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15921EB6-48D2-405B-9D12-D59CACE93BE3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206" i="1" l="1"/>
  <c r="AL352" i="1"/>
  <c r="AL133" i="1"/>
  <c r="AL113" i="1"/>
  <c r="AL170" i="1"/>
  <c r="AL353" i="1"/>
  <c r="AL172" i="1"/>
  <c r="AL328" i="1"/>
  <c r="AL194" i="1"/>
  <c r="AL164" i="1"/>
  <c r="AL300" i="1"/>
  <c r="AL140" i="1"/>
  <c r="AL255" i="1"/>
  <c r="AL354" i="1"/>
  <c r="AL124" i="1"/>
  <c r="AL241" i="1"/>
  <c r="AL62" i="1"/>
  <c r="AL86" i="1"/>
  <c r="AL435" i="1"/>
  <c r="AL200" i="1"/>
  <c r="AL134" i="1"/>
  <c r="AL256" i="1"/>
  <c r="AL136" i="1"/>
  <c r="AL123" i="1"/>
  <c r="AL208" i="1"/>
  <c r="AL355" i="1"/>
  <c r="AL356" i="1"/>
  <c r="AL316" i="1"/>
  <c r="AL46" i="1"/>
  <c r="AL127" i="1"/>
  <c r="AL38" i="1"/>
  <c r="AL437" i="1"/>
  <c r="AL201" i="1"/>
  <c r="AL357" i="1"/>
  <c r="AL151" i="1"/>
  <c r="AL63" i="1"/>
  <c r="AL268" i="1"/>
  <c r="AL358" i="1"/>
  <c r="AL8" i="1"/>
  <c r="AL257" i="1"/>
  <c r="AL286" i="1"/>
  <c r="AL103" i="1"/>
  <c r="AL154" i="1"/>
  <c r="AL346" i="1"/>
  <c r="AL223" i="1"/>
  <c r="AL359" i="1"/>
  <c r="AL35" i="1"/>
  <c r="AL360" i="1"/>
  <c r="AL129" i="1"/>
  <c r="AL174" i="1"/>
  <c r="AL443" i="1"/>
  <c r="AL138" i="1"/>
  <c r="AL142" i="1"/>
  <c r="AL219" i="1"/>
  <c r="AL42" i="1"/>
  <c r="AL260" i="1"/>
  <c r="AL445" i="1"/>
  <c r="AL53" i="1"/>
  <c r="AL361" i="1"/>
  <c r="AL16" i="1"/>
  <c r="AL75" i="1"/>
  <c r="AL191" i="1"/>
  <c r="AL80" i="1"/>
  <c r="AL177" i="1"/>
  <c r="AL211" i="1"/>
  <c r="AL222" i="1"/>
  <c r="AL185" i="1"/>
  <c r="AL362" i="1"/>
  <c r="AL289" i="1"/>
  <c r="AL275" i="1"/>
  <c r="AL14" i="1"/>
  <c r="AL363" i="1"/>
  <c r="AL155" i="1"/>
  <c r="AL92" i="1"/>
  <c r="AL59" i="1"/>
  <c r="AL266" i="1"/>
  <c r="AL364" i="1"/>
  <c r="AL88" i="1"/>
  <c r="AL135" i="1"/>
  <c r="AL89" i="1"/>
  <c r="AL215" i="1"/>
  <c r="AL226" i="1"/>
  <c r="AL197" i="1"/>
  <c r="AL280" i="1"/>
  <c r="AL239" i="1"/>
  <c r="AL171" i="1"/>
  <c r="AL334" i="1"/>
  <c r="AL365" i="1"/>
  <c r="AL366" i="1"/>
  <c r="AL347" i="1"/>
  <c r="AL34" i="1"/>
  <c r="AL425" i="1"/>
  <c r="AL322" i="1"/>
  <c r="AL82" i="1"/>
  <c r="AL277" i="1"/>
  <c r="AL301" i="1"/>
  <c r="AL269" i="1"/>
  <c r="AL162" i="1"/>
  <c r="AL244" i="1"/>
  <c r="AL40" i="1"/>
  <c r="AL367" i="1"/>
  <c r="AL9" i="1"/>
  <c r="AL149" i="1"/>
  <c r="AL250" i="1"/>
  <c r="AL207" i="1"/>
  <c r="AL148" i="1"/>
  <c r="AL368" i="1"/>
  <c r="AL100" i="1"/>
  <c r="AL242" i="1"/>
  <c r="AL54" i="1"/>
  <c r="AL294" i="1"/>
  <c r="AL296" i="1"/>
  <c r="AL184" i="1"/>
  <c r="AL369" i="1"/>
  <c r="AL245" i="1"/>
  <c r="AL205" i="1"/>
  <c r="AL214" i="1"/>
  <c r="AL253" i="1"/>
  <c r="AL325" i="1"/>
  <c r="AL49" i="1"/>
  <c r="AL306" i="1"/>
  <c r="AL271" i="1"/>
  <c r="AL370" i="1"/>
  <c r="AL139" i="1"/>
  <c r="AL13" i="1"/>
  <c r="AL422" i="1"/>
  <c r="AL57" i="1"/>
  <c r="AL281" i="1"/>
  <c r="AL101" i="1"/>
  <c r="AL230" i="1"/>
  <c r="AL276" i="1"/>
  <c r="AL371" i="1"/>
  <c r="AL188" i="1"/>
  <c r="AL137" i="1"/>
  <c r="AL344" i="1"/>
  <c r="AL71" i="1"/>
  <c r="AL4" i="1"/>
  <c r="AL23" i="1"/>
  <c r="AL67" i="1"/>
  <c r="AL79" i="1"/>
  <c r="AL372" i="1"/>
  <c r="AL152" i="1"/>
  <c r="AL373" i="1"/>
  <c r="AL143" i="1"/>
  <c r="AL84" i="1"/>
  <c r="AL32" i="1"/>
  <c r="AL210" i="1"/>
  <c r="AL251" i="1"/>
  <c r="AL93" i="1"/>
  <c r="AL141" i="1"/>
  <c r="AL450" i="1"/>
  <c r="AL144" i="1"/>
  <c r="AL252" i="1"/>
  <c r="AL374" i="1"/>
  <c r="AL303" i="1"/>
  <c r="AL375" i="1"/>
  <c r="AL333" i="1"/>
  <c r="AL341" i="1"/>
  <c r="AL81" i="1"/>
  <c r="AL12" i="1"/>
  <c r="AL132" i="1"/>
  <c r="AL126" i="1"/>
  <c r="AL287" i="1"/>
  <c r="AL182" i="1"/>
  <c r="AL293" i="1"/>
  <c r="AL270" i="1"/>
  <c r="AL11" i="1"/>
  <c r="AL376" i="1"/>
  <c r="AL377" i="1"/>
  <c r="AL169" i="1"/>
  <c r="AL70" i="1"/>
  <c r="AL111" i="1"/>
  <c r="AL73" i="1"/>
  <c r="AL378" i="1"/>
  <c r="AL83" i="1"/>
  <c r="AL295" i="1"/>
  <c r="AL39" i="1"/>
  <c r="AL285" i="1"/>
  <c r="AL379" i="1"/>
  <c r="AL441" i="1"/>
  <c r="AL236" i="1"/>
  <c r="AL263" i="1"/>
  <c r="AL258" i="1"/>
  <c r="AL102" i="1"/>
  <c r="AL447" i="1"/>
  <c r="AL78" i="1"/>
  <c r="AL10" i="1"/>
  <c r="AL109" i="1"/>
  <c r="AL107" i="1"/>
  <c r="AL22" i="1"/>
  <c r="AL274" i="1"/>
  <c r="AL254" i="1"/>
  <c r="AL235" i="1"/>
  <c r="AL44" i="1"/>
  <c r="AL167" i="1"/>
  <c r="AL28" i="1"/>
  <c r="AL179" i="1"/>
  <c r="AL310" i="1"/>
  <c r="AL17" i="1"/>
  <c r="AL166" i="1"/>
  <c r="AL380" i="1"/>
  <c r="AL282" i="1"/>
  <c r="AL381" i="1"/>
  <c r="AL43" i="1"/>
  <c r="AL220" i="1"/>
  <c r="AL68" i="1"/>
  <c r="AL451" i="1"/>
  <c r="AL313" i="1"/>
  <c r="AL6" i="1"/>
  <c r="AL339" i="1"/>
  <c r="AL382" i="1"/>
  <c r="AL297" i="1"/>
  <c r="AL383" i="1"/>
  <c r="AL427" i="1"/>
  <c r="AL329" i="1"/>
  <c r="AL229" i="1"/>
  <c r="AL52" i="1"/>
  <c r="AL186" i="1"/>
  <c r="AL227" i="1"/>
  <c r="AL307" i="1"/>
  <c r="AL243" i="1"/>
  <c r="AL176" i="1"/>
  <c r="AL272" i="1"/>
  <c r="AL175" i="1"/>
  <c r="AL438" i="1"/>
  <c r="AL314" i="1"/>
  <c r="AL87" i="1"/>
  <c r="AL212" i="1"/>
  <c r="AL259" i="1"/>
  <c r="AL156" i="1"/>
  <c r="AL384" i="1"/>
  <c r="AL273" i="1"/>
  <c r="AL385" i="1"/>
  <c r="AL55" i="1"/>
  <c r="AL291" i="1"/>
  <c r="AL386" i="1"/>
  <c r="AL444" i="1"/>
  <c r="AL160" i="1"/>
  <c r="AL168" i="1"/>
  <c r="AL423" i="1"/>
  <c r="AL72" i="1"/>
  <c r="AL106" i="1"/>
  <c r="AL50" i="1"/>
  <c r="AL321" i="1"/>
  <c r="AL76" i="1"/>
  <c r="AL157" i="1"/>
  <c r="AL343" i="1"/>
  <c r="AL261" i="1"/>
  <c r="AL283" i="1"/>
  <c r="AL56" i="1"/>
  <c r="AL178" i="1"/>
  <c r="AL131" i="1"/>
  <c r="AL387" i="1"/>
  <c r="AL348" i="1"/>
  <c r="AL85" i="1"/>
  <c r="AL198" i="1"/>
  <c r="AL202" i="1"/>
  <c r="AL388" i="1"/>
  <c r="AL29" i="1"/>
  <c r="AL7" i="1"/>
  <c r="AL389" i="1"/>
  <c r="AL25" i="1"/>
  <c r="AL158" i="1"/>
  <c r="AL390" i="1"/>
  <c r="AL121" i="1"/>
  <c r="AL161" i="1"/>
  <c r="AL246" i="1"/>
  <c r="AL150" i="1"/>
  <c r="AL112" i="1"/>
  <c r="AL440" i="1"/>
  <c r="AL292" i="1"/>
  <c r="AL326" i="1"/>
  <c r="AL436" i="1"/>
  <c r="AL433" i="1"/>
  <c r="AL311" i="1"/>
  <c r="AL323" i="1"/>
  <c r="AL94" i="1"/>
  <c r="AL45" i="1"/>
  <c r="AL218" i="1"/>
  <c r="AL248" i="1"/>
  <c r="AL31" i="1"/>
  <c r="AL47" i="1"/>
  <c r="AL231" i="1"/>
  <c r="AL97" i="1"/>
  <c r="AL26" i="1"/>
  <c r="AL98" i="1"/>
  <c r="AL342" i="1"/>
  <c r="AL249" i="1"/>
  <c r="AL304" i="1"/>
  <c r="AL234" i="1"/>
  <c r="AL391" i="1"/>
  <c r="AL95" i="1"/>
  <c r="AL392" i="1"/>
  <c r="AL77" i="1"/>
  <c r="AL308" i="1"/>
  <c r="AL267" i="1"/>
  <c r="AL345" i="1"/>
  <c r="AL15" i="1"/>
  <c r="AL125" i="1"/>
  <c r="AL330" i="1"/>
  <c r="AL114" i="1"/>
  <c r="AL195" i="1"/>
  <c r="AL393" i="1"/>
  <c r="AL19" i="1"/>
  <c r="AL394" i="1"/>
  <c r="AL159" i="1"/>
  <c r="AL395" i="1"/>
  <c r="AL396" i="1"/>
  <c r="AL110" i="1"/>
  <c r="AL196" i="1"/>
  <c r="AL224" i="1"/>
  <c r="AL173" i="1"/>
  <c r="AL122" i="1"/>
  <c r="AL221" i="1"/>
  <c r="AL397" i="1"/>
  <c r="AL36" i="1"/>
  <c r="AL337" i="1"/>
  <c r="AL128" i="1"/>
  <c r="AL290" i="1"/>
  <c r="AL204" i="1"/>
  <c r="AL41" i="1"/>
  <c r="AL190" i="1"/>
  <c r="AL183" i="1"/>
  <c r="AL193" i="1"/>
  <c r="AL398" i="1"/>
  <c r="AL424" i="1"/>
  <c r="AL180" i="1"/>
  <c r="AL399" i="1"/>
  <c r="AL165" i="1"/>
  <c r="AL400" i="1"/>
  <c r="AL108" i="1"/>
  <c r="AL401" i="1"/>
  <c r="AL312" i="1"/>
  <c r="AL64" i="1"/>
  <c r="AL60" i="1"/>
  <c r="AL402" i="1"/>
  <c r="AL145" i="1"/>
  <c r="AL449" i="1"/>
  <c r="AL351" i="1"/>
  <c r="AL442" i="1"/>
  <c r="AL33" i="1"/>
  <c r="AL192" i="1"/>
  <c r="AL403" i="1"/>
  <c r="AL27" i="1"/>
  <c r="AL404" i="1"/>
  <c r="AL350" i="1"/>
  <c r="AL228" i="1"/>
  <c r="AL338" i="1"/>
  <c r="AL209" i="1"/>
  <c r="AL119" i="1"/>
  <c r="AL18" i="1"/>
  <c r="AL340" i="1"/>
  <c r="AL153" i="1"/>
  <c r="AL332" i="1"/>
  <c r="AL187" i="1"/>
  <c r="AL405" i="1"/>
  <c r="AL24" i="1"/>
  <c r="AL21" i="1"/>
  <c r="AL319" i="1"/>
  <c r="AL264" i="1"/>
  <c r="AL147" i="1"/>
  <c r="AL406" i="1"/>
  <c r="AL439" i="1"/>
  <c r="AL288" i="1"/>
  <c r="AL130" i="1"/>
  <c r="AL90" i="1"/>
  <c r="AL225" i="1"/>
  <c r="AL217" i="1"/>
  <c r="AL203" i="1"/>
  <c r="AL96" i="1"/>
  <c r="AL349" i="1"/>
  <c r="AL448" i="1"/>
  <c r="AL199" i="1"/>
  <c r="AL61" i="1"/>
  <c r="AL335" i="1"/>
  <c r="AL446" i="1"/>
  <c r="AL407" i="1"/>
  <c r="AL434" i="1"/>
  <c r="AL3" i="1"/>
  <c r="AL58" i="1"/>
  <c r="AL118" i="1"/>
  <c r="AL51" i="1"/>
  <c r="AL299" i="1"/>
  <c r="AL408" i="1"/>
  <c r="AL65" i="1"/>
  <c r="AL409" i="1"/>
  <c r="AL410" i="1"/>
  <c r="AL216" i="1"/>
  <c r="AL428" i="1"/>
  <c r="AL189" i="1"/>
  <c r="AL411" i="1"/>
  <c r="AL265" i="1"/>
  <c r="AL331" i="1"/>
  <c r="AL262" i="1"/>
  <c r="AL163" i="1"/>
  <c r="AL247" i="1"/>
  <c r="AL412" i="1"/>
  <c r="AL315" i="1"/>
  <c r="AL327" i="1"/>
  <c r="AL413" i="1"/>
  <c r="AL146" i="1"/>
  <c r="AL237" i="1"/>
  <c r="AL414" i="1"/>
  <c r="AL30" i="1"/>
  <c r="AL415" i="1"/>
  <c r="AL426" i="1"/>
  <c r="AL104" i="1"/>
  <c r="AL317" i="1"/>
  <c r="AL238" i="1"/>
  <c r="AL429" i="1"/>
  <c r="AL416" i="1"/>
  <c r="AL417" i="1"/>
  <c r="AL318" i="1"/>
  <c r="AL430" i="1"/>
  <c r="AL181" i="1"/>
  <c r="AL74" i="1"/>
  <c r="AL418" i="1"/>
  <c r="AL320" i="1"/>
  <c r="AL278" i="1"/>
  <c r="AL419" i="1"/>
  <c r="AL420" i="1"/>
  <c r="AL115" i="1"/>
  <c r="AL66" i="1"/>
  <c r="AL336" i="1"/>
  <c r="AL324" i="1"/>
  <c r="AL431" i="1"/>
  <c r="AL213" i="1"/>
  <c r="AL99" i="1"/>
  <c r="AL37" i="1"/>
  <c r="AL298" i="1"/>
  <c r="AL91" i="1"/>
  <c r="AL240" i="1"/>
  <c r="AL302" i="1"/>
  <c r="AL120" i="1"/>
  <c r="AL5" i="1"/>
  <c r="AL233" i="1"/>
  <c r="AL48" i="1"/>
  <c r="AL105" i="1"/>
  <c r="AL20" i="1"/>
  <c r="AL305" i="1"/>
  <c r="AL421" i="1"/>
  <c r="AL309" i="1"/>
  <c r="AL284" i="1"/>
  <c r="AL117" i="1"/>
  <c r="AL116" i="1"/>
  <c r="AL232" i="1"/>
  <c r="AL279" i="1"/>
  <c r="AL69" i="1"/>
  <c r="AL432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R555" i="10" l="1"/>
  <c r="U555" i="10" s="1"/>
  <c r="H555" i="10"/>
  <c r="K555" i="10" s="1"/>
  <c r="M555" i="10"/>
  <c r="P555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E1000" i="10" l="1"/>
  <c r="F1000" i="10" s="1"/>
  <c r="B782" i="10"/>
  <c r="R782" i="10" l="1"/>
  <c r="U782" i="10" s="1"/>
  <c r="M782" i="10"/>
  <c r="P782" i="10" s="1"/>
  <c r="H782" i="10"/>
  <c r="K782" i="10" s="1"/>
  <c r="B551" i="10"/>
  <c r="R551" i="10" l="1"/>
  <c r="U551" i="10" s="1"/>
  <c r="M551" i="10"/>
  <c r="P551" i="10" s="1"/>
  <c r="H551" i="10"/>
  <c r="K551" i="10" s="1"/>
  <c r="B446" i="10" l="1"/>
  <c r="B156" i="10"/>
  <c r="M156" i="10" l="1"/>
  <c r="P156" i="10" s="1"/>
  <c r="R156" i="10"/>
  <c r="U156" i="10" s="1"/>
  <c r="H156" i="10"/>
  <c r="K156" i="10" s="1"/>
  <c r="M446" i="10"/>
  <c r="P446" i="10" s="1"/>
  <c r="H446" i="10"/>
  <c r="K446" i="10" s="1"/>
  <c r="R446" i="10"/>
  <c r="U446" i="10" s="1"/>
  <c r="E261" i="10" l="1"/>
  <c r="F261" i="10" s="1"/>
  <c r="E515" i="10"/>
  <c r="F515" i="10" s="1"/>
  <c r="E551" i="10"/>
  <c r="F551" i="10" s="1"/>
  <c r="E552" i="10"/>
  <c r="F552" i="10" s="1"/>
  <c r="E556" i="10"/>
  <c r="F556" i="10" s="1"/>
  <c r="E92" i="10"/>
  <c r="F92" i="10" s="1"/>
  <c r="E53" i="10"/>
  <c r="F53" i="10" s="1"/>
  <c r="E60" i="10"/>
  <c r="F60" i="10" s="1"/>
  <c r="E58" i="10"/>
  <c r="F58" i="10" s="1"/>
  <c r="E241" i="10"/>
  <c r="F241" i="10" s="1"/>
  <c r="E107" i="10"/>
  <c r="F107" i="10" s="1"/>
  <c r="E446" i="10"/>
  <c r="F446" i="10" s="1"/>
  <c r="B60" i="10"/>
  <c r="E223" i="10"/>
  <c r="F223" i="10" s="1"/>
  <c r="E88" i="10"/>
  <c r="F88" i="10" s="1"/>
  <c r="E46" i="10"/>
  <c r="F46" i="10" s="1"/>
  <c r="B99" i="10"/>
  <c r="E61" i="10"/>
  <c r="F61" i="10" s="1"/>
  <c r="B121" i="10"/>
  <c r="E55" i="10"/>
  <c r="F55" i="10" s="1"/>
  <c r="E119" i="10"/>
  <c r="F119" i="10" s="1"/>
  <c r="E91" i="10"/>
  <c r="F91" i="10" s="1"/>
  <c r="E176" i="10"/>
  <c r="F176" i="10" s="1"/>
  <c r="B110" i="10"/>
  <c r="E121" i="10"/>
  <c r="F121" i="10" s="1"/>
  <c r="E47" i="10"/>
  <c r="F47" i="10" s="1"/>
  <c r="E82" i="10"/>
  <c r="F82" i="10" s="1"/>
  <c r="B15" i="10"/>
  <c r="E204" i="10"/>
  <c r="F204" i="10" s="1"/>
  <c r="E150" i="10"/>
  <c r="F150" i="10" s="1"/>
  <c r="E67" i="10"/>
  <c r="F67" i="10" s="1"/>
  <c r="B3" i="10"/>
  <c r="E26" i="10"/>
  <c r="F26" i="10" s="1"/>
  <c r="E7" i="10"/>
  <c r="F7" i="10" s="1"/>
  <c r="E228" i="10"/>
  <c r="F228" i="10" s="1"/>
  <c r="E6" i="10"/>
  <c r="F6" i="10" s="1"/>
  <c r="B232" i="10"/>
  <c r="E74" i="10"/>
  <c r="F74" i="10" s="1"/>
  <c r="E99" i="10"/>
  <c r="F99" i="10" s="1"/>
  <c r="B304" i="10"/>
  <c r="E66" i="10"/>
  <c r="F66" i="10" s="1"/>
  <c r="E180" i="10"/>
  <c r="F180" i="10" s="1"/>
  <c r="B83" i="10"/>
  <c r="E2" i="10"/>
  <c r="F2" i="10" s="1"/>
  <c r="E68" i="10"/>
  <c r="F68" i="10" s="1"/>
  <c r="E190" i="10"/>
  <c r="F190" i="10" s="1"/>
  <c r="E62" i="10"/>
  <c r="F62" i="10" s="1"/>
  <c r="B20" i="10"/>
  <c r="E72" i="10"/>
  <c r="F72" i="10" s="1"/>
  <c r="E554" i="10"/>
  <c r="F554" i="10" s="1"/>
  <c r="E87" i="10"/>
  <c r="F87" i="10" s="1"/>
  <c r="E33" i="10"/>
  <c r="F33" i="10" s="1"/>
  <c r="E130" i="10"/>
  <c r="F130" i="10" s="1"/>
  <c r="E94" i="10"/>
  <c r="F94" i="10" s="1"/>
  <c r="E140" i="10"/>
  <c r="F140" i="10" s="1"/>
  <c r="E78" i="10"/>
  <c r="F78" i="10" s="1"/>
  <c r="B206" i="10"/>
  <c r="E93" i="10"/>
  <c r="F93" i="10" s="1"/>
  <c r="B260" i="10"/>
  <c r="E125" i="10"/>
  <c r="F125" i="10" s="1"/>
  <c r="E193" i="10"/>
  <c r="F193" i="10" s="1"/>
  <c r="B229" i="10"/>
  <c r="E64" i="10"/>
  <c r="F64" i="10" s="1"/>
  <c r="E57" i="10"/>
  <c r="F57" i="10" s="1"/>
  <c r="E59" i="10"/>
  <c r="F59" i="10" s="1"/>
  <c r="E75" i="10"/>
  <c r="F75" i="10" s="1"/>
  <c r="E104" i="10"/>
  <c r="F104" i="10" s="1"/>
  <c r="E122" i="10"/>
  <c r="F122" i="10" s="1"/>
  <c r="E120" i="10"/>
  <c r="F120" i="10" s="1"/>
  <c r="E144" i="10"/>
  <c r="F144" i="10" s="1"/>
  <c r="B78" i="10"/>
  <c r="E285" i="10"/>
  <c r="F285" i="10" s="1"/>
  <c r="E172" i="10"/>
  <c r="F172" i="10" s="1"/>
  <c r="E553" i="10"/>
  <c r="F553" i="10" s="1"/>
  <c r="B92" i="10"/>
  <c r="E232" i="10"/>
  <c r="F232" i="10" s="1"/>
  <c r="E27" i="10"/>
  <c r="F27" i="10" s="1"/>
  <c r="E126" i="10"/>
  <c r="F126" i="10" s="1"/>
  <c r="B101" i="10"/>
  <c r="E226" i="10"/>
  <c r="F226" i="10" s="1"/>
  <c r="E169" i="10"/>
  <c r="F169" i="10" s="1"/>
  <c r="E157" i="10"/>
  <c r="F157" i="10" s="1"/>
  <c r="E557" i="10"/>
  <c r="F557" i="10" s="1"/>
  <c r="B64" i="10"/>
  <c r="E56" i="10"/>
  <c r="F56" i="10" s="1"/>
  <c r="E292" i="10"/>
  <c r="F292" i="10" s="1"/>
  <c r="E98" i="10"/>
  <c r="F98" i="10" s="1"/>
  <c r="B71" i="10"/>
  <c r="E10" i="10"/>
  <c r="F10" i="10" s="1"/>
  <c r="B104" i="10"/>
  <c r="B72" i="10"/>
  <c r="E4" i="10"/>
  <c r="F4" i="10" s="1"/>
  <c r="B235" i="10"/>
  <c r="E12" i="10"/>
  <c r="F12" i="10" s="1"/>
  <c r="B85" i="10"/>
  <c r="E8" i="10"/>
  <c r="F8" i="10" s="1"/>
  <c r="E34" i="10"/>
  <c r="F34" i="10" s="1"/>
  <c r="E3" i="10"/>
  <c r="F3" i="10" s="1"/>
  <c r="E71" i="10"/>
  <c r="F71" i="10" s="1"/>
  <c r="B168" i="10"/>
  <c r="E101" i="10"/>
  <c r="F101" i="10" s="1"/>
  <c r="E52" i="10"/>
  <c r="F52" i="10" s="1"/>
  <c r="B109" i="10"/>
  <c r="E206" i="10"/>
  <c r="F206" i="10" s="1"/>
  <c r="E76" i="10"/>
  <c r="F76" i="10" s="1"/>
  <c r="E293" i="10"/>
  <c r="F293" i="10" s="1"/>
  <c r="E147" i="10"/>
  <c r="F147" i="10" s="1"/>
  <c r="B63" i="10"/>
  <c r="E194" i="10"/>
  <c r="F194" i="10" s="1"/>
  <c r="B238" i="10"/>
  <c r="E171" i="10"/>
  <c r="F171" i="10" s="1"/>
  <c r="B192" i="10"/>
  <c r="E124" i="10"/>
  <c r="F124" i="10" s="1"/>
  <c r="E198" i="10"/>
  <c r="F198" i="10" s="1"/>
  <c r="B264" i="10"/>
  <c r="E128" i="10"/>
  <c r="F128" i="10" s="1"/>
  <c r="B129" i="10"/>
  <c r="B193" i="10"/>
  <c r="E42" i="10"/>
  <c r="F42" i="10" s="1"/>
  <c r="E95" i="10"/>
  <c r="F95" i="10" s="1"/>
  <c r="B31" i="10"/>
  <c r="E503" i="10"/>
  <c r="F503" i="10" s="1"/>
  <c r="E207" i="10"/>
  <c r="F207" i="10" s="1"/>
  <c r="E14" i="10"/>
  <c r="F14" i="10" s="1"/>
  <c r="E164" i="10"/>
  <c r="F164" i="10" s="1"/>
  <c r="E175" i="10"/>
  <c r="F175" i="10" s="1"/>
  <c r="B205" i="10"/>
  <c r="E54" i="10"/>
  <c r="F54" i="10" s="1"/>
  <c r="E163" i="10"/>
  <c r="F163" i="10" s="1"/>
  <c r="B108" i="10"/>
  <c r="E112" i="10"/>
  <c r="F112" i="10" s="1"/>
  <c r="E235" i="10"/>
  <c r="F235" i="10" s="1"/>
  <c r="E79" i="10"/>
  <c r="F79" i="10" s="1"/>
  <c r="E77" i="10"/>
  <c r="F77" i="10" s="1"/>
  <c r="B150" i="10"/>
  <c r="B93" i="10"/>
  <c r="E86" i="10"/>
  <c r="F86" i="10" s="1"/>
  <c r="E134" i="10"/>
  <c r="F134" i="10" s="1"/>
  <c r="E17" i="10"/>
  <c r="F17" i="10" s="1"/>
  <c r="B53" i="10"/>
  <c r="E84" i="10"/>
  <c r="F84" i="10" s="1"/>
  <c r="B76" i="10"/>
  <c r="E113" i="10"/>
  <c r="F113" i="10" s="1"/>
  <c r="E300" i="10"/>
  <c r="F300" i="10" s="1"/>
  <c r="B80" i="10"/>
  <c r="E105" i="10"/>
  <c r="F105" i="10" s="1"/>
  <c r="E18" i="10"/>
  <c r="F18" i="10" s="1"/>
  <c r="B211" i="10"/>
  <c r="E203" i="10"/>
  <c r="F203" i="10" s="1"/>
  <c r="E166" i="10"/>
  <c r="F166" i="10" s="1"/>
  <c r="B301" i="10"/>
  <c r="E259" i="10"/>
  <c r="F259" i="10" s="1"/>
  <c r="B144" i="10"/>
  <c r="E256" i="10"/>
  <c r="F256" i="10" s="1"/>
  <c r="B147" i="10"/>
  <c r="B106" i="10"/>
  <c r="E19" i="10"/>
  <c r="F19" i="10" s="1"/>
  <c r="E20" i="10"/>
  <c r="F20" i="10" s="1"/>
  <c r="B77" i="10"/>
  <c r="E159" i="10"/>
  <c r="F159" i="10" s="1"/>
  <c r="E109" i="10"/>
  <c r="F109" i="10" s="1"/>
  <c r="E149" i="10"/>
  <c r="F149" i="10" s="1"/>
  <c r="B277" i="10"/>
  <c r="E160" i="10"/>
  <c r="F160" i="10" s="1"/>
  <c r="E152" i="10"/>
  <c r="F152" i="10" s="1"/>
  <c r="B142" i="10"/>
  <c r="E271" i="10"/>
  <c r="F271" i="10" s="1"/>
  <c r="E146" i="10"/>
  <c r="F146" i="10" s="1"/>
  <c r="E168" i="10"/>
  <c r="F168" i="10" s="1"/>
  <c r="B503" i="10"/>
  <c r="B86" i="10"/>
  <c r="E260" i="10"/>
  <c r="F260" i="10" s="1"/>
  <c r="E40" i="10"/>
  <c r="F40" i="10" s="1"/>
  <c r="E185" i="10"/>
  <c r="F185" i="10" s="1"/>
  <c r="E225" i="10"/>
  <c r="F225" i="10" s="1"/>
  <c r="E11" i="10"/>
  <c r="F11" i="10" s="1"/>
  <c r="E270" i="10"/>
  <c r="F270" i="10" s="1"/>
  <c r="E15" i="10"/>
  <c r="F15" i="10" s="1"/>
  <c r="E304" i="10"/>
  <c r="F304" i="10" s="1"/>
  <c r="E155" i="10"/>
  <c r="F155" i="10" s="1"/>
  <c r="E299" i="10"/>
  <c r="F299" i="10" s="1"/>
  <c r="E238" i="10"/>
  <c r="F238" i="10" s="1"/>
  <c r="E192" i="10"/>
  <c r="F192" i="10" s="1"/>
  <c r="B124" i="10"/>
  <c r="E145" i="10"/>
  <c r="F145" i="10" s="1"/>
  <c r="E110" i="10"/>
  <c r="F110" i="10" s="1"/>
  <c r="E141" i="10"/>
  <c r="F141" i="10" s="1"/>
  <c r="E264" i="10"/>
  <c r="F264" i="10" s="1"/>
  <c r="E555" i="10"/>
  <c r="F555" i="10" s="1"/>
  <c r="B4" i="10"/>
  <c r="E13" i="10"/>
  <c r="F13" i="10" s="1"/>
  <c r="B66" i="10"/>
  <c r="E156" i="10"/>
  <c r="F156" i="10" s="1"/>
  <c r="E9" i="10"/>
  <c r="F9" i="10" s="1"/>
  <c r="E229" i="10"/>
  <c r="F229" i="10" s="1"/>
  <c r="E220" i="10"/>
  <c r="F220" i="10" s="1"/>
  <c r="B74" i="10"/>
  <c r="E111" i="10"/>
  <c r="F111" i="10" s="1"/>
  <c r="E31" i="10"/>
  <c r="F31" i="10" s="1"/>
  <c r="E191" i="10"/>
  <c r="F191" i="10" s="1"/>
  <c r="E162" i="10"/>
  <c r="F162" i="10" s="1"/>
  <c r="E240" i="10"/>
  <c r="F240" i="10" s="1"/>
  <c r="B233" i="10"/>
  <c r="B149" i="10"/>
  <c r="B299" i="10"/>
  <c r="E89" i="10"/>
  <c r="F89" i="10" s="1"/>
  <c r="E143" i="10"/>
  <c r="F143" i="10" s="1"/>
  <c r="B12" i="10"/>
  <c r="E85" i="10"/>
  <c r="F85" i="10" s="1"/>
  <c r="E148" i="10"/>
  <c r="F148" i="10" s="1"/>
  <c r="B141" i="10"/>
  <c r="E268" i="10"/>
  <c r="F268" i="10" s="1"/>
  <c r="B67" i="10"/>
  <c r="E129" i="10"/>
  <c r="F129" i="10" s="1"/>
  <c r="E158" i="10"/>
  <c r="F158" i="10" s="1"/>
  <c r="B146" i="10"/>
  <c r="E200" i="10"/>
  <c r="F200" i="10" s="1"/>
  <c r="E179" i="10"/>
  <c r="F179" i="10" s="1"/>
  <c r="B181" i="10"/>
  <c r="E213" i="10"/>
  <c r="F213" i="10" s="1"/>
  <c r="E495" i="10"/>
  <c r="F495" i="10" s="1"/>
  <c r="B389" i="10"/>
  <c r="E364" i="10"/>
  <c r="F364" i="10" s="1"/>
  <c r="E507" i="10"/>
  <c r="F507" i="10" s="1"/>
  <c r="B309" i="10"/>
  <c r="E246" i="10"/>
  <c r="F246" i="10" s="1"/>
  <c r="E231" i="10"/>
  <c r="F231" i="10" s="1"/>
  <c r="B437" i="10"/>
  <c r="E443" i="10"/>
  <c r="F443" i="10" s="1"/>
  <c r="B441" i="10"/>
  <c r="E333" i="10"/>
  <c r="F333" i="10" s="1"/>
  <c r="E209" i="10"/>
  <c r="F209" i="10" s="1"/>
  <c r="E277" i="10"/>
  <c r="F277" i="10" s="1"/>
  <c r="B175" i="10"/>
  <c r="B152" i="10"/>
  <c r="E153" i="10"/>
  <c r="F153" i="10" s="1"/>
  <c r="E80" i="10"/>
  <c r="F80" i="10" s="1"/>
  <c r="E186" i="10"/>
  <c r="F186" i="10" s="1"/>
  <c r="E70" i="10"/>
  <c r="F70" i="10" s="1"/>
  <c r="E480" i="10"/>
  <c r="F480" i="10" s="1"/>
  <c r="B51" i="10"/>
  <c r="E48" i="10"/>
  <c r="F48" i="10" s="1"/>
  <c r="E355" i="10"/>
  <c r="F355" i="10" s="1"/>
  <c r="B496" i="10"/>
  <c r="E266" i="10"/>
  <c r="F266" i="10" s="1"/>
  <c r="E436" i="10"/>
  <c r="F436" i="10" s="1"/>
  <c r="B249" i="10"/>
  <c r="E511" i="10"/>
  <c r="F511" i="10" s="1"/>
  <c r="B218" i="10"/>
  <c r="E379" i="10"/>
  <c r="F379" i="10" s="1"/>
  <c r="B13" i="10"/>
  <c r="E205" i="10"/>
  <c r="F205" i="10" s="1"/>
  <c r="E142" i="10"/>
  <c r="F142" i="10" s="1"/>
  <c r="B105" i="10"/>
  <c r="B112" i="10"/>
  <c r="E123" i="10"/>
  <c r="F123" i="10" s="1"/>
  <c r="B210" i="10"/>
  <c r="E115" i="10"/>
  <c r="F115" i="10" s="1"/>
  <c r="E305" i="10"/>
  <c r="F305" i="10" s="1"/>
  <c r="E475" i="10"/>
  <c r="F475" i="10" s="1"/>
  <c r="E230" i="10"/>
  <c r="F230" i="10" s="1"/>
  <c r="B116" i="10"/>
  <c r="E96" i="10"/>
  <c r="F96" i="10" s="1"/>
  <c r="E284" i="10"/>
  <c r="F284" i="10" s="1"/>
  <c r="B296" i="10"/>
  <c r="E445" i="10"/>
  <c r="F445" i="10" s="1"/>
  <c r="B426" i="10"/>
  <c r="E324" i="10"/>
  <c r="F324" i="10" s="1"/>
  <c r="B251" i="10"/>
  <c r="E49" i="10"/>
  <c r="F49" i="10" s="1"/>
  <c r="E139" i="10"/>
  <c r="F139" i="10" s="1"/>
  <c r="E102" i="10"/>
  <c r="F102" i="10" s="1"/>
  <c r="E301" i="10"/>
  <c r="F301" i="10" s="1"/>
  <c r="E90" i="10"/>
  <c r="F90" i="10" s="1"/>
  <c r="B163" i="10"/>
  <c r="E183" i="10"/>
  <c r="F183" i="10" s="1"/>
  <c r="E222" i="10"/>
  <c r="F222" i="10" s="1"/>
  <c r="B118" i="10"/>
  <c r="E331" i="10"/>
  <c r="F331" i="10" s="1"/>
  <c r="B383" i="10"/>
  <c r="E257" i="10"/>
  <c r="F257" i="10" s="1"/>
  <c r="E239" i="10"/>
  <c r="F239" i="10" s="1"/>
  <c r="B38" i="10"/>
  <c r="E387" i="10"/>
  <c r="F387" i="10" s="1"/>
  <c r="E311" i="10"/>
  <c r="F311" i="10" s="1"/>
  <c r="E328" i="10"/>
  <c r="F328" i="10" s="1"/>
  <c r="E131" i="10"/>
  <c r="F131" i="10" s="1"/>
  <c r="B14" i="10"/>
  <c r="B164" i="10"/>
  <c r="B160" i="10"/>
  <c r="E196" i="10"/>
  <c r="F196" i="10" s="1"/>
  <c r="B179" i="10"/>
  <c r="E181" i="10"/>
  <c r="F181" i="10" s="1"/>
  <c r="B213" i="10"/>
  <c r="E81" i="10"/>
  <c r="F81" i="10" s="1"/>
  <c r="E389" i="10"/>
  <c r="F389" i="10" s="1"/>
  <c r="E433" i="10"/>
  <c r="F433" i="10" s="1"/>
  <c r="E309" i="10"/>
  <c r="F309" i="10" s="1"/>
  <c r="B246" i="10"/>
  <c r="B241" i="10"/>
  <c r="E83" i="10"/>
  <c r="F83" i="10" s="1"/>
  <c r="E65" i="10"/>
  <c r="F65" i="10" s="1"/>
  <c r="E117" i="10"/>
  <c r="F117" i="10" s="1"/>
  <c r="E165" i="10"/>
  <c r="F165" i="10" s="1"/>
  <c r="E127" i="10"/>
  <c r="F127" i="10" s="1"/>
  <c r="E36" i="10"/>
  <c r="F36" i="10" s="1"/>
  <c r="B54" i="10"/>
  <c r="B186" i="10"/>
  <c r="E45" i="10"/>
  <c r="F45" i="10" s="1"/>
  <c r="B70" i="10"/>
  <c r="E188" i="10"/>
  <c r="F188" i="10" s="1"/>
  <c r="E51" i="10"/>
  <c r="F51" i="10" s="1"/>
  <c r="B48" i="10"/>
  <c r="E388" i="10"/>
  <c r="F388" i="10" s="1"/>
  <c r="E496" i="10"/>
  <c r="F496" i="10" s="1"/>
  <c r="B266" i="10"/>
  <c r="E415" i="10"/>
  <c r="F415" i="10" s="1"/>
  <c r="E249" i="10"/>
  <c r="F249" i="10" s="1"/>
  <c r="B511" i="10"/>
  <c r="E218" i="10"/>
  <c r="F218" i="10" s="1"/>
  <c r="B379" i="10"/>
  <c r="E430" i="10"/>
  <c r="F430" i="10" s="1"/>
  <c r="B180" i="10"/>
  <c r="B271" i="10"/>
  <c r="B198" i="10"/>
  <c r="E108" i="10"/>
  <c r="F108" i="10" s="1"/>
  <c r="E106" i="10"/>
  <c r="F106" i="10" s="1"/>
  <c r="B134" i="10"/>
  <c r="E69" i="10"/>
  <c r="F69" i="10" s="1"/>
  <c r="B123" i="10"/>
  <c r="E210" i="10"/>
  <c r="F210" i="10" s="1"/>
  <c r="E184" i="10"/>
  <c r="F184" i="10" s="1"/>
  <c r="B305" i="10"/>
  <c r="E50" i="10"/>
  <c r="F50" i="10" s="1"/>
  <c r="B475" i="10"/>
  <c r="E219" i="10"/>
  <c r="F219" i="10" s="1"/>
  <c r="E116" i="10"/>
  <c r="F116" i="10" s="1"/>
  <c r="E216" i="10"/>
  <c r="F216" i="10" s="1"/>
  <c r="B284" i="10"/>
  <c r="E296" i="10"/>
  <c r="F296" i="10" s="1"/>
  <c r="B445" i="10"/>
  <c r="E426" i="10"/>
  <c r="F426" i="10" s="1"/>
  <c r="E251" i="10"/>
  <c r="F251" i="10" s="1"/>
  <c r="B49" i="10"/>
  <c r="E233" i="10"/>
  <c r="F233" i="10" s="1"/>
  <c r="B128" i="10"/>
  <c r="E63" i="10"/>
  <c r="F63" i="10" s="1"/>
  <c r="E211" i="10"/>
  <c r="F211" i="10" s="1"/>
  <c r="B183" i="10"/>
  <c r="E189" i="10"/>
  <c r="F189" i="10" s="1"/>
  <c r="E118" i="10"/>
  <c r="F118" i="10" s="1"/>
  <c r="B331" i="10"/>
  <c r="E383" i="10"/>
  <c r="F383" i="10" s="1"/>
  <c r="B257" i="10"/>
  <c r="E365" i="10"/>
  <c r="F365" i="10" s="1"/>
  <c r="E38" i="10"/>
  <c r="F38" i="10" s="1"/>
  <c r="B311" i="10"/>
  <c r="E294" i="10"/>
  <c r="F294" i="10" s="1"/>
  <c r="B328" i="10"/>
  <c r="E440" i="10"/>
  <c r="F440" i="10" s="1"/>
  <c r="E437" i="10"/>
  <c r="F437" i="10" s="1"/>
  <c r="E326" i="10"/>
  <c r="F326" i="10" s="1"/>
  <c r="E281" i="10"/>
  <c r="F281" i="10" s="1"/>
  <c r="E283" i="10"/>
  <c r="F283" i="10" s="1"/>
  <c r="E450" i="10"/>
  <c r="F450" i="10" s="1"/>
  <c r="B329" i="10"/>
  <c r="E316" i="10"/>
  <c r="F316" i="10" s="1"/>
  <c r="E410" i="10"/>
  <c r="F410" i="10" s="1"/>
  <c r="B354" i="10"/>
  <c r="E463" i="10"/>
  <c r="F463" i="10" s="1"/>
  <c r="B488" i="10"/>
  <c r="E318" i="10"/>
  <c r="F318" i="10" s="1"/>
  <c r="E481" i="10"/>
  <c r="F481" i="10" s="1"/>
  <c r="E416" i="10"/>
  <c r="F416" i="10" s="1"/>
  <c r="B303" i="10"/>
  <c r="E369" i="10"/>
  <c r="F369" i="10" s="1"/>
  <c r="B471" i="10"/>
  <c r="E371" i="10"/>
  <c r="F371" i="10" s="1"/>
  <c r="B443" i="10"/>
  <c r="B135" i="10"/>
  <c r="B409" i="10"/>
  <c r="E441" i="10"/>
  <c r="F441" i="10" s="1"/>
  <c r="E497" i="10"/>
  <c r="F497" i="10" s="1"/>
  <c r="E247" i="10"/>
  <c r="F247" i="10" s="1"/>
  <c r="B298" i="10"/>
  <c r="E504" i="10"/>
  <c r="F504" i="10" s="1"/>
  <c r="E447" i="10"/>
  <c r="F447" i="10" s="1"/>
  <c r="E442" i="10"/>
  <c r="F442" i="10" s="1"/>
  <c r="E423" i="10"/>
  <c r="F423" i="10" s="1"/>
  <c r="B214" i="10"/>
  <c r="E173" i="10"/>
  <c r="F173" i="10" s="1"/>
  <c r="B265" i="10"/>
  <c r="E349" i="10"/>
  <c r="F349" i="10" s="1"/>
  <c r="E367" i="10"/>
  <c r="F367" i="10" s="1"/>
  <c r="E350" i="10"/>
  <c r="F350" i="10" s="1"/>
  <c r="B434" i="10"/>
  <c r="E307" i="10"/>
  <c r="F307" i="10" s="1"/>
  <c r="B483" i="10"/>
  <c r="E224" i="10"/>
  <c r="F224" i="10" s="1"/>
  <c r="B231" i="10"/>
  <c r="E320" i="10"/>
  <c r="F320" i="10" s="1"/>
  <c r="B470" i="10"/>
  <c r="E97" i="10"/>
  <c r="F97" i="10" s="1"/>
  <c r="B508" i="10"/>
  <c r="E444" i="10"/>
  <c r="F444" i="10" s="1"/>
  <c r="E432" i="10"/>
  <c r="F432" i="10" s="1"/>
  <c r="B421" i="10"/>
  <c r="B469" i="10"/>
  <c r="E254" i="10"/>
  <c r="F254" i="10" s="1"/>
  <c r="B424" i="10"/>
  <c r="E262" i="10"/>
  <c r="F262" i="10" s="1"/>
  <c r="B489" i="10"/>
  <c r="E412" i="10"/>
  <c r="F412" i="10" s="1"/>
  <c r="E482" i="10"/>
  <c r="F482" i="10" s="1"/>
  <c r="B197" i="10"/>
  <c r="E490" i="10"/>
  <c r="F490" i="10" s="1"/>
  <c r="E478" i="10"/>
  <c r="F478" i="10" s="1"/>
  <c r="B499" i="10"/>
  <c r="B18" i="10"/>
  <c r="E332" i="10"/>
  <c r="F332" i="10" s="1"/>
  <c r="E376" i="10"/>
  <c r="F376" i="10" s="1"/>
  <c r="B326" i="10"/>
  <c r="E133" i="10"/>
  <c r="F133" i="10" s="1"/>
  <c r="E306" i="10"/>
  <c r="F306" i="10" s="1"/>
  <c r="B321" i="10"/>
  <c r="E356" i="10"/>
  <c r="F356" i="10" s="1"/>
  <c r="B448" i="10"/>
  <c r="E449" i="10"/>
  <c r="F449" i="10" s="1"/>
  <c r="B323" i="10"/>
  <c r="E255" i="10"/>
  <c r="F255" i="10" s="1"/>
  <c r="B312" i="10"/>
  <c r="E485" i="10"/>
  <c r="F485" i="10" s="1"/>
  <c r="E366" i="10"/>
  <c r="F366" i="10" s="1"/>
  <c r="B348" i="10"/>
  <c r="E411" i="10"/>
  <c r="F411" i="10" s="1"/>
  <c r="B288" i="10"/>
  <c r="E215" i="10"/>
  <c r="F215" i="10" s="1"/>
  <c r="E384" i="10"/>
  <c r="F384" i="10" s="1"/>
  <c r="B512" i="10"/>
  <c r="E476" i="10"/>
  <c r="F476" i="10" s="1"/>
  <c r="B435" i="10"/>
  <c r="E431" i="10"/>
  <c r="F431" i="10" s="1"/>
  <c r="B283" i="10"/>
  <c r="E325" i="10"/>
  <c r="F325" i="10" s="1"/>
  <c r="B450" i="10"/>
  <c r="E329" i="10"/>
  <c r="F329" i="10" s="1"/>
  <c r="B316" i="10"/>
  <c r="B410" i="10"/>
  <c r="E354" i="10"/>
  <c r="F354" i="10" s="1"/>
  <c r="E488" i="10"/>
  <c r="F488" i="10" s="1"/>
  <c r="E357" i="10"/>
  <c r="F357" i="10" s="1"/>
  <c r="B481" i="10"/>
  <c r="E217" i="10"/>
  <c r="F217" i="10" s="1"/>
  <c r="B416" i="10"/>
  <c r="E303" i="10"/>
  <c r="F303" i="10" s="1"/>
  <c r="E471" i="10"/>
  <c r="F471" i="10" s="1"/>
  <c r="B371" i="10"/>
  <c r="E427" i="10"/>
  <c r="F427" i="10" s="1"/>
  <c r="B376" i="10"/>
  <c r="E135" i="10"/>
  <c r="F135" i="10" s="1"/>
  <c r="B497" i="10"/>
  <c r="E267" i="10"/>
  <c r="F267" i="10" s="1"/>
  <c r="B247" i="10"/>
  <c r="E298" i="10"/>
  <c r="F298" i="10" s="1"/>
  <c r="E282" i="10"/>
  <c r="F282" i="10" s="1"/>
  <c r="B447" i="10"/>
  <c r="E297" i="10"/>
  <c r="F297" i="10" s="1"/>
  <c r="B423" i="10"/>
  <c r="E214" i="10"/>
  <c r="F214" i="10" s="1"/>
  <c r="B237" i="10"/>
  <c r="B317" i="10"/>
  <c r="E103" i="10"/>
  <c r="F103" i="10" s="1"/>
  <c r="B224" i="10"/>
  <c r="B320" i="10"/>
  <c r="E470" i="10"/>
  <c r="F470" i="10" s="1"/>
  <c r="E508" i="10"/>
  <c r="F508" i="10" s="1"/>
  <c r="B444" i="10"/>
  <c r="E177" i="10"/>
  <c r="F177" i="10" s="1"/>
  <c r="E421" i="10"/>
  <c r="F421" i="10" s="1"/>
  <c r="E469" i="10"/>
  <c r="F469" i="10" s="1"/>
  <c r="B254" i="10"/>
  <c r="E424" i="10"/>
  <c r="F424" i="10" s="1"/>
  <c r="E489" i="10"/>
  <c r="F489" i="10" s="1"/>
  <c r="E505" i="10"/>
  <c r="F505" i="10" s="1"/>
  <c r="B482" i="10"/>
  <c r="E197" i="10"/>
  <c r="F197" i="10" s="1"/>
  <c r="B490" i="10"/>
  <c r="E100" i="10"/>
  <c r="F100" i="10" s="1"/>
  <c r="E499" i="10"/>
  <c r="F499" i="10" s="1"/>
  <c r="B327" i="10"/>
  <c r="E295" i="10"/>
  <c r="F295" i="10" s="1"/>
  <c r="E483" i="10"/>
  <c r="F483" i="10" s="1"/>
  <c r="E460" i="10"/>
  <c r="F460" i="10" s="1"/>
  <c r="B290" i="10"/>
  <c r="E458" i="10"/>
  <c r="F458" i="10" s="1"/>
  <c r="E202" i="10"/>
  <c r="F202" i="10" s="1"/>
  <c r="E242" i="10"/>
  <c r="F242" i="10" s="1"/>
  <c r="E395" i="10"/>
  <c r="F395" i="10" s="1"/>
  <c r="E398" i="10"/>
  <c r="F398" i="10" s="1"/>
  <c r="E274" i="10"/>
  <c r="F274" i="10" s="1"/>
  <c r="E435" i="10"/>
  <c r="F435" i="10" s="1"/>
  <c r="E358" i="10"/>
  <c r="F358" i="10" s="1"/>
  <c r="B244" i="10"/>
  <c r="E319" i="10"/>
  <c r="F319" i="10" s="1"/>
  <c r="B310" i="10"/>
  <c r="E456" i="10"/>
  <c r="F456" i="10" s="1"/>
  <c r="E348" i="10"/>
  <c r="F348" i="10" s="1"/>
  <c r="B349" i="10"/>
  <c r="E335" i="10"/>
  <c r="F335" i="10" s="1"/>
  <c r="B215" i="10"/>
  <c r="E467" i="10"/>
  <c r="F467" i="10" s="1"/>
  <c r="B461" i="10"/>
  <c r="E468" i="10"/>
  <c r="F468" i="10" s="1"/>
  <c r="B263" i="10"/>
  <c r="E236" i="10"/>
  <c r="F236" i="10" s="1"/>
  <c r="E392" i="10"/>
  <c r="F392" i="10" s="1"/>
  <c r="E161" i="10"/>
  <c r="F161" i="10" s="1"/>
  <c r="E406" i="10"/>
  <c r="F406" i="10" s="1"/>
  <c r="E253" i="10"/>
  <c r="F253" i="10" s="1"/>
  <c r="B138" i="10"/>
  <c r="E409" i="10"/>
  <c r="F409" i="10" s="1"/>
  <c r="B384" i="10"/>
  <c r="E372" i="10"/>
  <c r="F372" i="10" s="1"/>
  <c r="B484" i="10"/>
  <c r="E351" i="10"/>
  <c r="F351" i="10" s="1"/>
  <c r="E455" i="10"/>
  <c r="F455" i="10" s="1"/>
  <c r="E434" i="10"/>
  <c r="F434" i="10" s="1"/>
  <c r="E302" i="10"/>
  <c r="F302" i="10" s="1"/>
  <c r="E291" i="10"/>
  <c r="F291" i="10" s="1"/>
  <c r="B286" i="10"/>
  <c r="E151" i="10"/>
  <c r="F151" i="10" s="1"/>
  <c r="E391" i="10"/>
  <c r="F391" i="10" s="1"/>
  <c r="E404" i="10"/>
  <c r="F404" i="10" s="1"/>
  <c r="E401" i="10"/>
  <c r="F401" i="10" s="1"/>
  <c r="E199" i="10"/>
  <c r="F199" i="10" s="1"/>
  <c r="B273" i="10"/>
  <c r="E237" i="10"/>
  <c r="F237" i="10" s="1"/>
  <c r="E321" i="10"/>
  <c r="F321" i="10" s="1"/>
  <c r="E413" i="10"/>
  <c r="F413" i="10" s="1"/>
  <c r="B509" i="10"/>
  <c r="E373" i="10"/>
  <c r="F373" i="10" s="1"/>
  <c r="E132" i="10"/>
  <c r="F132" i="10" s="1"/>
  <c r="E448" i="10"/>
  <c r="F448" i="10" s="1"/>
  <c r="E477" i="10"/>
  <c r="F477" i="10" s="1"/>
  <c r="B307" i="10"/>
  <c r="E459" i="10"/>
  <c r="F459" i="10" s="1"/>
  <c r="E227" i="10"/>
  <c r="F227" i="10" s="1"/>
  <c r="B462" i="10"/>
  <c r="E178" i="10"/>
  <c r="F178" i="10" s="1"/>
  <c r="E167" i="10"/>
  <c r="F167" i="10" s="1"/>
  <c r="E43" i="10"/>
  <c r="F43" i="10" s="1"/>
  <c r="E397" i="10"/>
  <c r="F397" i="10" s="1"/>
  <c r="E154" i="10"/>
  <c r="F154" i="10" s="1"/>
  <c r="B340" i="10"/>
  <c r="B356" i="10"/>
  <c r="E323" i="10"/>
  <c r="F323" i="10" s="1"/>
  <c r="E327" i="10"/>
  <c r="F327" i="10" s="1"/>
  <c r="B243" i="10"/>
  <c r="E418" i="10"/>
  <c r="F418" i="10" s="1"/>
  <c r="E208" i="10"/>
  <c r="F208" i="10" s="1"/>
  <c r="B457" i="10"/>
  <c r="E22" i="10"/>
  <c r="F22" i="10" s="1"/>
  <c r="B255" i="10"/>
  <c r="E512" i="10"/>
  <c r="F512" i="10" s="1"/>
  <c r="B476" i="10"/>
  <c r="E244" i="10"/>
  <c r="F244" i="10" s="1"/>
  <c r="B319" i="10"/>
  <c r="E310" i="10"/>
  <c r="F310" i="10" s="1"/>
  <c r="B456" i="10"/>
  <c r="E466" i="10"/>
  <c r="F466" i="10" s="1"/>
  <c r="B372" i="10"/>
  <c r="E484" i="10"/>
  <c r="F484" i="10" s="1"/>
  <c r="B351" i="10"/>
  <c r="E454" i="10"/>
  <c r="F454" i="10" s="1"/>
  <c r="B455" i="10"/>
  <c r="E465" i="10"/>
  <c r="F465" i="10" s="1"/>
  <c r="E464" i="10"/>
  <c r="F464" i="10" s="1"/>
  <c r="B291" i="10"/>
  <c r="E286" i="10"/>
  <c r="F286" i="10" s="1"/>
  <c r="B151" i="10"/>
  <c r="E114" i="10"/>
  <c r="F114" i="10" s="1"/>
  <c r="E400" i="10"/>
  <c r="F400" i="10" s="1"/>
  <c r="E405" i="10"/>
  <c r="F405" i="10" s="1"/>
  <c r="E399" i="10"/>
  <c r="F399" i="10" s="1"/>
  <c r="E334" i="10"/>
  <c r="F334" i="10" s="1"/>
  <c r="B367" i="10"/>
  <c r="E509" i="10"/>
  <c r="F509" i="10" s="1"/>
  <c r="B373" i="10"/>
  <c r="E195" i="10"/>
  <c r="F195" i="10" s="1"/>
  <c r="B132" i="10"/>
  <c r="E187" i="10"/>
  <c r="F187" i="10" s="1"/>
  <c r="B460" i="10"/>
  <c r="E290" i="10"/>
  <c r="F290" i="10" s="1"/>
  <c r="E138" i="10"/>
  <c r="F138" i="10" s="1"/>
  <c r="E289" i="10"/>
  <c r="F289" i="10" s="1"/>
  <c r="B346" i="10"/>
  <c r="E279" i="10"/>
  <c r="F279" i="10" s="1"/>
  <c r="B339" i="10"/>
  <c r="E513" i="10"/>
  <c r="F513" i="10" s="1"/>
  <c r="E573" i="10"/>
  <c r="F573" i="10" s="1"/>
  <c r="B577" i="10"/>
  <c r="E581" i="10"/>
  <c r="F581" i="10" s="1"/>
  <c r="B585" i="10"/>
  <c r="E589" i="10"/>
  <c r="F589" i="10" s="1"/>
  <c r="B593" i="10"/>
  <c r="E597" i="10"/>
  <c r="F597" i="10" s="1"/>
  <c r="B601" i="10"/>
  <c r="E605" i="10"/>
  <c r="F605" i="10" s="1"/>
  <c r="B609" i="10"/>
  <c r="E613" i="10"/>
  <c r="F613" i="10" s="1"/>
  <c r="E340" i="10"/>
  <c r="F340" i="10" s="1"/>
  <c r="B248" i="10"/>
  <c r="B560" i="10"/>
  <c r="E564" i="10"/>
  <c r="F564" i="10" s="1"/>
  <c r="B568" i="10"/>
  <c r="B236" i="10"/>
  <c r="E182" i="10"/>
  <c r="F182" i="10" s="1"/>
  <c r="E402" i="10"/>
  <c r="F402" i="10" s="1"/>
  <c r="E341" i="10"/>
  <c r="F341" i="10" s="1"/>
  <c r="B343" i="10"/>
  <c r="E347" i="10"/>
  <c r="F347" i="10" s="1"/>
  <c r="B278" i="10"/>
  <c r="E322" i="10"/>
  <c r="F322" i="10" s="1"/>
  <c r="E572" i="10"/>
  <c r="F572" i="10" s="1"/>
  <c r="B576" i="10"/>
  <c r="E580" i="10"/>
  <c r="F580" i="10" s="1"/>
  <c r="B584" i="10"/>
  <c r="E588" i="10"/>
  <c r="F588" i="10" s="1"/>
  <c r="E212" i="10"/>
  <c r="F212" i="10" s="1"/>
  <c r="B458" i="10"/>
  <c r="E136" i="10"/>
  <c r="F136" i="10" s="1"/>
  <c r="E563" i="10"/>
  <c r="F563" i="10" s="1"/>
  <c r="B567" i="10"/>
  <c r="B133" i="10"/>
  <c r="B485" i="10"/>
  <c r="B459" i="10"/>
  <c r="E337" i="10"/>
  <c r="F337" i="10" s="1"/>
  <c r="B342" i="10"/>
  <c r="E344" i="10"/>
  <c r="F344" i="10" s="1"/>
  <c r="B272" i="10"/>
  <c r="E345" i="10"/>
  <c r="F345" i="10" s="1"/>
  <c r="E571" i="10"/>
  <c r="F571" i="10" s="1"/>
  <c r="E579" i="10"/>
  <c r="F579" i="10" s="1"/>
  <c r="B583" i="10"/>
  <c r="E587" i="10"/>
  <c r="F587" i="10" s="1"/>
  <c r="B591" i="10"/>
  <c r="E595" i="10"/>
  <c r="F595" i="10" s="1"/>
  <c r="E603" i="10"/>
  <c r="F603" i="10" s="1"/>
  <c r="B607" i="10"/>
  <c r="E611" i="10"/>
  <c r="F611" i="10" s="1"/>
  <c r="E403" i="10"/>
  <c r="F403" i="10" s="1"/>
  <c r="E562" i="10"/>
  <c r="F562" i="10" s="1"/>
  <c r="B566" i="10"/>
  <c r="E570" i="10"/>
  <c r="F570" i="10" s="1"/>
  <c r="E462" i="10"/>
  <c r="F462" i="10" s="1"/>
  <c r="E390" i="10"/>
  <c r="F390" i="10" s="1"/>
  <c r="E234" i="10"/>
  <c r="F234" i="10" s="1"/>
  <c r="B338" i="10"/>
  <c r="E245" i="10"/>
  <c r="F245" i="10" s="1"/>
  <c r="B287" i="10"/>
  <c r="E280" i="10"/>
  <c r="F280" i="10" s="1"/>
  <c r="B137" i="10"/>
  <c r="B574" i="10"/>
  <c r="E578" i="10"/>
  <c r="F578" i="10" s="1"/>
  <c r="B582" i="10"/>
  <c r="E586" i="10"/>
  <c r="F586" i="10" s="1"/>
  <c r="B590" i="10"/>
  <c r="E594" i="10"/>
  <c r="F594" i="10" s="1"/>
  <c r="B598" i="10"/>
  <c r="E602" i="10"/>
  <c r="F602" i="10" s="1"/>
  <c r="E610" i="10"/>
  <c r="F610" i="10" s="1"/>
  <c r="E396" i="10"/>
  <c r="F396" i="10" s="1"/>
  <c r="E273" i="10"/>
  <c r="F273" i="10" s="1"/>
  <c r="B289" i="10"/>
  <c r="E346" i="10"/>
  <c r="F346" i="10" s="1"/>
  <c r="B279" i="10"/>
  <c r="E339" i="10"/>
  <c r="F339" i="10" s="1"/>
  <c r="B573" i="10"/>
  <c r="E577" i="10"/>
  <c r="F577" i="10" s="1"/>
  <c r="B581" i="10"/>
  <c r="E585" i="10"/>
  <c r="F585" i="10" s="1"/>
  <c r="B589" i="10"/>
  <c r="E593" i="10"/>
  <c r="F593" i="10" s="1"/>
  <c r="E252" i="10"/>
  <c r="F252" i="10" s="1"/>
  <c r="E394" i="10"/>
  <c r="F394" i="10" s="1"/>
  <c r="E560" i="10"/>
  <c r="F560" i="10" s="1"/>
  <c r="B564" i="10"/>
  <c r="E568" i="10"/>
  <c r="F568" i="10" s="1"/>
  <c r="E312" i="10"/>
  <c r="F312" i="10" s="1"/>
  <c r="E498" i="10"/>
  <c r="F498" i="10" s="1"/>
  <c r="E288" i="10"/>
  <c r="F288" i="10" s="1"/>
  <c r="B178" i="10"/>
  <c r="E248" i="10"/>
  <c r="F248" i="10" s="1"/>
  <c r="B341" i="10"/>
  <c r="E343" i="10"/>
  <c r="F343" i="10" s="1"/>
  <c r="B347" i="10"/>
  <c r="E278" i="10"/>
  <c r="F278" i="10" s="1"/>
  <c r="B322" i="10"/>
  <c r="E559" i="10"/>
  <c r="F559" i="10" s="1"/>
  <c r="E576" i="10"/>
  <c r="F576" i="10" s="1"/>
  <c r="B580" i="10"/>
  <c r="E584" i="10"/>
  <c r="F584" i="10" s="1"/>
  <c r="B588" i="10"/>
  <c r="E592" i="10"/>
  <c r="F592" i="10" s="1"/>
  <c r="B596" i="10"/>
  <c r="E600" i="10"/>
  <c r="F600" i="10" s="1"/>
  <c r="B306" i="10"/>
  <c r="E221" i="10"/>
  <c r="F221" i="10" s="1"/>
  <c r="B563" i="10"/>
  <c r="E567" i="10"/>
  <c r="F567" i="10" s="1"/>
  <c r="B350" i="10"/>
  <c r="E243" i="10"/>
  <c r="F243" i="10" s="1"/>
  <c r="B467" i="10"/>
  <c r="E461" i="10"/>
  <c r="F461" i="10" s="1"/>
  <c r="E393" i="10"/>
  <c r="F393" i="10" s="1"/>
  <c r="E408" i="10"/>
  <c r="F408" i="10" s="1"/>
  <c r="E342" i="10"/>
  <c r="F342" i="10" s="1"/>
  <c r="B344" i="10"/>
  <c r="E272" i="10"/>
  <c r="F272" i="10" s="1"/>
  <c r="B345" i="10"/>
  <c r="E558" i="10"/>
  <c r="F558" i="10" s="1"/>
  <c r="B571" i="10"/>
  <c r="E575" i="10"/>
  <c r="F575" i="10" s="1"/>
  <c r="B579" i="10"/>
  <c r="E583" i="10"/>
  <c r="F583" i="10" s="1"/>
  <c r="B587" i="10"/>
  <c r="E591" i="10"/>
  <c r="F591" i="10" s="1"/>
  <c r="B595" i="10"/>
  <c r="E599" i="10"/>
  <c r="F599" i="10" s="1"/>
  <c r="B603" i="10"/>
  <c r="E607" i="10"/>
  <c r="F607" i="10" s="1"/>
  <c r="B611" i="10"/>
  <c r="E453" i="10"/>
  <c r="F453" i="10" s="1"/>
  <c r="B274" i="10"/>
  <c r="B562" i="10"/>
  <c r="E566" i="10"/>
  <c r="F566" i="10" s="1"/>
  <c r="B570" i="10"/>
  <c r="B208" i="10"/>
  <c r="B468" i="10"/>
  <c r="E574" i="10"/>
  <c r="F574" i="10" s="1"/>
  <c r="B578" i="10"/>
  <c r="E590" i="10"/>
  <c r="F590" i="10" s="1"/>
  <c r="B624" i="10"/>
  <c r="E628" i="10"/>
  <c r="F628" i="10" s="1"/>
  <c r="B632" i="10"/>
  <c r="E636" i="10"/>
  <c r="F636" i="10" s="1"/>
  <c r="B640" i="10"/>
  <c r="E644" i="10"/>
  <c r="F644" i="10" s="1"/>
  <c r="B648" i="10"/>
  <c r="E518" i="10"/>
  <c r="F518" i="10" s="1"/>
  <c r="E526" i="10"/>
  <c r="F526" i="10" s="1"/>
  <c r="E534" i="10"/>
  <c r="F534" i="10" s="1"/>
  <c r="E542" i="10"/>
  <c r="F542" i="10" s="1"/>
  <c r="E550" i="10"/>
  <c r="F550" i="10" s="1"/>
  <c r="B653" i="10"/>
  <c r="E657" i="10"/>
  <c r="F657" i="10" s="1"/>
  <c r="B661" i="10"/>
  <c r="E665" i="10"/>
  <c r="F665" i="10" s="1"/>
  <c r="E706" i="10"/>
  <c r="F706" i="10" s="1"/>
  <c r="B710" i="10"/>
  <c r="E714" i="10"/>
  <c r="F714" i="10" s="1"/>
  <c r="B718" i="10"/>
  <c r="E722" i="10"/>
  <c r="F722" i="10" s="1"/>
  <c r="B726" i="10"/>
  <c r="E730" i="10"/>
  <c r="F730" i="10" s="1"/>
  <c r="B734" i="10"/>
  <c r="B743" i="10"/>
  <c r="E317" i="10"/>
  <c r="F317" i="10" s="1"/>
  <c r="E565" i="10"/>
  <c r="F565" i="10" s="1"/>
  <c r="B569" i="10"/>
  <c r="B586" i="10"/>
  <c r="B615" i="10"/>
  <c r="E619" i="10"/>
  <c r="F619" i="10" s="1"/>
  <c r="B669" i="10"/>
  <c r="E673" i="10"/>
  <c r="F673" i="10" s="1"/>
  <c r="B677" i="10"/>
  <c r="E681" i="10"/>
  <c r="F681" i="10" s="1"/>
  <c r="B685" i="10"/>
  <c r="E689" i="10"/>
  <c r="F689" i="10" s="1"/>
  <c r="E697" i="10"/>
  <c r="F697" i="10" s="1"/>
  <c r="B701" i="10"/>
  <c r="E705" i="10"/>
  <c r="F705" i="10" s="1"/>
  <c r="E738" i="10"/>
  <c r="F738" i="10" s="1"/>
  <c r="E265" i="10"/>
  <c r="F265" i="10" s="1"/>
  <c r="B565" i="10"/>
  <c r="B602" i="10"/>
  <c r="B623" i="10"/>
  <c r="E627" i="10"/>
  <c r="F627" i="10" s="1"/>
  <c r="B631" i="10"/>
  <c r="E635" i="10"/>
  <c r="F635" i="10" s="1"/>
  <c r="B639" i="10"/>
  <c r="E643" i="10"/>
  <c r="F643" i="10" s="1"/>
  <c r="B647" i="10"/>
  <c r="E517" i="10"/>
  <c r="F517" i="10" s="1"/>
  <c r="E525" i="10"/>
  <c r="F525" i="10" s="1"/>
  <c r="E533" i="10"/>
  <c r="F533" i="10" s="1"/>
  <c r="E541" i="10"/>
  <c r="F541" i="10" s="1"/>
  <c r="E549" i="10"/>
  <c r="F549" i="10" s="1"/>
  <c r="B652" i="10"/>
  <c r="E656" i="10"/>
  <c r="F656" i="10" s="1"/>
  <c r="B660" i="10"/>
  <c r="E664" i="10"/>
  <c r="F664" i="10" s="1"/>
  <c r="B709" i="10"/>
  <c r="E713" i="10"/>
  <c r="F713" i="10" s="1"/>
  <c r="B717" i="10"/>
  <c r="E721" i="10"/>
  <c r="F721" i="10" s="1"/>
  <c r="B725" i="10"/>
  <c r="E729" i="10"/>
  <c r="F729" i="10" s="1"/>
  <c r="B733" i="10"/>
  <c r="B742" i="10"/>
  <c r="B234" i="10"/>
  <c r="E561" i="10"/>
  <c r="F561" i="10" s="1"/>
  <c r="B614" i="10"/>
  <c r="E618" i="10"/>
  <c r="F618" i="10" s="1"/>
  <c r="E672" i="10"/>
  <c r="F672" i="10" s="1"/>
  <c r="B676" i="10"/>
  <c r="E680" i="10"/>
  <c r="F680" i="10" s="1"/>
  <c r="B684" i="10"/>
  <c r="E688" i="10"/>
  <c r="F688" i="10" s="1"/>
  <c r="B692" i="10"/>
  <c r="E696" i="10"/>
  <c r="F696" i="10" s="1"/>
  <c r="B700" i="10"/>
  <c r="E704" i="10"/>
  <c r="F704" i="10" s="1"/>
  <c r="E737" i="10"/>
  <c r="F737" i="10" s="1"/>
  <c r="B594" i="10"/>
  <c r="E626" i="10"/>
  <c r="F626" i="10" s="1"/>
  <c r="B630" i="10"/>
  <c r="E634" i="10"/>
  <c r="F634" i="10" s="1"/>
  <c r="B638" i="10"/>
  <c r="E642" i="10"/>
  <c r="F642" i="10" s="1"/>
  <c r="B646" i="10"/>
  <c r="E516" i="10"/>
  <c r="F516" i="10" s="1"/>
  <c r="E524" i="10"/>
  <c r="F524" i="10" s="1"/>
  <c r="E532" i="10"/>
  <c r="F532" i="10" s="1"/>
  <c r="E540" i="10"/>
  <c r="F540" i="10" s="1"/>
  <c r="E548" i="10"/>
  <c r="F548" i="10" s="1"/>
  <c r="B651" i="10"/>
  <c r="E655" i="10"/>
  <c r="F655" i="10" s="1"/>
  <c r="B659" i="10"/>
  <c r="E663" i="10"/>
  <c r="F663" i="10" s="1"/>
  <c r="B708" i="10"/>
  <c r="E712" i="10"/>
  <c r="F712" i="10" s="1"/>
  <c r="E720" i="10"/>
  <c r="F720" i="10" s="1"/>
  <c r="B724" i="10"/>
  <c r="E728" i="10"/>
  <c r="F728" i="10" s="1"/>
  <c r="B732" i="10"/>
  <c r="B741" i="10"/>
  <c r="E137" i="10"/>
  <c r="F137" i="10" s="1"/>
  <c r="B561" i="10"/>
  <c r="B597" i="10"/>
  <c r="B605" i="10"/>
  <c r="E617" i="10"/>
  <c r="F617" i="10" s="1"/>
  <c r="B667" i="10"/>
  <c r="E671" i="10"/>
  <c r="F671" i="10" s="1"/>
  <c r="B675" i="10"/>
  <c r="E679" i="10"/>
  <c r="F679" i="10" s="1"/>
  <c r="B683" i="10"/>
  <c r="E687" i="10"/>
  <c r="F687" i="10" s="1"/>
  <c r="B691" i="10"/>
  <c r="E695" i="10"/>
  <c r="F695" i="10" s="1"/>
  <c r="E703" i="10"/>
  <c r="F703" i="10" s="1"/>
  <c r="E736" i="10"/>
  <c r="F736" i="10" s="1"/>
  <c r="E457" i="10"/>
  <c r="F457" i="10" s="1"/>
  <c r="B600" i="10"/>
  <c r="B613" i="10"/>
  <c r="B621" i="10"/>
  <c r="E625" i="10"/>
  <c r="F625" i="10" s="1"/>
  <c r="B629" i="10"/>
  <c r="E633" i="10"/>
  <c r="F633" i="10" s="1"/>
  <c r="B637" i="10"/>
  <c r="E641" i="10"/>
  <c r="F641" i="10" s="1"/>
  <c r="B645" i="10"/>
  <c r="E649" i="10"/>
  <c r="F649" i="10" s="1"/>
  <c r="E258" i="10"/>
  <c r="F258" i="10" s="1"/>
  <c r="E523" i="10"/>
  <c r="F523" i="10" s="1"/>
  <c r="E531" i="10"/>
  <c r="F531" i="10" s="1"/>
  <c r="E539" i="10"/>
  <c r="F539" i="10" s="1"/>
  <c r="E547" i="10"/>
  <c r="F547" i="10" s="1"/>
  <c r="B650" i="10"/>
  <c r="E654" i="10"/>
  <c r="F654" i="10" s="1"/>
  <c r="B658" i="10"/>
  <c r="E662" i="10"/>
  <c r="F662" i="10" s="1"/>
  <c r="B707" i="10"/>
  <c r="E711" i="10"/>
  <c r="F711" i="10" s="1"/>
  <c r="B715" i="10"/>
  <c r="E719" i="10"/>
  <c r="F719" i="10" s="1"/>
  <c r="B723" i="10"/>
  <c r="E727" i="10"/>
  <c r="F727" i="10" s="1"/>
  <c r="B731" i="10"/>
  <c r="E735" i="10"/>
  <c r="F735" i="10" s="1"/>
  <c r="B740" i="10"/>
  <c r="E263" i="10"/>
  <c r="F263" i="10" s="1"/>
  <c r="E616" i="10"/>
  <c r="F616" i="10" s="1"/>
  <c r="B666" i="10"/>
  <c r="E670" i="10"/>
  <c r="F670" i="10" s="1"/>
  <c r="B674" i="10"/>
  <c r="E678" i="10"/>
  <c r="F678" i="10" s="1"/>
  <c r="B682" i="10"/>
  <c r="E686" i="10"/>
  <c r="F686" i="10" s="1"/>
  <c r="B690" i="10"/>
  <c r="E694" i="10"/>
  <c r="F694" i="10" s="1"/>
  <c r="B698" i="10"/>
  <c r="E702" i="10"/>
  <c r="F702" i="10" s="1"/>
  <c r="B739" i="10"/>
  <c r="E598" i="10"/>
  <c r="F598" i="10" s="1"/>
  <c r="E608" i="10"/>
  <c r="F608" i="10" s="1"/>
  <c r="E612" i="10"/>
  <c r="F612" i="10" s="1"/>
  <c r="E624" i="10"/>
  <c r="F624" i="10" s="1"/>
  <c r="B628" i="10"/>
  <c r="E632" i="10"/>
  <c r="F632" i="10" s="1"/>
  <c r="B636" i="10"/>
  <c r="E640" i="10"/>
  <c r="F640" i="10" s="1"/>
  <c r="B644" i="10"/>
  <c r="E648" i="10"/>
  <c r="F648" i="10" s="1"/>
  <c r="E25" i="10"/>
  <c r="F25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B665" i="10"/>
  <c r="B706" i="10"/>
  <c r="E710" i="10"/>
  <c r="F710" i="10" s="1"/>
  <c r="B280" i="10"/>
  <c r="E601" i="10"/>
  <c r="F601" i="10" s="1"/>
  <c r="E606" i="10"/>
  <c r="F606" i="10" s="1"/>
  <c r="E615" i="10"/>
  <c r="F615" i="10" s="1"/>
  <c r="B619" i="10"/>
  <c r="E287" i="10"/>
  <c r="F287" i="10" s="1"/>
  <c r="B592" i="10"/>
  <c r="E623" i="10"/>
  <c r="F623" i="10" s="1"/>
  <c r="B627" i="10"/>
  <c r="E631" i="10"/>
  <c r="F631" i="10" s="1"/>
  <c r="B635" i="10"/>
  <c r="E639" i="10"/>
  <c r="F639" i="10" s="1"/>
  <c r="B643" i="10"/>
  <c r="E647" i="10"/>
  <c r="F647" i="10" s="1"/>
  <c r="E521" i="10"/>
  <c r="F521" i="10" s="1"/>
  <c r="E529" i="10"/>
  <c r="F529" i="10" s="1"/>
  <c r="E537" i="10"/>
  <c r="F537" i="10" s="1"/>
  <c r="E545" i="10"/>
  <c r="F545" i="10" s="1"/>
  <c r="E652" i="10"/>
  <c r="F652" i="10" s="1"/>
  <c r="B656" i="10"/>
  <c r="E660" i="10"/>
  <c r="F660" i="10" s="1"/>
  <c r="B664" i="10"/>
  <c r="E709" i="10"/>
  <c r="F709" i="10" s="1"/>
  <c r="B713" i="10"/>
  <c r="E717" i="10"/>
  <c r="F717" i="10" s="1"/>
  <c r="B721" i="10"/>
  <c r="E725" i="10"/>
  <c r="F725" i="10" s="1"/>
  <c r="B729" i="10"/>
  <c r="E733" i="10"/>
  <c r="F733" i="10" s="1"/>
  <c r="E742" i="10"/>
  <c r="F742" i="10" s="1"/>
  <c r="B746" i="10"/>
  <c r="E407" i="10"/>
  <c r="F407" i="10" s="1"/>
  <c r="E604" i="10"/>
  <c r="F604" i="10" s="1"/>
  <c r="E614" i="10"/>
  <c r="F614" i="10" s="1"/>
  <c r="B618" i="10"/>
  <c r="E668" i="10"/>
  <c r="F668" i="10" s="1"/>
  <c r="B672" i="10"/>
  <c r="E676" i="10"/>
  <c r="F676" i="10" s="1"/>
  <c r="B680" i="10"/>
  <c r="E684" i="10"/>
  <c r="F684" i="10" s="1"/>
  <c r="B688" i="10"/>
  <c r="E692" i="10"/>
  <c r="F692" i="10" s="1"/>
  <c r="B696" i="10"/>
  <c r="E700" i="10"/>
  <c r="F700" i="10" s="1"/>
  <c r="B704" i="10"/>
  <c r="B737" i="10"/>
  <c r="B173" i="10"/>
  <c r="B617" i="10"/>
  <c r="E667" i="10"/>
  <c r="F667" i="10" s="1"/>
  <c r="B671" i="10"/>
  <c r="E675" i="10"/>
  <c r="F675" i="10" s="1"/>
  <c r="B679" i="10"/>
  <c r="E683" i="10"/>
  <c r="F683" i="10" s="1"/>
  <c r="B687" i="10"/>
  <c r="E691" i="10"/>
  <c r="F691" i="10" s="1"/>
  <c r="B695" i="10"/>
  <c r="E699" i="10"/>
  <c r="F699" i="10" s="1"/>
  <c r="B703" i="10"/>
  <c r="B736" i="10"/>
  <c r="E269" i="10"/>
  <c r="F269" i="10" s="1"/>
  <c r="B245" i="10"/>
  <c r="E569" i="10"/>
  <c r="F569" i="10" s="1"/>
  <c r="E629" i="10"/>
  <c r="F629" i="10" s="1"/>
  <c r="B633" i="10"/>
  <c r="E519" i="10"/>
  <c r="F519" i="10" s="1"/>
  <c r="E650" i="10"/>
  <c r="F650" i="10" s="1"/>
  <c r="B654" i="10"/>
  <c r="B686" i="10"/>
  <c r="E698" i="10"/>
  <c r="F698" i="10" s="1"/>
  <c r="B722" i="10"/>
  <c r="B728" i="10"/>
  <c r="E744" i="10"/>
  <c r="F744" i="10" s="1"/>
  <c r="E753" i="10"/>
  <c r="F753" i="10" s="1"/>
  <c r="B757" i="10"/>
  <c r="E620" i="10"/>
  <c r="F620" i="10" s="1"/>
  <c r="E732" i="10"/>
  <c r="F732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510" i="10"/>
  <c r="F510" i="10" s="1"/>
  <c r="E500" i="10"/>
  <c r="F500" i="10" s="1"/>
  <c r="B486" i="10"/>
  <c r="E474" i="10"/>
  <c r="F474" i="10" s="1"/>
  <c r="B493" i="10"/>
  <c r="E582" i="10"/>
  <c r="F582" i="10" s="1"/>
  <c r="E609" i="10"/>
  <c r="F609" i="10" s="1"/>
  <c r="B694" i="10"/>
  <c r="B719" i="10"/>
  <c r="E726" i="10"/>
  <c r="F726" i="10" s="1"/>
  <c r="B756" i="10"/>
  <c r="E760" i="10"/>
  <c r="F760" i="10" s="1"/>
  <c r="E630" i="10"/>
  <c r="F630" i="10" s="1"/>
  <c r="B634" i="10"/>
  <c r="E520" i="10"/>
  <c r="F520" i="10" s="1"/>
  <c r="E651" i="10"/>
  <c r="F651" i="10" s="1"/>
  <c r="B655" i="10"/>
  <c r="B73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610" i="10"/>
  <c r="E621" i="10"/>
  <c r="F621" i="10" s="1"/>
  <c r="B625" i="10"/>
  <c r="E250" i="10"/>
  <c r="F250" i="10" s="1"/>
  <c r="E543" i="10"/>
  <c r="F543" i="10" s="1"/>
  <c r="E669" i="10"/>
  <c r="F669" i="10" s="1"/>
  <c r="B702" i="10"/>
  <c r="E723" i="10"/>
  <c r="F723" i="10" s="1"/>
  <c r="B735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02" i="10"/>
  <c r="E472" i="10"/>
  <c r="F472" i="10" s="1"/>
  <c r="B616" i="10"/>
  <c r="E677" i="10"/>
  <c r="F677" i="10" s="1"/>
  <c r="E707" i="10"/>
  <c r="F707" i="10" s="1"/>
  <c r="E739" i="10"/>
  <c r="F739" i="10" s="1"/>
  <c r="E751" i="10"/>
  <c r="F751" i="10" s="1"/>
  <c r="B754" i="10"/>
  <c r="E758" i="10"/>
  <c r="F758" i="10" s="1"/>
  <c r="E596" i="10"/>
  <c r="F596" i="10" s="1"/>
  <c r="E622" i="10"/>
  <c r="F622" i="10" s="1"/>
  <c r="B626" i="10"/>
  <c r="E276" i="10"/>
  <c r="F276" i="10" s="1"/>
  <c r="E544" i="10"/>
  <c r="F544" i="10" s="1"/>
  <c r="B673" i="10"/>
  <c r="B714" i="10"/>
  <c r="B720" i="10"/>
  <c r="B762" i="10"/>
  <c r="E766" i="10"/>
  <c r="F766" i="10" s="1"/>
  <c r="B612" i="10"/>
  <c r="E645" i="10"/>
  <c r="F645" i="10" s="1"/>
  <c r="B649" i="10"/>
  <c r="E535" i="10"/>
  <c r="F535" i="10" s="1"/>
  <c r="E666" i="10"/>
  <c r="F666" i="10" s="1"/>
  <c r="E685" i="10"/>
  <c r="F685" i="10" s="1"/>
  <c r="E724" i="10"/>
  <c r="F724" i="10" s="1"/>
  <c r="B748" i="10"/>
  <c r="B753" i="10"/>
  <c r="E757" i="10"/>
  <c r="F757" i="10" s="1"/>
  <c r="B681" i="10"/>
  <c r="E708" i="10"/>
  <c r="F708" i="10" s="1"/>
  <c r="B711" i="10"/>
  <c r="E718" i="10"/>
  <c r="F718" i="10" s="1"/>
  <c r="B730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510" i="10"/>
  <c r="B500" i="10"/>
  <c r="E486" i="10"/>
  <c r="F486" i="10" s="1"/>
  <c r="E674" i="10"/>
  <c r="F674" i="10" s="1"/>
  <c r="E693" i="10"/>
  <c r="F693" i="10" s="1"/>
  <c r="E743" i="10"/>
  <c r="F743" i="10" s="1"/>
  <c r="E747" i="10"/>
  <c r="F747" i="10" s="1"/>
  <c r="B752" i="10"/>
  <c r="E756" i="10"/>
  <c r="F756" i="10" s="1"/>
  <c r="B760" i="10"/>
  <c r="E338" i="10"/>
  <c r="F338" i="10" s="1"/>
  <c r="E646" i="10"/>
  <c r="F646" i="10" s="1"/>
  <c r="E536" i="10"/>
  <c r="F536" i="10" s="1"/>
  <c r="B689" i="10"/>
  <c r="E715" i="10"/>
  <c r="F715" i="10" s="1"/>
  <c r="B727" i="10"/>
  <c r="E734" i="10"/>
  <c r="F734" i="10" s="1"/>
  <c r="E740" i="10"/>
  <c r="F740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08" i="10"/>
  <c r="E506" i="10"/>
  <c r="F506" i="10" s="1"/>
  <c r="B473" i="10"/>
  <c r="E492" i="10"/>
  <c r="F492" i="10" s="1"/>
  <c r="B451" i="10"/>
  <c r="E428" i="10"/>
  <c r="F428" i="10" s="1"/>
  <c r="E637" i="10"/>
  <c r="F637" i="10" s="1"/>
  <c r="B641" i="10"/>
  <c r="E527" i="10"/>
  <c r="F527" i="10" s="1"/>
  <c r="B697" i="10"/>
  <c r="E731" i="10"/>
  <c r="F73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02" i="10"/>
  <c r="F502" i="10" s="1"/>
  <c r="B472" i="10"/>
  <c r="B678" i="10"/>
  <c r="E690" i="10"/>
  <c r="F690" i="10" s="1"/>
  <c r="B712" i="10"/>
  <c r="B747" i="10"/>
  <c r="B751" i="10"/>
  <c r="E754" i="10"/>
  <c r="F754" i="10" s="1"/>
  <c r="B758" i="10"/>
  <c r="E741" i="10"/>
  <c r="F741" i="10" s="1"/>
  <c r="E762" i="10"/>
  <c r="F762" i="10" s="1"/>
  <c r="E73" i="10"/>
  <c r="F73" i="10" s="1"/>
  <c r="E174" i="10"/>
  <c r="F174" i="10" s="1"/>
  <c r="B419" i="10"/>
  <c r="B414" i="10"/>
  <c r="E170" i="10"/>
  <c r="F170" i="10" s="1"/>
  <c r="B378" i="10"/>
  <c r="E368" i="10"/>
  <c r="F368" i="10" s="1"/>
  <c r="B352" i="10"/>
  <c r="E361" i="10"/>
  <c r="F361" i="10" s="1"/>
  <c r="B275" i="10"/>
  <c r="E315" i="10"/>
  <c r="F31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01" i="10"/>
  <c r="F701" i="10" s="1"/>
  <c r="E778" i="10"/>
  <c r="F778" i="10" s="1"/>
  <c r="E493" i="10"/>
  <c r="F493" i="10" s="1"/>
  <c r="E452" i="10"/>
  <c r="F452" i="10" s="1"/>
  <c r="B428" i="10"/>
  <c r="E422" i="10"/>
  <c r="F422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91" i="10"/>
  <c r="F491" i="10" s="1"/>
  <c r="E439" i="10"/>
  <c r="F439" i="10" s="1"/>
  <c r="B425" i="10"/>
  <c r="E201" i="10"/>
  <c r="F201" i="10" s="1"/>
  <c r="B377" i="10"/>
  <c r="E382" i="10"/>
  <c r="F382" i="10" s="1"/>
  <c r="B375" i="10"/>
  <c r="E360" i="10"/>
  <c r="F360" i="10" s="1"/>
  <c r="B330" i="10"/>
  <c r="E314" i="10"/>
  <c r="F31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08" i="10"/>
  <c r="E774" i="10"/>
  <c r="F774" i="10" s="1"/>
  <c r="E501" i="10"/>
  <c r="F501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58" i="10"/>
  <c r="F658" i="10" s="1"/>
  <c r="E417" i="10"/>
  <c r="F417" i="10" s="1"/>
  <c r="B386" i="10"/>
  <c r="E381" i="10"/>
  <c r="F381" i="10" s="1"/>
  <c r="B374" i="10"/>
  <c r="E359" i="10"/>
  <c r="F359" i="10" s="1"/>
  <c r="B363" i="10"/>
  <c r="E313" i="10"/>
  <c r="F31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38" i="10"/>
  <c r="F638" i="10" s="1"/>
  <c r="E770" i="10"/>
  <c r="F770" i="10" s="1"/>
  <c r="B774" i="10"/>
  <c r="B501" i="10"/>
  <c r="E487" i="10"/>
  <c r="F487" i="10" s="1"/>
  <c r="B491" i="10"/>
  <c r="B73" i="10"/>
  <c r="B174" i="10"/>
  <c r="E420" i="10"/>
  <c r="F42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659" i="10"/>
  <c r="F659" i="10" s="1"/>
  <c r="B670" i="10"/>
  <c r="E682" i="10"/>
  <c r="F682" i="10" s="1"/>
  <c r="B770" i="10"/>
  <c r="E801" i="10"/>
  <c r="F801" i="10" s="1"/>
  <c r="B452" i="10"/>
  <c r="B385" i="10"/>
  <c r="E380" i="10"/>
  <c r="F380" i="10" s="1"/>
  <c r="B370" i="10"/>
  <c r="E353" i="10"/>
  <c r="F353" i="10" s="1"/>
  <c r="B362" i="10"/>
  <c r="E336" i="10"/>
  <c r="F336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87" i="10"/>
  <c r="E429" i="10"/>
  <c r="F429" i="10" s="1"/>
  <c r="B422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705" i="10"/>
  <c r="E716" i="10"/>
  <c r="F716" i="10" s="1"/>
  <c r="B474" i="10"/>
  <c r="E494" i="10"/>
  <c r="F494" i="10" s="1"/>
  <c r="E451" i="10"/>
  <c r="F451" i="10" s="1"/>
  <c r="B439" i="10"/>
  <c r="E414" i="10"/>
  <c r="F414" i="10" s="1"/>
  <c r="B170" i="10"/>
  <c r="E378" i="10"/>
  <c r="F378" i="10" s="1"/>
  <c r="B368" i="10"/>
  <c r="E352" i="10"/>
  <c r="F352" i="10" s="1"/>
  <c r="B361" i="10"/>
  <c r="E275" i="10"/>
  <c r="F275" i="10" s="1"/>
  <c r="B31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38" i="10"/>
  <c r="F438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27" i="10"/>
  <c r="B642" i="10"/>
  <c r="B662" i="10"/>
  <c r="B759" i="10"/>
  <c r="E479" i="10"/>
  <c r="F479" i="10" s="1"/>
  <c r="B201" i="10"/>
  <c r="E377" i="10"/>
  <c r="F377" i="10" s="1"/>
  <c r="B382" i="10"/>
  <c r="E375" i="10"/>
  <c r="F375" i="10" s="1"/>
  <c r="B360" i="10"/>
  <c r="E330" i="10"/>
  <c r="F330" i="10" s="1"/>
  <c r="B31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528" i="10"/>
  <c r="F528" i="10" s="1"/>
  <c r="E790" i="10"/>
  <c r="F790" i="10" s="1"/>
  <c r="E308" i="10"/>
  <c r="F308" i="10" s="1"/>
  <c r="E419" i="10"/>
  <c r="F419" i="10" s="1"/>
  <c r="B420" i="10"/>
  <c r="E832" i="10"/>
  <c r="F832" i="10" s="1"/>
  <c r="E867" i="10"/>
  <c r="F867" i="10" s="1"/>
  <c r="E786" i="10"/>
  <c r="F786" i="10" s="1"/>
  <c r="B479" i="10"/>
  <c r="B494" i="10"/>
  <c r="B438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425" i="10"/>
  <c r="F425" i="10" s="1"/>
  <c r="E386" i="10"/>
  <c r="F386" i="10" s="1"/>
  <c r="B35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35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63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370" i="10"/>
  <c r="F370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73" i="10"/>
  <c r="F473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492" i="10"/>
  <c r="B417" i="10"/>
  <c r="E374" i="10"/>
  <c r="F374" i="10" s="1"/>
  <c r="B336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429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313" i="10"/>
  <c r="E868" i="10"/>
  <c r="F868" i="10" s="1"/>
  <c r="E914" i="10"/>
  <c r="F914" i="10" s="1"/>
  <c r="B506" i="10"/>
  <c r="E921" i="10"/>
  <c r="F921" i="10" s="1"/>
  <c r="E933" i="10"/>
  <c r="F933" i="10" s="1"/>
  <c r="E978" i="10"/>
  <c r="F978" i="10" s="1"/>
  <c r="E987" i="10"/>
  <c r="F987" i="10" s="1"/>
  <c r="B380" i="10"/>
  <c r="E362" i="10"/>
  <c r="F362" i="10" s="1"/>
  <c r="E846" i="10"/>
  <c r="F846" i="10" s="1"/>
  <c r="E942" i="10"/>
  <c r="F942" i="10" s="1"/>
  <c r="E979" i="10"/>
  <c r="F979" i="10" s="1"/>
  <c r="E385" i="10"/>
  <c r="F385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381" i="10"/>
  <c r="E363" i="10"/>
  <c r="F36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5" i="10"/>
  <c r="B16" i="10"/>
  <c r="B11" i="10"/>
  <c r="B495" i="10"/>
  <c r="B387" i="10"/>
  <c r="B157" i="10"/>
  <c r="B449" i="10"/>
  <c r="B369" i="10"/>
  <c r="B24" i="10"/>
  <c r="B225" i="10"/>
  <c r="B453" i="10"/>
  <c r="B465" i="10"/>
  <c r="B113" i="10"/>
  <c r="B355" i="10"/>
  <c r="B203" i="10"/>
  <c r="B172" i="10"/>
  <c r="B262" i="10"/>
  <c r="B56" i="10"/>
  <c r="B228" i="10"/>
  <c r="B62" i="10"/>
  <c r="B169" i="10"/>
  <c r="B89" i="10"/>
  <c r="B96" i="10"/>
  <c r="B268" i="10"/>
  <c r="B125" i="10"/>
  <c r="B153" i="10"/>
  <c r="B504" i="10"/>
  <c r="B50" i="10"/>
  <c r="B88" i="10"/>
  <c r="B57" i="10"/>
  <c r="B300" i="10"/>
  <c r="B477" i="10"/>
  <c r="B282" i="10"/>
  <c r="B297" i="10"/>
  <c r="B209" i="10"/>
  <c r="B10" i="10"/>
  <c r="B143" i="10"/>
  <c r="B165" i="10"/>
  <c r="B111" i="10"/>
  <c r="B194" i="10"/>
  <c r="B332" i="10"/>
  <c r="B364" i="10"/>
  <c r="B295" i="10"/>
  <c r="B358" i="10"/>
  <c r="B82" i="10"/>
  <c r="B7" i="10"/>
  <c r="B190" i="10"/>
  <c r="B433" i="10"/>
  <c r="B131" i="10"/>
  <c r="B212" i="10"/>
  <c r="B436" i="10"/>
  <c r="B189" i="10"/>
  <c r="B98" i="10"/>
  <c r="B259" i="10"/>
  <c r="B27" i="10"/>
  <c r="B6" i="10"/>
  <c r="B270" i="10"/>
  <c r="B223" i="10"/>
  <c r="B388" i="10"/>
  <c r="B29" i="10"/>
  <c r="B139" i="10"/>
  <c r="B464" i="10"/>
  <c r="B177" i="10"/>
  <c r="B68" i="10"/>
  <c r="B90" i="10"/>
  <c r="B136" i="10"/>
  <c r="B75" i="10"/>
  <c r="B195" i="10"/>
  <c r="B120" i="10"/>
  <c r="B191" i="10"/>
  <c r="B115" i="10"/>
  <c r="B334" i="10"/>
  <c r="B366" i="10"/>
  <c r="B513" i="10"/>
  <c r="B333" i="10"/>
  <c r="B140" i="10"/>
  <c r="B171" i="10"/>
  <c r="B127" i="10"/>
  <c r="B216" i="10"/>
  <c r="B430" i="10"/>
  <c r="B97" i="10"/>
  <c r="B188" i="10"/>
  <c r="B267" i="10"/>
  <c r="B572" i="10"/>
  <c r="B575" i="10"/>
  <c r="B292" i="10"/>
  <c r="B119" i="10"/>
  <c r="B84" i="10"/>
  <c r="B281" i="10"/>
  <c r="B220" i="10"/>
  <c r="B69" i="10"/>
  <c r="B9" i="10"/>
  <c r="B240" i="10"/>
  <c r="B293" i="10"/>
  <c r="B122" i="10"/>
  <c r="B324" i="10"/>
  <c r="B318" i="10"/>
  <c r="B498" i="10"/>
  <c r="B411" i="10"/>
  <c r="B230" i="10"/>
  <c r="B79" i="10"/>
  <c r="B478" i="10"/>
  <c r="B100" i="10"/>
  <c r="B107" i="10"/>
  <c r="B148" i="10"/>
  <c r="B431" i="10"/>
  <c r="B365" i="10"/>
  <c r="B52" i="10"/>
  <c r="B130" i="10"/>
  <c r="B325" i="10"/>
  <c r="B158" i="10"/>
  <c r="B184" i="10"/>
  <c r="B159" i="10"/>
  <c r="B432" i="10"/>
  <c r="B58" i="10"/>
  <c r="B65" i="10"/>
  <c r="B55" i="10"/>
  <c r="B91" i="10"/>
  <c r="B256" i="10"/>
  <c r="B239" i="10"/>
  <c r="B39" i="10"/>
  <c r="B226" i="10"/>
  <c r="B102" i="10"/>
  <c r="B466" i="10"/>
  <c r="B337" i="10"/>
  <c r="B357" i="10"/>
  <c r="B454" i="10"/>
  <c r="B95" i="10"/>
  <c r="B166" i="10"/>
  <c r="B185" i="10"/>
  <c r="B155" i="10"/>
  <c r="B187" i="10"/>
  <c r="B412" i="10"/>
  <c r="B294" i="10"/>
  <c r="B200" i="10"/>
  <c r="B217" i="10"/>
  <c r="B668" i="10"/>
  <c r="B716" i="10"/>
  <c r="B463" i="10"/>
  <c r="B176" i="10"/>
  <c r="B222" i="10"/>
  <c r="B558" i="10"/>
  <c r="B2" i="10"/>
  <c r="B622" i="10"/>
  <c r="B285" i="10"/>
  <c r="B599" i="10"/>
  <c r="B427" i="10"/>
  <c r="B302" i="10"/>
  <c r="B81" i="10"/>
  <c r="B507" i="10"/>
  <c r="B145" i="10"/>
  <c r="B440" i="10"/>
  <c r="B94" i="10"/>
  <c r="B505" i="10"/>
  <c r="B413" i="10"/>
  <c r="B335" i="10"/>
  <c r="B61" i="10"/>
  <c r="B103" i="10"/>
  <c r="B693" i="10"/>
  <c r="B41" i="10"/>
  <c r="B21" i="10"/>
  <c r="B620" i="10"/>
  <c r="B604" i="10"/>
  <c r="B415" i="10"/>
  <c r="B418" i="10"/>
  <c r="B207" i="10"/>
  <c r="B606" i="10"/>
  <c r="B480" i="10"/>
  <c r="B196" i="10"/>
  <c r="B699" i="10"/>
  <c r="B559" i="10"/>
  <c r="B126" i="10"/>
  <c r="B204" i="10"/>
  <c r="B442" i="10"/>
  <c r="E5" i="10"/>
  <c r="F5" i="10" s="1"/>
  <c r="B45" i="10" l="1"/>
  <c r="E23" i="10"/>
  <c r="F23" i="10" s="1"/>
  <c r="B19" i="10"/>
  <c r="B17" i="10"/>
  <c r="B36" i="10"/>
  <c r="B37" i="10"/>
  <c r="E30" i="10"/>
  <c r="F30" i="10" s="1"/>
  <c r="E35" i="10"/>
  <c r="F35" i="10" s="1"/>
  <c r="B40" i="10"/>
  <c r="B35" i="10"/>
  <c r="B23" i="10"/>
  <c r="E32" i="10"/>
  <c r="F32" i="10" s="1"/>
  <c r="B22" i="10"/>
  <c r="E24" i="10"/>
  <c r="F24" i="10" s="1"/>
  <c r="E16" i="10"/>
  <c r="F16" i="10" s="1"/>
  <c r="E21" i="10"/>
  <c r="F21" i="10" s="1"/>
  <c r="E44" i="10"/>
  <c r="F44" i="10" s="1"/>
  <c r="B30" i="10"/>
  <c r="E29" i="10"/>
  <c r="F29" i="10" s="1"/>
  <c r="E39" i="10"/>
  <c r="F39" i="10" s="1"/>
  <c r="E41" i="10"/>
  <c r="F41" i="10" s="1"/>
  <c r="E37" i="10"/>
  <c r="F37" i="10" s="1"/>
  <c r="E28" i="10"/>
  <c r="F28" i="10" s="1"/>
  <c r="H598" i="10"/>
  <c r="K598" i="10" s="1"/>
  <c r="R598" i="10"/>
  <c r="U598" i="10" s="1"/>
  <c r="M598" i="10"/>
  <c r="P598" i="10" s="1"/>
  <c r="R662" i="10"/>
  <c r="U662" i="10" s="1"/>
  <c r="H662" i="10"/>
  <c r="K662" i="10" s="1"/>
  <c r="M662" i="10"/>
  <c r="P662" i="10" s="1"/>
  <c r="H694" i="10"/>
  <c r="K694" i="10" s="1"/>
  <c r="R694" i="10"/>
  <c r="U694" i="10" s="1"/>
  <c r="M694" i="10"/>
  <c r="P694" i="10" s="1"/>
  <c r="R703" i="10"/>
  <c r="U703" i="10" s="1"/>
  <c r="H703" i="10"/>
  <c r="K703" i="10" s="1"/>
  <c r="M703" i="10"/>
  <c r="P703" i="10" s="1"/>
  <c r="R458" i="10"/>
  <c r="U458" i="10" s="1"/>
  <c r="M458" i="10"/>
  <c r="P458" i="10" s="1"/>
  <c r="H458" i="10"/>
  <c r="K458" i="10" s="1"/>
  <c r="M20" i="10"/>
  <c r="P20" i="10" s="1"/>
  <c r="H20" i="10"/>
  <c r="K20" i="10" s="1"/>
  <c r="R20" i="10"/>
  <c r="U20" i="10" s="1"/>
  <c r="H698" i="10"/>
  <c r="K698" i="10" s="1"/>
  <c r="R698" i="10"/>
  <c r="U698" i="10" s="1"/>
  <c r="M698" i="10"/>
  <c r="P698" i="10" s="1"/>
  <c r="M597" i="10"/>
  <c r="P597" i="10" s="1"/>
  <c r="R597" i="10"/>
  <c r="U597" i="10" s="1"/>
  <c r="H597" i="10"/>
  <c r="K597" i="10" s="1"/>
  <c r="R278" i="10"/>
  <c r="U278" i="10" s="1"/>
  <c r="M278" i="10"/>
  <c r="P278" i="10" s="1"/>
  <c r="H278" i="10"/>
  <c r="K278" i="10" s="1"/>
  <c r="M54" i="10"/>
  <c r="P54" i="10" s="1"/>
  <c r="R54" i="10"/>
  <c r="U54" i="10" s="1"/>
  <c r="H54" i="10"/>
  <c r="K54" i="10" s="1"/>
  <c r="H79" i="10"/>
  <c r="K79" i="10" s="1"/>
  <c r="M79" i="10"/>
  <c r="P79" i="10" s="1"/>
  <c r="R79" i="10"/>
  <c r="U79" i="10" s="1"/>
  <c r="R225" i="10"/>
  <c r="U225" i="10" s="1"/>
  <c r="H225" i="10"/>
  <c r="K225" i="10" s="1"/>
  <c r="M225" i="10"/>
  <c r="P225" i="10" s="1"/>
  <c r="M279" i="10"/>
  <c r="P279" i="10" s="1"/>
  <c r="R279" i="10"/>
  <c r="U279" i="10" s="1"/>
  <c r="H279" i="10"/>
  <c r="K279" i="10" s="1"/>
  <c r="H3" i="10"/>
  <c r="K3" i="10" s="1"/>
  <c r="R3" i="10"/>
  <c r="U3" i="10" s="1"/>
  <c r="M3" i="10"/>
  <c r="P3" i="10" s="1"/>
  <c r="R302" i="10"/>
  <c r="U302" i="10" s="1"/>
  <c r="H302" i="10"/>
  <c r="K302" i="10" s="1"/>
  <c r="M302" i="10"/>
  <c r="P302" i="10" s="1"/>
  <c r="M494" i="10"/>
  <c r="P494" i="10" s="1"/>
  <c r="H494" i="10"/>
  <c r="K494" i="10" s="1"/>
  <c r="R494" i="10"/>
  <c r="U494" i="10" s="1"/>
  <c r="R73" i="10"/>
  <c r="U73" i="10" s="1"/>
  <c r="H73" i="10"/>
  <c r="K73" i="10" s="1"/>
  <c r="M73" i="10"/>
  <c r="P73" i="10" s="1"/>
  <c r="H374" i="10"/>
  <c r="K374" i="10" s="1"/>
  <c r="R374" i="10"/>
  <c r="U374" i="10" s="1"/>
  <c r="M374" i="10"/>
  <c r="P374" i="10" s="1"/>
  <c r="M689" i="10"/>
  <c r="P689" i="10" s="1"/>
  <c r="R689" i="10"/>
  <c r="U689" i="10" s="1"/>
  <c r="H689" i="10"/>
  <c r="K689" i="10" s="1"/>
  <c r="H762" i="10"/>
  <c r="K762" i="10" s="1"/>
  <c r="R762" i="10"/>
  <c r="U762" i="10" s="1"/>
  <c r="M762" i="10"/>
  <c r="P762" i="10" s="1"/>
  <c r="H502" i="10"/>
  <c r="K502" i="10" s="1"/>
  <c r="M502" i="10"/>
  <c r="P502" i="10" s="1"/>
  <c r="R502" i="10"/>
  <c r="U502" i="10" s="1"/>
  <c r="M722" i="10"/>
  <c r="P722" i="10" s="1"/>
  <c r="R722" i="10"/>
  <c r="U722" i="10" s="1"/>
  <c r="H722" i="10"/>
  <c r="K722" i="10" s="1"/>
  <c r="R618" i="10"/>
  <c r="U618" i="10" s="1"/>
  <c r="H618" i="10"/>
  <c r="K618" i="10" s="1"/>
  <c r="M618" i="10"/>
  <c r="P618" i="10" s="1"/>
  <c r="H721" i="10"/>
  <c r="K721" i="10" s="1"/>
  <c r="R721" i="10"/>
  <c r="U721" i="10" s="1"/>
  <c r="M721" i="10"/>
  <c r="P721" i="10" s="1"/>
  <c r="R659" i="10"/>
  <c r="U659" i="10" s="1"/>
  <c r="M659" i="10"/>
  <c r="P659" i="10" s="1"/>
  <c r="H659" i="10"/>
  <c r="K659" i="10" s="1"/>
  <c r="M677" i="10"/>
  <c r="P677" i="10" s="1"/>
  <c r="R677" i="10"/>
  <c r="U677" i="10" s="1"/>
  <c r="H677" i="10"/>
  <c r="K677" i="10" s="1"/>
  <c r="R615" i="10"/>
  <c r="U615" i="10" s="1"/>
  <c r="M615" i="10"/>
  <c r="P615" i="10" s="1"/>
  <c r="H615" i="10"/>
  <c r="K615" i="10" s="1"/>
  <c r="M718" i="10"/>
  <c r="P718" i="10" s="1"/>
  <c r="R718" i="10"/>
  <c r="U718" i="10" s="1"/>
  <c r="H718" i="10"/>
  <c r="K718" i="10" s="1"/>
  <c r="M624" i="10"/>
  <c r="P624" i="10" s="1"/>
  <c r="R624" i="10"/>
  <c r="U624" i="10" s="1"/>
  <c r="H624" i="10"/>
  <c r="K624" i="10" s="1"/>
  <c r="R580" i="10"/>
  <c r="U580" i="10" s="1"/>
  <c r="M580" i="10"/>
  <c r="P580" i="10" s="1"/>
  <c r="H580" i="10"/>
  <c r="K580" i="10" s="1"/>
  <c r="H476" i="10"/>
  <c r="K476" i="10" s="1"/>
  <c r="R476" i="10"/>
  <c r="U476" i="10" s="1"/>
  <c r="M476" i="10"/>
  <c r="P476" i="10" s="1"/>
  <c r="M457" i="10"/>
  <c r="P457" i="10" s="1"/>
  <c r="R457" i="10"/>
  <c r="U457" i="10" s="1"/>
  <c r="H457" i="10"/>
  <c r="K457" i="10" s="1"/>
  <c r="R462" i="10"/>
  <c r="U462" i="10" s="1"/>
  <c r="M462" i="10"/>
  <c r="P462" i="10" s="1"/>
  <c r="H462" i="10"/>
  <c r="K462" i="10" s="1"/>
  <c r="M307" i="10"/>
  <c r="P307" i="10" s="1"/>
  <c r="H307" i="10"/>
  <c r="K307" i="10" s="1"/>
  <c r="R307" i="10"/>
  <c r="U307" i="10" s="1"/>
  <c r="M423" i="10"/>
  <c r="P423" i="10" s="1"/>
  <c r="H423" i="10"/>
  <c r="K423" i="10" s="1"/>
  <c r="R423" i="10"/>
  <c r="U423" i="10" s="1"/>
  <c r="M18" i="10"/>
  <c r="P18" i="10" s="1"/>
  <c r="R18" i="10"/>
  <c r="U18" i="10" s="1"/>
  <c r="H18" i="10"/>
  <c r="K18" i="10" s="1"/>
  <c r="M191" i="10"/>
  <c r="P191" i="10" s="1"/>
  <c r="H191" i="10"/>
  <c r="K191" i="10" s="1"/>
  <c r="R191" i="10"/>
  <c r="U191" i="10" s="1"/>
  <c r="M569" i="10"/>
  <c r="P569" i="10" s="1"/>
  <c r="R569" i="10"/>
  <c r="U569" i="10" s="1"/>
  <c r="H569" i="10"/>
  <c r="K569" i="10" s="1"/>
  <c r="M243" i="10"/>
  <c r="P243" i="10" s="1"/>
  <c r="R243" i="10"/>
  <c r="U243" i="10" s="1"/>
  <c r="H243" i="10"/>
  <c r="K243" i="10" s="1"/>
  <c r="H265" i="10"/>
  <c r="K265" i="10" s="1"/>
  <c r="R265" i="10"/>
  <c r="U265" i="10" s="1"/>
  <c r="M265" i="10"/>
  <c r="P265" i="10" s="1"/>
  <c r="M351" i="10"/>
  <c r="P351" i="10" s="1"/>
  <c r="H351" i="10"/>
  <c r="K351" i="10" s="1"/>
  <c r="R351" i="10"/>
  <c r="U351" i="10" s="1"/>
  <c r="M447" i="10"/>
  <c r="P447" i="10" s="1"/>
  <c r="R447" i="10"/>
  <c r="U447" i="10" s="1"/>
  <c r="H447" i="10"/>
  <c r="K447" i="10" s="1"/>
  <c r="M134" i="10"/>
  <c r="P134" i="10" s="1"/>
  <c r="H134" i="10"/>
  <c r="K134" i="10" s="1"/>
  <c r="R134" i="10"/>
  <c r="U134" i="10" s="1"/>
  <c r="M124" i="10"/>
  <c r="P124" i="10" s="1"/>
  <c r="H124" i="10"/>
  <c r="K124" i="10" s="1"/>
  <c r="R124" i="10"/>
  <c r="U124" i="10" s="1"/>
  <c r="R503" i="10"/>
  <c r="U503" i="10" s="1"/>
  <c r="M503" i="10"/>
  <c r="P503" i="10" s="1"/>
  <c r="H503" i="10"/>
  <c r="K503" i="10" s="1"/>
  <c r="H187" i="10"/>
  <c r="K187" i="10" s="1"/>
  <c r="R187" i="10"/>
  <c r="U187" i="10" s="1"/>
  <c r="M187" i="10"/>
  <c r="P187" i="10" s="1"/>
  <c r="M230" i="10"/>
  <c r="P230" i="10" s="1"/>
  <c r="H230" i="10"/>
  <c r="K230" i="10" s="1"/>
  <c r="R230" i="10"/>
  <c r="U230" i="10" s="1"/>
  <c r="M36" i="10"/>
  <c r="P36" i="10" s="1"/>
  <c r="H36" i="10"/>
  <c r="K36" i="10" s="1"/>
  <c r="R36" i="10"/>
  <c r="U36" i="10" s="1"/>
  <c r="H111" i="10"/>
  <c r="K111" i="10" s="1"/>
  <c r="R111" i="10"/>
  <c r="U111" i="10" s="1"/>
  <c r="M111" i="10"/>
  <c r="P111" i="10" s="1"/>
  <c r="H24" i="10"/>
  <c r="K24" i="10" s="1"/>
  <c r="R24" i="10"/>
  <c r="U24" i="10" s="1"/>
  <c r="M24" i="10"/>
  <c r="P24" i="10" s="1"/>
  <c r="M427" i="10"/>
  <c r="P427" i="10" s="1"/>
  <c r="R427" i="10"/>
  <c r="U427" i="10" s="1"/>
  <c r="H427" i="10"/>
  <c r="K427" i="10" s="1"/>
  <c r="H155" i="10"/>
  <c r="K155" i="10" s="1"/>
  <c r="M155" i="10"/>
  <c r="P155" i="10" s="1"/>
  <c r="R155" i="10"/>
  <c r="U155" i="10" s="1"/>
  <c r="R411" i="10"/>
  <c r="U411" i="10" s="1"/>
  <c r="M411" i="10"/>
  <c r="P411" i="10" s="1"/>
  <c r="H411" i="10"/>
  <c r="K411" i="10" s="1"/>
  <c r="H267" i="10"/>
  <c r="K267" i="10" s="1"/>
  <c r="R267" i="10"/>
  <c r="U267" i="10" s="1"/>
  <c r="M267" i="10"/>
  <c r="P267" i="10" s="1"/>
  <c r="R195" i="10"/>
  <c r="U195" i="10" s="1"/>
  <c r="M195" i="10"/>
  <c r="P195" i="10" s="1"/>
  <c r="H195" i="10"/>
  <c r="K195" i="10" s="1"/>
  <c r="M259" i="10"/>
  <c r="P259" i="10" s="1"/>
  <c r="H259" i="10"/>
  <c r="K259" i="10" s="1"/>
  <c r="R259" i="10"/>
  <c r="U259" i="10" s="1"/>
  <c r="H165" i="10"/>
  <c r="K165" i="10" s="1"/>
  <c r="M165" i="10"/>
  <c r="P165" i="10" s="1"/>
  <c r="R165" i="10"/>
  <c r="U165" i="10" s="1"/>
  <c r="H40" i="10"/>
  <c r="K40" i="10" s="1"/>
  <c r="M40" i="10"/>
  <c r="P40" i="10" s="1"/>
  <c r="R40" i="10"/>
  <c r="U40" i="10" s="1"/>
  <c r="M417" i="10"/>
  <c r="P417" i="10" s="1"/>
  <c r="H417" i="10"/>
  <c r="K417" i="10" s="1"/>
  <c r="R417" i="10"/>
  <c r="U417" i="10" s="1"/>
  <c r="R663" i="10"/>
  <c r="U663" i="10" s="1"/>
  <c r="M663" i="10"/>
  <c r="P663" i="10" s="1"/>
  <c r="H663" i="10"/>
  <c r="K663" i="10" s="1"/>
  <c r="R370" i="10"/>
  <c r="U370" i="10" s="1"/>
  <c r="H370" i="10"/>
  <c r="K370" i="10" s="1"/>
  <c r="M370" i="10"/>
  <c r="P370" i="10" s="1"/>
  <c r="M414" i="10"/>
  <c r="P414" i="10" s="1"/>
  <c r="R414" i="10"/>
  <c r="U414" i="10" s="1"/>
  <c r="H414" i="10"/>
  <c r="K414" i="10" s="1"/>
  <c r="M472" i="10"/>
  <c r="P472" i="10" s="1"/>
  <c r="H472" i="10"/>
  <c r="K472" i="10" s="1"/>
  <c r="R472" i="10"/>
  <c r="U472" i="10" s="1"/>
  <c r="R720" i="10"/>
  <c r="U720" i="10" s="1"/>
  <c r="M720" i="10"/>
  <c r="P720" i="10" s="1"/>
  <c r="H720" i="10"/>
  <c r="K720" i="10" s="1"/>
  <c r="H493" i="10"/>
  <c r="K493" i="10" s="1"/>
  <c r="M493" i="10"/>
  <c r="P493" i="10" s="1"/>
  <c r="R493" i="10"/>
  <c r="U493" i="10" s="1"/>
  <c r="H627" i="10"/>
  <c r="K627" i="10" s="1"/>
  <c r="R627" i="10"/>
  <c r="U627" i="10" s="1"/>
  <c r="M627" i="10"/>
  <c r="P627" i="10" s="1"/>
  <c r="H715" i="10"/>
  <c r="K715" i="10" s="1"/>
  <c r="R715" i="10"/>
  <c r="U715" i="10" s="1"/>
  <c r="M715" i="10"/>
  <c r="P715" i="10" s="1"/>
  <c r="M683" i="10"/>
  <c r="P683" i="10" s="1"/>
  <c r="R683" i="10"/>
  <c r="U683" i="10" s="1"/>
  <c r="H683" i="10"/>
  <c r="K683" i="10" s="1"/>
  <c r="R725" i="10"/>
  <c r="U725" i="10" s="1"/>
  <c r="M725" i="10"/>
  <c r="P725" i="10" s="1"/>
  <c r="H725" i="10"/>
  <c r="K725" i="10" s="1"/>
  <c r="H611" i="10"/>
  <c r="K611" i="10" s="1"/>
  <c r="R611" i="10"/>
  <c r="U611" i="10" s="1"/>
  <c r="M611" i="10"/>
  <c r="P611" i="10" s="1"/>
  <c r="M178" i="10"/>
  <c r="P178" i="10" s="1"/>
  <c r="H178" i="10"/>
  <c r="K178" i="10" s="1"/>
  <c r="R178" i="10"/>
  <c r="U178" i="10" s="1"/>
  <c r="R137" i="10"/>
  <c r="U137" i="10" s="1"/>
  <c r="M137" i="10"/>
  <c r="P137" i="10" s="1"/>
  <c r="H137" i="10"/>
  <c r="K137" i="10" s="1"/>
  <c r="H607" i="10"/>
  <c r="K607" i="10" s="1"/>
  <c r="R607" i="10"/>
  <c r="U607" i="10" s="1"/>
  <c r="M607" i="10"/>
  <c r="P607" i="10" s="1"/>
  <c r="M272" i="10"/>
  <c r="P272" i="10" s="1"/>
  <c r="H272" i="10"/>
  <c r="K272" i="10" s="1"/>
  <c r="R272" i="10"/>
  <c r="U272" i="10" s="1"/>
  <c r="R286" i="10"/>
  <c r="U286" i="10" s="1"/>
  <c r="M286" i="10"/>
  <c r="P286" i="10" s="1"/>
  <c r="H286" i="10"/>
  <c r="K286" i="10" s="1"/>
  <c r="H310" i="10"/>
  <c r="K310" i="10" s="1"/>
  <c r="R310" i="10"/>
  <c r="U310" i="10" s="1"/>
  <c r="M310" i="10"/>
  <c r="P310" i="10" s="1"/>
  <c r="R290" i="10"/>
  <c r="U290" i="10" s="1"/>
  <c r="M290" i="10"/>
  <c r="P290" i="10" s="1"/>
  <c r="H290" i="10"/>
  <c r="K290" i="10" s="1"/>
  <c r="M197" i="10"/>
  <c r="P197" i="10" s="1"/>
  <c r="H197" i="10"/>
  <c r="K197" i="10" s="1"/>
  <c r="R197" i="10"/>
  <c r="U197" i="10" s="1"/>
  <c r="H298" i="10"/>
  <c r="K298" i="10" s="1"/>
  <c r="R298" i="10"/>
  <c r="U298" i="10" s="1"/>
  <c r="M298" i="10"/>
  <c r="P298" i="10" s="1"/>
  <c r="M409" i="10"/>
  <c r="P409" i="10" s="1"/>
  <c r="R409" i="10"/>
  <c r="U409" i="10" s="1"/>
  <c r="H409" i="10"/>
  <c r="K409" i="10" s="1"/>
  <c r="R48" i="10"/>
  <c r="U48" i="10" s="1"/>
  <c r="M48" i="10"/>
  <c r="P48" i="10" s="1"/>
  <c r="H48" i="10"/>
  <c r="K48" i="10" s="1"/>
  <c r="R51" i="10"/>
  <c r="U51" i="10" s="1"/>
  <c r="M51" i="10"/>
  <c r="P51" i="10" s="1"/>
  <c r="H51" i="10"/>
  <c r="K51" i="10" s="1"/>
  <c r="M389" i="10"/>
  <c r="P389" i="10" s="1"/>
  <c r="R389" i="10"/>
  <c r="U389" i="10" s="1"/>
  <c r="H389" i="10"/>
  <c r="K389" i="10" s="1"/>
  <c r="M35" i="10"/>
  <c r="P35" i="10" s="1"/>
  <c r="R35" i="10"/>
  <c r="U35" i="10" s="1"/>
  <c r="H35" i="10"/>
  <c r="K35" i="10" s="1"/>
  <c r="M12" i="10"/>
  <c r="P12" i="10" s="1"/>
  <c r="H12" i="10"/>
  <c r="K12" i="10" s="1"/>
  <c r="R12" i="10"/>
  <c r="U12" i="10" s="1"/>
  <c r="H23" i="10"/>
  <c r="K23" i="10" s="1"/>
  <c r="M23" i="10"/>
  <c r="P23" i="10" s="1"/>
  <c r="R23" i="10"/>
  <c r="U23" i="10" s="1"/>
  <c r="M66" i="10"/>
  <c r="P66" i="10" s="1"/>
  <c r="H66" i="10"/>
  <c r="K66" i="10" s="1"/>
  <c r="R66" i="10"/>
  <c r="U66" i="10" s="1"/>
  <c r="M86" i="10"/>
  <c r="P86" i="10" s="1"/>
  <c r="H86" i="10"/>
  <c r="K86" i="10" s="1"/>
  <c r="R86" i="10"/>
  <c r="U86" i="10" s="1"/>
  <c r="R205" i="10"/>
  <c r="U205" i="10" s="1"/>
  <c r="M205" i="10"/>
  <c r="P205" i="10" s="1"/>
  <c r="H205" i="10"/>
  <c r="K205" i="10" s="1"/>
  <c r="M193" i="10"/>
  <c r="P193" i="10" s="1"/>
  <c r="R193" i="10"/>
  <c r="U193" i="10" s="1"/>
  <c r="H193" i="10"/>
  <c r="K193" i="10" s="1"/>
  <c r="R264" i="10"/>
  <c r="U264" i="10" s="1"/>
  <c r="H264" i="10"/>
  <c r="K264" i="10" s="1"/>
  <c r="M264" i="10"/>
  <c r="P264" i="10" s="1"/>
  <c r="R168" i="10"/>
  <c r="U168" i="10" s="1"/>
  <c r="H168" i="10"/>
  <c r="K168" i="10" s="1"/>
  <c r="M168" i="10"/>
  <c r="P168" i="10" s="1"/>
  <c r="H235" i="10"/>
  <c r="K235" i="10" s="1"/>
  <c r="M235" i="10"/>
  <c r="P235" i="10" s="1"/>
  <c r="R235" i="10"/>
  <c r="U235" i="10" s="1"/>
  <c r="H478" i="10"/>
  <c r="K478" i="10" s="1"/>
  <c r="R478" i="10"/>
  <c r="U478" i="10" s="1"/>
  <c r="M478" i="10"/>
  <c r="P478" i="10" s="1"/>
  <c r="H509" i="10"/>
  <c r="K509" i="10" s="1"/>
  <c r="M509" i="10"/>
  <c r="P509" i="10" s="1"/>
  <c r="R509" i="10"/>
  <c r="U509" i="10" s="1"/>
  <c r="M475" i="10"/>
  <c r="P475" i="10" s="1"/>
  <c r="H475" i="10"/>
  <c r="K475" i="10" s="1"/>
  <c r="R475" i="10"/>
  <c r="U475" i="10" s="1"/>
  <c r="M218" i="10"/>
  <c r="P218" i="10" s="1"/>
  <c r="H218" i="10"/>
  <c r="K218" i="10" s="1"/>
  <c r="R218" i="10"/>
  <c r="U218" i="10" s="1"/>
  <c r="M755" i="10"/>
  <c r="P755" i="10" s="1"/>
  <c r="R755" i="10"/>
  <c r="U755" i="10" s="1"/>
  <c r="H755" i="10"/>
  <c r="K755" i="10" s="1"/>
  <c r="R781" i="10"/>
  <c r="U781" i="10" s="1"/>
  <c r="H781" i="10"/>
  <c r="K781" i="10" s="1"/>
  <c r="M781" i="10"/>
  <c r="P781" i="10" s="1"/>
  <c r="H595" i="10"/>
  <c r="K595" i="10" s="1"/>
  <c r="R595" i="10"/>
  <c r="U595" i="10" s="1"/>
  <c r="M595" i="10"/>
  <c r="P595" i="10" s="1"/>
  <c r="R620" i="10"/>
  <c r="U620" i="10" s="1"/>
  <c r="M620" i="10"/>
  <c r="P620" i="10" s="1"/>
  <c r="H620" i="10"/>
  <c r="K620" i="10" s="1"/>
  <c r="M65" i="10"/>
  <c r="P65" i="10" s="1"/>
  <c r="R65" i="10"/>
  <c r="U65" i="10" s="1"/>
  <c r="H65" i="10"/>
  <c r="K65" i="10" s="1"/>
  <c r="R572" i="10"/>
  <c r="U572" i="10" s="1"/>
  <c r="M572" i="10"/>
  <c r="P572" i="10" s="1"/>
  <c r="H572" i="10"/>
  <c r="K572" i="10" s="1"/>
  <c r="H27" i="10"/>
  <c r="K27" i="10" s="1"/>
  <c r="R27" i="10"/>
  <c r="U27" i="10" s="1"/>
  <c r="M27" i="10"/>
  <c r="P27" i="10" s="1"/>
  <c r="R268" i="10"/>
  <c r="U268" i="10" s="1"/>
  <c r="M268" i="10"/>
  <c r="P268" i="10" s="1"/>
  <c r="H268" i="10"/>
  <c r="K268" i="10" s="1"/>
  <c r="H21" i="10"/>
  <c r="K21" i="10" s="1"/>
  <c r="R21" i="10"/>
  <c r="U21" i="10" s="1"/>
  <c r="M21" i="10"/>
  <c r="P21" i="10" s="1"/>
  <c r="H58" i="10"/>
  <c r="K58" i="10" s="1"/>
  <c r="R58" i="10"/>
  <c r="U58" i="10" s="1"/>
  <c r="M58" i="10"/>
  <c r="P58" i="10" s="1"/>
  <c r="M41" i="10"/>
  <c r="P41" i="10" s="1"/>
  <c r="H41" i="10"/>
  <c r="K41" i="10" s="1"/>
  <c r="R41" i="10"/>
  <c r="U41" i="10" s="1"/>
  <c r="H599" i="10"/>
  <c r="K599" i="10" s="1"/>
  <c r="R599" i="10"/>
  <c r="U599" i="10" s="1"/>
  <c r="M599" i="10"/>
  <c r="P599" i="10" s="1"/>
  <c r="R185" i="10"/>
  <c r="U185" i="10" s="1"/>
  <c r="H185" i="10"/>
  <c r="K185" i="10" s="1"/>
  <c r="M185" i="10"/>
  <c r="P185" i="10" s="1"/>
  <c r="M432" i="10"/>
  <c r="P432" i="10" s="1"/>
  <c r="R432" i="10"/>
  <c r="U432" i="10" s="1"/>
  <c r="H432" i="10"/>
  <c r="K432" i="10" s="1"/>
  <c r="H498" i="10"/>
  <c r="K498" i="10" s="1"/>
  <c r="M498" i="10"/>
  <c r="P498" i="10" s="1"/>
  <c r="R498" i="10"/>
  <c r="U498" i="10" s="1"/>
  <c r="H188" i="10"/>
  <c r="K188" i="10" s="1"/>
  <c r="R188" i="10"/>
  <c r="U188" i="10" s="1"/>
  <c r="M188" i="10"/>
  <c r="P188" i="10" s="1"/>
  <c r="H75" i="10"/>
  <c r="K75" i="10" s="1"/>
  <c r="R75" i="10"/>
  <c r="U75" i="10" s="1"/>
  <c r="M75" i="10"/>
  <c r="P75" i="10" s="1"/>
  <c r="H98" i="10"/>
  <c r="K98" i="10" s="1"/>
  <c r="M98" i="10"/>
  <c r="P98" i="10" s="1"/>
  <c r="R98" i="10"/>
  <c r="U98" i="10" s="1"/>
  <c r="R143" i="10"/>
  <c r="U143" i="10" s="1"/>
  <c r="H143" i="10"/>
  <c r="K143" i="10" s="1"/>
  <c r="M143" i="10"/>
  <c r="P143" i="10" s="1"/>
  <c r="R96" i="10"/>
  <c r="U96" i="10" s="1"/>
  <c r="M96" i="10"/>
  <c r="P96" i="10" s="1"/>
  <c r="H96" i="10"/>
  <c r="K96" i="10" s="1"/>
  <c r="R369" i="10"/>
  <c r="U369" i="10" s="1"/>
  <c r="M369" i="10"/>
  <c r="P369" i="10" s="1"/>
  <c r="H369" i="10"/>
  <c r="K369" i="10" s="1"/>
  <c r="M492" i="10"/>
  <c r="P492" i="10" s="1"/>
  <c r="H492" i="10"/>
  <c r="K492" i="10" s="1"/>
  <c r="R492" i="10"/>
  <c r="U492" i="10" s="1"/>
  <c r="R479" i="10"/>
  <c r="U479" i="10" s="1"/>
  <c r="H479" i="10"/>
  <c r="K479" i="10" s="1"/>
  <c r="M479" i="10"/>
  <c r="P479" i="10" s="1"/>
  <c r="M420" i="10"/>
  <c r="P420" i="10" s="1"/>
  <c r="H420" i="10"/>
  <c r="K420" i="10" s="1"/>
  <c r="R420" i="10"/>
  <c r="U420" i="10" s="1"/>
  <c r="R642" i="10"/>
  <c r="U642" i="10" s="1"/>
  <c r="M642" i="10"/>
  <c r="P642" i="10" s="1"/>
  <c r="H642" i="10"/>
  <c r="K642" i="10" s="1"/>
  <c r="H439" i="10"/>
  <c r="K439" i="10" s="1"/>
  <c r="M439" i="10"/>
  <c r="P439" i="10" s="1"/>
  <c r="R439" i="10"/>
  <c r="U439" i="10" s="1"/>
  <c r="R452" i="10"/>
  <c r="U452" i="10" s="1"/>
  <c r="H452" i="10"/>
  <c r="K452" i="10" s="1"/>
  <c r="M452" i="10"/>
  <c r="P452" i="10" s="1"/>
  <c r="M670" i="10"/>
  <c r="P670" i="10" s="1"/>
  <c r="H670" i="10"/>
  <c r="K670" i="10" s="1"/>
  <c r="R670" i="10"/>
  <c r="U670" i="10" s="1"/>
  <c r="H491" i="10"/>
  <c r="K491" i="10" s="1"/>
  <c r="M491" i="10"/>
  <c r="P491" i="10" s="1"/>
  <c r="R491" i="10"/>
  <c r="U491" i="10" s="1"/>
  <c r="H608" i="10"/>
  <c r="K608" i="10" s="1"/>
  <c r="R608" i="10"/>
  <c r="U608" i="10" s="1"/>
  <c r="M608" i="10"/>
  <c r="P608" i="10" s="1"/>
  <c r="R375" i="10"/>
  <c r="U375" i="10" s="1"/>
  <c r="M375" i="10"/>
  <c r="P375" i="10" s="1"/>
  <c r="H375" i="10"/>
  <c r="K375" i="10" s="1"/>
  <c r="M697" i="10"/>
  <c r="P697" i="10" s="1"/>
  <c r="H697" i="10"/>
  <c r="K697" i="10" s="1"/>
  <c r="R697" i="10"/>
  <c r="U697" i="10" s="1"/>
  <c r="H768" i="10"/>
  <c r="K768" i="10" s="1"/>
  <c r="R768" i="10"/>
  <c r="U768" i="10" s="1"/>
  <c r="M768" i="10"/>
  <c r="P768" i="10" s="1"/>
  <c r="H655" i="10"/>
  <c r="K655" i="10" s="1"/>
  <c r="M655" i="10"/>
  <c r="P655" i="10" s="1"/>
  <c r="R655" i="10"/>
  <c r="U655" i="10" s="1"/>
  <c r="M680" i="10"/>
  <c r="P680" i="10" s="1"/>
  <c r="H680" i="10"/>
  <c r="K680" i="10" s="1"/>
  <c r="R680" i="10"/>
  <c r="U680" i="10" s="1"/>
  <c r="R619" i="10"/>
  <c r="U619" i="10" s="1"/>
  <c r="H619" i="10"/>
  <c r="K619" i="10" s="1"/>
  <c r="M619" i="10"/>
  <c r="P619" i="10" s="1"/>
  <c r="R594" i="10"/>
  <c r="U594" i="10" s="1"/>
  <c r="M594" i="10"/>
  <c r="P594" i="10" s="1"/>
  <c r="H594" i="10"/>
  <c r="K594" i="10" s="1"/>
  <c r="R742" i="10"/>
  <c r="U742" i="10" s="1"/>
  <c r="M742" i="10"/>
  <c r="P742" i="10" s="1"/>
  <c r="H742" i="10"/>
  <c r="K742" i="10" s="1"/>
  <c r="M631" i="10"/>
  <c r="P631" i="10" s="1"/>
  <c r="R631" i="10"/>
  <c r="U631" i="10" s="1"/>
  <c r="H631" i="10"/>
  <c r="K631" i="10" s="1"/>
  <c r="H734" i="10"/>
  <c r="K734" i="10" s="1"/>
  <c r="R734" i="10"/>
  <c r="U734" i="10" s="1"/>
  <c r="M734" i="10"/>
  <c r="P734" i="10" s="1"/>
  <c r="R640" i="10"/>
  <c r="U640" i="10" s="1"/>
  <c r="M640" i="10"/>
  <c r="P640" i="10" s="1"/>
  <c r="H640" i="10"/>
  <c r="K640" i="10" s="1"/>
  <c r="M345" i="10"/>
  <c r="P345" i="10" s="1"/>
  <c r="H345" i="10"/>
  <c r="K345" i="10" s="1"/>
  <c r="R345" i="10"/>
  <c r="U345" i="10" s="1"/>
  <c r="M596" i="10"/>
  <c r="P596" i="10" s="1"/>
  <c r="R596" i="10"/>
  <c r="U596" i="10" s="1"/>
  <c r="H596" i="10"/>
  <c r="K596" i="10" s="1"/>
  <c r="M460" i="10"/>
  <c r="P460" i="10" s="1"/>
  <c r="H460" i="10"/>
  <c r="K460" i="10" s="1"/>
  <c r="R460" i="10"/>
  <c r="U460" i="10" s="1"/>
  <c r="R215" i="10"/>
  <c r="U215" i="10" s="1"/>
  <c r="H215" i="10"/>
  <c r="K215" i="10" s="1"/>
  <c r="M215" i="10"/>
  <c r="P215" i="10" s="1"/>
  <c r="H327" i="10"/>
  <c r="K327" i="10" s="1"/>
  <c r="M327" i="10"/>
  <c r="P327" i="10" s="1"/>
  <c r="R327" i="10"/>
  <c r="U327" i="10" s="1"/>
  <c r="M490" i="10"/>
  <c r="P490" i="10" s="1"/>
  <c r="H490" i="10"/>
  <c r="K490" i="10" s="1"/>
  <c r="R490" i="10"/>
  <c r="U490" i="10" s="1"/>
  <c r="R320" i="10"/>
  <c r="U320" i="10" s="1"/>
  <c r="M320" i="10"/>
  <c r="P320" i="10" s="1"/>
  <c r="H320" i="10"/>
  <c r="K320" i="10" s="1"/>
  <c r="H317" i="10"/>
  <c r="K317" i="10" s="1"/>
  <c r="R317" i="10"/>
  <c r="U317" i="10" s="1"/>
  <c r="M317" i="10"/>
  <c r="P317" i="10" s="1"/>
  <c r="H416" i="10"/>
  <c r="K416" i="10" s="1"/>
  <c r="R416" i="10"/>
  <c r="U416" i="10" s="1"/>
  <c r="M416" i="10"/>
  <c r="P416" i="10" s="1"/>
  <c r="R288" i="10"/>
  <c r="U288" i="10" s="1"/>
  <c r="H288" i="10"/>
  <c r="K288" i="10" s="1"/>
  <c r="M288" i="10"/>
  <c r="P288" i="10" s="1"/>
  <c r="R508" i="10"/>
  <c r="U508" i="10" s="1"/>
  <c r="M508" i="10"/>
  <c r="P508" i="10" s="1"/>
  <c r="H508" i="10"/>
  <c r="K508" i="10" s="1"/>
  <c r="H231" i="10"/>
  <c r="K231" i="10" s="1"/>
  <c r="M231" i="10"/>
  <c r="P231" i="10" s="1"/>
  <c r="R231" i="10"/>
  <c r="U231" i="10" s="1"/>
  <c r="R483" i="10"/>
  <c r="U483" i="10" s="1"/>
  <c r="M483" i="10"/>
  <c r="P483" i="10" s="1"/>
  <c r="H483" i="10"/>
  <c r="K483" i="10" s="1"/>
  <c r="H471" i="10"/>
  <c r="K471" i="10" s="1"/>
  <c r="M471" i="10"/>
  <c r="P471" i="10" s="1"/>
  <c r="R471" i="10"/>
  <c r="U471" i="10" s="1"/>
  <c r="R329" i="10"/>
  <c r="U329" i="10" s="1"/>
  <c r="M329" i="10"/>
  <c r="P329" i="10" s="1"/>
  <c r="H329" i="10"/>
  <c r="K329" i="10" s="1"/>
  <c r="H328" i="10"/>
  <c r="K328" i="10" s="1"/>
  <c r="R328" i="10"/>
  <c r="U328" i="10" s="1"/>
  <c r="M328" i="10"/>
  <c r="P328" i="10" s="1"/>
  <c r="R445" i="10"/>
  <c r="U445" i="10" s="1"/>
  <c r="H445" i="10"/>
  <c r="K445" i="10" s="1"/>
  <c r="M445" i="10"/>
  <c r="P445" i="10" s="1"/>
  <c r="R246" i="10"/>
  <c r="U246" i="10" s="1"/>
  <c r="M246" i="10"/>
  <c r="P246" i="10" s="1"/>
  <c r="H246" i="10"/>
  <c r="K246" i="10" s="1"/>
  <c r="M383" i="10"/>
  <c r="P383" i="10" s="1"/>
  <c r="H383" i="10"/>
  <c r="K383" i="10" s="1"/>
  <c r="R383" i="10"/>
  <c r="U383" i="10" s="1"/>
  <c r="R116" i="10"/>
  <c r="U116" i="10" s="1"/>
  <c r="H116" i="10"/>
  <c r="K116" i="10" s="1"/>
  <c r="M116" i="10"/>
  <c r="P116" i="10" s="1"/>
  <c r="M141" i="10"/>
  <c r="P141" i="10" s="1"/>
  <c r="R141" i="10"/>
  <c r="U141" i="10" s="1"/>
  <c r="H141" i="10"/>
  <c r="K141" i="10" s="1"/>
  <c r="M299" i="10"/>
  <c r="P299" i="10" s="1"/>
  <c r="R299" i="10"/>
  <c r="U299" i="10" s="1"/>
  <c r="H299" i="10"/>
  <c r="K299" i="10" s="1"/>
  <c r="R277" i="10"/>
  <c r="U277" i="10" s="1"/>
  <c r="M277" i="10"/>
  <c r="P277" i="10" s="1"/>
  <c r="H277" i="10"/>
  <c r="K277" i="10" s="1"/>
  <c r="H77" i="10"/>
  <c r="K77" i="10" s="1"/>
  <c r="R77" i="10"/>
  <c r="U77" i="10" s="1"/>
  <c r="M77" i="10"/>
  <c r="P77" i="10" s="1"/>
  <c r="H63" i="10"/>
  <c r="K63" i="10" s="1"/>
  <c r="R63" i="10"/>
  <c r="U63" i="10" s="1"/>
  <c r="M63" i="10"/>
  <c r="P63" i="10" s="1"/>
  <c r="M71" i="10"/>
  <c r="P71" i="10" s="1"/>
  <c r="H71" i="10"/>
  <c r="K71" i="10" s="1"/>
  <c r="R71" i="10"/>
  <c r="U71" i="10" s="1"/>
  <c r="R229" i="10"/>
  <c r="U229" i="10" s="1"/>
  <c r="H229" i="10"/>
  <c r="K229" i="10" s="1"/>
  <c r="M229" i="10"/>
  <c r="P229" i="10" s="1"/>
  <c r="M304" i="10"/>
  <c r="P304" i="10" s="1"/>
  <c r="H304" i="10"/>
  <c r="K304" i="10" s="1"/>
  <c r="R304" i="10"/>
  <c r="U304" i="10" s="1"/>
  <c r="M232" i="10"/>
  <c r="P232" i="10" s="1"/>
  <c r="H232" i="10"/>
  <c r="K232" i="10" s="1"/>
  <c r="R232" i="10"/>
  <c r="U232" i="10" s="1"/>
  <c r="M270" i="10"/>
  <c r="P270" i="10" s="1"/>
  <c r="R270" i="10"/>
  <c r="U270" i="10" s="1"/>
  <c r="H270" i="10"/>
  <c r="K270" i="10" s="1"/>
  <c r="H438" i="10"/>
  <c r="K438" i="10" s="1"/>
  <c r="M438" i="10"/>
  <c r="P438" i="10" s="1"/>
  <c r="R438" i="10"/>
  <c r="U438" i="10" s="1"/>
  <c r="H658" i="10"/>
  <c r="K658" i="10" s="1"/>
  <c r="M658" i="10"/>
  <c r="P658" i="10" s="1"/>
  <c r="R658" i="10"/>
  <c r="U658" i="10" s="1"/>
  <c r="R213" i="10"/>
  <c r="U213" i="10" s="1"/>
  <c r="H213" i="10"/>
  <c r="K213" i="10" s="1"/>
  <c r="M213" i="10"/>
  <c r="P213" i="10" s="1"/>
  <c r="R210" i="10"/>
  <c r="U210" i="10" s="1"/>
  <c r="H210" i="10"/>
  <c r="K210" i="10" s="1"/>
  <c r="M210" i="10"/>
  <c r="P210" i="10" s="1"/>
  <c r="R67" i="10"/>
  <c r="U67" i="10" s="1"/>
  <c r="M67" i="10"/>
  <c r="P67" i="10" s="1"/>
  <c r="H67" i="10"/>
  <c r="K67" i="10" s="1"/>
  <c r="M93" i="10"/>
  <c r="P93" i="10" s="1"/>
  <c r="H93" i="10"/>
  <c r="K93" i="10" s="1"/>
  <c r="R93" i="10"/>
  <c r="U93" i="10" s="1"/>
  <c r="H31" i="10"/>
  <c r="K31" i="10" s="1"/>
  <c r="R31" i="10"/>
  <c r="U31" i="10" s="1"/>
  <c r="M31" i="10"/>
  <c r="P31" i="10" s="1"/>
  <c r="R78" i="10"/>
  <c r="U78" i="10" s="1"/>
  <c r="M78" i="10"/>
  <c r="P78" i="10" s="1"/>
  <c r="H78" i="10"/>
  <c r="K78" i="10" s="1"/>
  <c r="H260" i="10"/>
  <c r="K260" i="10" s="1"/>
  <c r="M260" i="10"/>
  <c r="P260" i="10" s="1"/>
  <c r="R260" i="10"/>
  <c r="U260" i="10" s="1"/>
  <c r="R110" i="10"/>
  <c r="U110" i="10" s="1"/>
  <c r="H110" i="10"/>
  <c r="K110" i="10" s="1"/>
  <c r="M110" i="10"/>
  <c r="P110" i="10" s="1"/>
  <c r="R712" i="10"/>
  <c r="U712" i="10" s="1"/>
  <c r="M712" i="10"/>
  <c r="P712" i="10" s="1"/>
  <c r="H712" i="10"/>
  <c r="K712" i="10" s="1"/>
  <c r="R591" i="10"/>
  <c r="U591" i="10" s="1"/>
  <c r="M591" i="10"/>
  <c r="P591" i="10" s="1"/>
  <c r="H591" i="10"/>
  <c r="K591" i="10" s="1"/>
  <c r="R442" i="10"/>
  <c r="U442" i="10" s="1"/>
  <c r="M442" i="10"/>
  <c r="P442" i="10" s="1"/>
  <c r="H442" i="10"/>
  <c r="K442" i="10" s="1"/>
  <c r="M693" i="10"/>
  <c r="P693" i="10" s="1"/>
  <c r="R693" i="10"/>
  <c r="U693" i="10" s="1"/>
  <c r="H693" i="10"/>
  <c r="K693" i="10" s="1"/>
  <c r="M285" i="10"/>
  <c r="P285" i="10" s="1"/>
  <c r="H285" i="10"/>
  <c r="K285" i="10" s="1"/>
  <c r="R285" i="10"/>
  <c r="U285" i="10" s="1"/>
  <c r="M166" i="10"/>
  <c r="P166" i="10" s="1"/>
  <c r="H166" i="10"/>
  <c r="K166" i="10" s="1"/>
  <c r="R166" i="10"/>
  <c r="U166" i="10" s="1"/>
  <c r="R159" i="10"/>
  <c r="U159" i="10" s="1"/>
  <c r="M159" i="10"/>
  <c r="P159" i="10" s="1"/>
  <c r="H159" i="10"/>
  <c r="K159" i="10" s="1"/>
  <c r="R318" i="10"/>
  <c r="U318" i="10" s="1"/>
  <c r="H318" i="10"/>
  <c r="K318" i="10" s="1"/>
  <c r="M318" i="10"/>
  <c r="P318" i="10" s="1"/>
  <c r="M97" i="10"/>
  <c r="P97" i="10" s="1"/>
  <c r="R97" i="10"/>
  <c r="U97" i="10" s="1"/>
  <c r="H97" i="10"/>
  <c r="K97" i="10" s="1"/>
  <c r="H136" i="10"/>
  <c r="K136" i="10" s="1"/>
  <c r="R136" i="10"/>
  <c r="U136" i="10" s="1"/>
  <c r="M136" i="10"/>
  <c r="P136" i="10" s="1"/>
  <c r="M189" i="10"/>
  <c r="P189" i="10" s="1"/>
  <c r="H189" i="10"/>
  <c r="K189" i="10" s="1"/>
  <c r="R189" i="10"/>
  <c r="U189" i="10" s="1"/>
  <c r="R10" i="10"/>
  <c r="U10" i="10" s="1"/>
  <c r="M10" i="10"/>
  <c r="P10" i="10" s="1"/>
  <c r="H10" i="10"/>
  <c r="K10" i="10" s="1"/>
  <c r="H89" i="10"/>
  <c r="K89" i="10" s="1"/>
  <c r="M89" i="10"/>
  <c r="P89" i="10" s="1"/>
  <c r="R89" i="10"/>
  <c r="U89" i="10" s="1"/>
  <c r="M449" i="10"/>
  <c r="P449" i="10" s="1"/>
  <c r="R449" i="10"/>
  <c r="U449" i="10" s="1"/>
  <c r="H449" i="10"/>
  <c r="K449" i="10" s="1"/>
  <c r="M382" i="10"/>
  <c r="P382" i="10" s="1"/>
  <c r="H382" i="10"/>
  <c r="K382" i="10" s="1"/>
  <c r="R382" i="10"/>
  <c r="U382" i="10" s="1"/>
  <c r="H705" i="10"/>
  <c r="K705" i="10" s="1"/>
  <c r="M705" i="10"/>
  <c r="P705" i="10" s="1"/>
  <c r="R705" i="10"/>
  <c r="U705" i="10" s="1"/>
  <c r="R751" i="10"/>
  <c r="U751" i="10" s="1"/>
  <c r="H751" i="10"/>
  <c r="K751" i="10" s="1"/>
  <c r="M751" i="10"/>
  <c r="P751" i="10" s="1"/>
  <c r="H641" i="10"/>
  <c r="K641" i="10" s="1"/>
  <c r="R641" i="10"/>
  <c r="U641" i="10" s="1"/>
  <c r="M641" i="10"/>
  <c r="P641" i="10" s="1"/>
  <c r="H752" i="10"/>
  <c r="K752" i="10" s="1"/>
  <c r="M752" i="10"/>
  <c r="P752" i="10" s="1"/>
  <c r="R752" i="10"/>
  <c r="U752" i="10" s="1"/>
  <c r="R769" i="10"/>
  <c r="U769" i="10" s="1"/>
  <c r="M769" i="10"/>
  <c r="P769" i="10" s="1"/>
  <c r="H769" i="10"/>
  <c r="K769" i="10" s="1"/>
  <c r="H714" i="10"/>
  <c r="K714" i="10" s="1"/>
  <c r="R714" i="10"/>
  <c r="U714" i="10" s="1"/>
  <c r="M714" i="10"/>
  <c r="P714" i="10" s="1"/>
  <c r="M749" i="10"/>
  <c r="P749" i="10" s="1"/>
  <c r="R749" i="10"/>
  <c r="U749" i="10" s="1"/>
  <c r="H749" i="10"/>
  <c r="K749" i="10" s="1"/>
  <c r="M617" i="10"/>
  <c r="P617" i="10" s="1"/>
  <c r="H617" i="10"/>
  <c r="K617" i="10" s="1"/>
  <c r="R617" i="10"/>
  <c r="U617" i="10" s="1"/>
  <c r="M643" i="10"/>
  <c r="P643" i="10" s="1"/>
  <c r="R643" i="10"/>
  <c r="U643" i="10" s="1"/>
  <c r="H643" i="10"/>
  <c r="K643" i="10" s="1"/>
  <c r="R628" i="10"/>
  <c r="U628" i="10" s="1"/>
  <c r="M628" i="10"/>
  <c r="P628" i="10" s="1"/>
  <c r="H628" i="10"/>
  <c r="K628" i="10" s="1"/>
  <c r="M674" i="10"/>
  <c r="P674" i="10" s="1"/>
  <c r="R674" i="10"/>
  <c r="U674" i="10" s="1"/>
  <c r="H674" i="10"/>
  <c r="K674" i="10" s="1"/>
  <c r="R731" i="10"/>
  <c r="U731" i="10" s="1"/>
  <c r="H731" i="10"/>
  <c r="K731" i="10" s="1"/>
  <c r="M731" i="10"/>
  <c r="P731" i="10" s="1"/>
  <c r="R578" i="10"/>
  <c r="U578" i="10" s="1"/>
  <c r="H578" i="10"/>
  <c r="K578" i="10" s="1"/>
  <c r="M578" i="10"/>
  <c r="P578" i="10" s="1"/>
  <c r="M341" i="10"/>
  <c r="P341" i="10" s="1"/>
  <c r="H341" i="10"/>
  <c r="K341" i="10" s="1"/>
  <c r="R341" i="10"/>
  <c r="U341" i="10" s="1"/>
  <c r="R581" i="10"/>
  <c r="U581" i="10" s="1"/>
  <c r="M581" i="10"/>
  <c r="P581" i="10" s="1"/>
  <c r="H581" i="10"/>
  <c r="K581" i="10" s="1"/>
  <c r="R574" i="10"/>
  <c r="U574" i="10" s="1"/>
  <c r="M574" i="10"/>
  <c r="P574" i="10" s="1"/>
  <c r="H574" i="10"/>
  <c r="K574" i="10" s="1"/>
  <c r="M485" i="10"/>
  <c r="P485" i="10" s="1"/>
  <c r="R485" i="10"/>
  <c r="U485" i="10" s="1"/>
  <c r="H485" i="10"/>
  <c r="K485" i="10" s="1"/>
  <c r="R22" i="10"/>
  <c r="U22" i="10" s="1"/>
  <c r="H22" i="10"/>
  <c r="K22" i="10" s="1"/>
  <c r="M22" i="10"/>
  <c r="P22" i="10" s="1"/>
  <c r="M319" i="10"/>
  <c r="P319" i="10" s="1"/>
  <c r="R319" i="10"/>
  <c r="U319" i="10" s="1"/>
  <c r="H319" i="10"/>
  <c r="K319" i="10" s="1"/>
  <c r="R461" i="10"/>
  <c r="U461" i="10" s="1"/>
  <c r="H461" i="10"/>
  <c r="K461" i="10" s="1"/>
  <c r="M461" i="10"/>
  <c r="P461" i="10" s="1"/>
  <c r="H321" i="10"/>
  <c r="K321" i="10" s="1"/>
  <c r="R321" i="10"/>
  <c r="U321" i="10" s="1"/>
  <c r="M321" i="10"/>
  <c r="P321" i="10" s="1"/>
  <c r="H326" i="10"/>
  <c r="K326" i="10" s="1"/>
  <c r="M326" i="10"/>
  <c r="P326" i="10" s="1"/>
  <c r="R326" i="10"/>
  <c r="U326" i="10" s="1"/>
  <c r="M499" i="10"/>
  <c r="P499" i="10" s="1"/>
  <c r="R499" i="10"/>
  <c r="U499" i="10" s="1"/>
  <c r="H499" i="10"/>
  <c r="K499" i="10" s="1"/>
  <c r="H183" i="10"/>
  <c r="K183" i="10" s="1"/>
  <c r="R183" i="10"/>
  <c r="U183" i="10" s="1"/>
  <c r="M183" i="10"/>
  <c r="P183" i="10" s="1"/>
  <c r="R123" i="10"/>
  <c r="U123" i="10" s="1"/>
  <c r="H123" i="10"/>
  <c r="K123" i="10" s="1"/>
  <c r="M123" i="10"/>
  <c r="P123" i="10" s="1"/>
  <c r="H266" i="10"/>
  <c r="K266" i="10" s="1"/>
  <c r="R266" i="10"/>
  <c r="U266" i="10" s="1"/>
  <c r="M266" i="10"/>
  <c r="P266" i="10" s="1"/>
  <c r="R112" i="10"/>
  <c r="U112" i="10" s="1"/>
  <c r="H112" i="10"/>
  <c r="K112" i="10" s="1"/>
  <c r="M112" i="10"/>
  <c r="P112" i="10" s="1"/>
  <c r="H496" i="10"/>
  <c r="K496" i="10" s="1"/>
  <c r="R496" i="10"/>
  <c r="U496" i="10" s="1"/>
  <c r="M496" i="10"/>
  <c r="P496" i="10" s="1"/>
  <c r="H309" i="10"/>
  <c r="K309" i="10" s="1"/>
  <c r="R309" i="10"/>
  <c r="U309" i="10" s="1"/>
  <c r="M309" i="10"/>
  <c r="P309" i="10" s="1"/>
  <c r="M211" i="10"/>
  <c r="P211" i="10" s="1"/>
  <c r="H211" i="10"/>
  <c r="K211" i="10" s="1"/>
  <c r="R211" i="10"/>
  <c r="U211" i="10" s="1"/>
  <c r="M108" i="10"/>
  <c r="P108" i="10" s="1"/>
  <c r="R108" i="10"/>
  <c r="U108" i="10" s="1"/>
  <c r="H108" i="10"/>
  <c r="K108" i="10" s="1"/>
  <c r="M72" i="10"/>
  <c r="P72" i="10" s="1"/>
  <c r="R72" i="10"/>
  <c r="U72" i="10" s="1"/>
  <c r="H72" i="10"/>
  <c r="K72" i="10" s="1"/>
  <c r="M101" i="10"/>
  <c r="P101" i="10" s="1"/>
  <c r="R101" i="10"/>
  <c r="U101" i="10" s="1"/>
  <c r="H101" i="10"/>
  <c r="K101" i="10" s="1"/>
  <c r="H336" i="10"/>
  <c r="K336" i="10" s="1"/>
  <c r="M336" i="10"/>
  <c r="P336" i="10" s="1"/>
  <c r="R336" i="10"/>
  <c r="U336" i="10" s="1"/>
  <c r="M766" i="10"/>
  <c r="P766" i="10" s="1"/>
  <c r="H766" i="10"/>
  <c r="K766" i="10" s="1"/>
  <c r="R766" i="10"/>
  <c r="U766" i="10" s="1"/>
  <c r="M711" i="10"/>
  <c r="P711" i="10" s="1"/>
  <c r="H711" i="10"/>
  <c r="K711" i="10" s="1"/>
  <c r="R711" i="10"/>
  <c r="U711" i="10" s="1"/>
  <c r="R665" i="10"/>
  <c r="U665" i="10" s="1"/>
  <c r="M665" i="10"/>
  <c r="P665" i="10" s="1"/>
  <c r="H665" i="10"/>
  <c r="K665" i="10" s="1"/>
  <c r="M146" i="10"/>
  <c r="P146" i="10" s="1"/>
  <c r="H146" i="10"/>
  <c r="K146" i="10" s="1"/>
  <c r="R146" i="10"/>
  <c r="U146" i="10" s="1"/>
  <c r="M92" i="10"/>
  <c r="P92" i="10" s="1"/>
  <c r="R92" i="10"/>
  <c r="U92" i="10" s="1"/>
  <c r="H92" i="10"/>
  <c r="K92" i="10" s="1"/>
  <c r="R81" i="10"/>
  <c r="U81" i="10" s="1"/>
  <c r="M81" i="10"/>
  <c r="P81" i="10" s="1"/>
  <c r="H81" i="10"/>
  <c r="K81" i="10" s="1"/>
  <c r="H6" i="10"/>
  <c r="K6" i="10" s="1"/>
  <c r="M6" i="10"/>
  <c r="P6" i="10" s="1"/>
  <c r="R6" i="10"/>
  <c r="U6" i="10" s="1"/>
  <c r="R568" i="10"/>
  <c r="U568" i="10" s="1"/>
  <c r="M568" i="10"/>
  <c r="P568" i="10" s="1"/>
  <c r="H568" i="10"/>
  <c r="K568" i="10" s="1"/>
  <c r="H45" i="10"/>
  <c r="K45" i="10" s="1"/>
  <c r="R45" i="10"/>
  <c r="U45" i="10" s="1"/>
  <c r="M45" i="10"/>
  <c r="P45" i="10" s="1"/>
  <c r="R227" i="10"/>
  <c r="U227" i="10" s="1"/>
  <c r="H227" i="10"/>
  <c r="K227" i="10" s="1"/>
  <c r="M227" i="10"/>
  <c r="P227" i="10" s="1"/>
  <c r="M368" i="10"/>
  <c r="P368" i="10" s="1"/>
  <c r="H368" i="10"/>
  <c r="K368" i="10" s="1"/>
  <c r="R368" i="10"/>
  <c r="U368" i="10" s="1"/>
  <c r="H352" i="10"/>
  <c r="K352" i="10" s="1"/>
  <c r="R352" i="10"/>
  <c r="U352" i="10" s="1"/>
  <c r="M352" i="10"/>
  <c r="P352" i="10" s="1"/>
  <c r="H419" i="10"/>
  <c r="K419" i="10" s="1"/>
  <c r="R419" i="10"/>
  <c r="U419" i="10" s="1"/>
  <c r="M419" i="10"/>
  <c r="P419" i="10" s="1"/>
  <c r="H308" i="10"/>
  <c r="K308" i="10" s="1"/>
  <c r="M308" i="10"/>
  <c r="P308" i="10" s="1"/>
  <c r="R308" i="10"/>
  <c r="U308" i="10" s="1"/>
  <c r="M500" i="10"/>
  <c r="P500" i="10" s="1"/>
  <c r="H500" i="10"/>
  <c r="K500" i="10" s="1"/>
  <c r="R500" i="10"/>
  <c r="U500" i="10" s="1"/>
  <c r="H681" i="10"/>
  <c r="K681" i="10" s="1"/>
  <c r="R681" i="10"/>
  <c r="U681" i="10" s="1"/>
  <c r="M681" i="10"/>
  <c r="P681" i="10" s="1"/>
  <c r="H744" i="10"/>
  <c r="K744" i="10" s="1"/>
  <c r="M744" i="10"/>
  <c r="P744" i="10" s="1"/>
  <c r="R744" i="10"/>
  <c r="U744" i="10" s="1"/>
  <c r="R757" i="10"/>
  <c r="U757" i="10" s="1"/>
  <c r="H757" i="10"/>
  <c r="K757" i="10" s="1"/>
  <c r="M757" i="10"/>
  <c r="P757" i="10" s="1"/>
  <c r="M679" i="10"/>
  <c r="P679" i="10" s="1"/>
  <c r="H679" i="10"/>
  <c r="K679" i="10" s="1"/>
  <c r="R679" i="10"/>
  <c r="U679" i="10" s="1"/>
  <c r="R737" i="10"/>
  <c r="U737" i="10" s="1"/>
  <c r="M737" i="10"/>
  <c r="P737" i="10" s="1"/>
  <c r="H737" i="10"/>
  <c r="K737" i="10" s="1"/>
  <c r="H696" i="10"/>
  <c r="K696" i="10" s="1"/>
  <c r="R696" i="10"/>
  <c r="U696" i="10" s="1"/>
  <c r="M696" i="10"/>
  <c r="P696" i="10" s="1"/>
  <c r="H656" i="10"/>
  <c r="K656" i="10" s="1"/>
  <c r="R656" i="10"/>
  <c r="U656" i="10" s="1"/>
  <c r="M656" i="10"/>
  <c r="P656" i="10" s="1"/>
  <c r="R280" i="10"/>
  <c r="U280" i="10" s="1"/>
  <c r="H280" i="10"/>
  <c r="K280" i="10" s="1"/>
  <c r="M280" i="10"/>
  <c r="P280" i="10" s="1"/>
  <c r="R637" i="10"/>
  <c r="U637" i="10" s="1"/>
  <c r="M637" i="10"/>
  <c r="P637" i="10" s="1"/>
  <c r="H637" i="10"/>
  <c r="K637" i="10" s="1"/>
  <c r="H647" i="10"/>
  <c r="K647" i="10" s="1"/>
  <c r="M647" i="10"/>
  <c r="P647" i="10" s="1"/>
  <c r="R647" i="10"/>
  <c r="U647" i="10" s="1"/>
  <c r="M653" i="10"/>
  <c r="P653" i="10" s="1"/>
  <c r="R653" i="10"/>
  <c r="U653" i="10" s="1"/>
  <c r="H653" i="10"/>
  <c r="K653" i="10" s="1"/>
  <c r="M571" i="10"/>
  <c r="P571" i="10" s="1"/>
  <c r="R571" i="10"/>
  <c r="U571" i="10" s="1"/>
  <c r="H571" i="10"/>
  <c r="K571" i="10" s="1"/>
  <c r="H350" i="10"/>
  <c r="K350" i="10" s="1"/>
  <c r="M350" i="10"/>
  <c r="P350" i="10" s="1"/>
  <c r="R350" i="10"/>
  <c r="U350" i="10" s="1"/>
  <c r="H133" i="10"/>
  <c r="K133" i="10" s="1"/>
  <c r="R133" i="10"/>
  <c r="U133" i="10" s="1"/>
  <c r="M133" i="10"/>
  <c r="P133" i="10" s="1"/>
  <c r="H584" i="10"/>
  <c r="K584" i="10" s="1"/>
  <c r="M584" i="10"/>
  <c r="P584" i="10" s="1"/>
  <c r="R584" i="10"/>
  <c r="U584" i="10" s="1"/>
  <c r="H236" i="10"/>
  <c r="K236" i="10" s="1"/>
  <c r="M236" i="10"/>
  <c r="P236" i="10" s="1"/>
  <c r="R236" i="10"/>
  <c r="U236" i="10" s="1"/>
  <c r="H577" i="10"/>
  <c r="K577" i="10" s="1"/>
  <c r="M577" i="10"/>
  <c r="P577" i="10" s="1"/>
  <c r="R577" i="10"/>
  <c r="U577" i="10" s="1"/>
  <c r="H373" i="10"/>
  <c r="K373" i="10" s="1"/>
  <c r="R373" i="10"/>
  <c r="U373" i="10" s="1"/>
  <c r="M373" i="10"/>
  <c r="P373" i="10" s="1"/>
  <c r="M367" i="10"/>
  <c r="P367" i="10" s="1"/>
  <c r="H367" i="10"/>
  <c r="K367" i="10" s="1"/>
  <c r="R367" i="10"/>
  <c r="U367" i="10" s="1"/>
  <c r="H291" i="10"/>
  <c r="K291" i="10" s="1"/>
  <c r="R291" i="10"/>
  <c r="U291" i="10" s="1"/>
  <c r="M291" i="10"/>
  <c r="P291" i="10" s="1"/>
  <c r="R349" i="10"/>
  <c r="U349" i="10" s="1"/>
  <c r="M349" i="10"/>
  <c r="P349" i="10" s="1"/>
  <c r="H349" i="10"/>
  <c r="K349" i="10" s="1"/>
  <c r="M444" i="10"/>
  <c r="P444" i="10" s="1"/>
  <c r="R444" i="10"/>
  <c r="U444" i="10" s="1"/>
  <c r="H444" i="10"/>
  <c r="K444" i="10" s="1"/>
  <c r="H237" i="10"/>
  <c r="K237" i="10" s="1"/>
  <c r="M237" i="10"/>
  <c r="P237" i="10" s="1"/>
  <c r="R237" i="10"/>
  <c r="U237" i="10" s="1"/>
  <c r="M497" i="10"/>
  <c r="P497" i="10" s="1"/>
  <c r="H497" i="10"/>
  <c r="K497" i="10" s="1"/>
  <c r="R497" i="10"/>
  <c r="U497" i="10" s="1"/>
  <c r="R371" i="10"/>
  <c r="U371" i="10" s="1"/>
  <c r="M371" i="10"/>
  <c r="P371" i="10" s="1"/>
  <c r="H371" i="10"/>
  <c r="K371" i="10" s="1"/>
  <c r="H283" i="10"/>
  <c r="K283" i="10" s="1"/>
  <c r="R283" i="10"/>
  <c r="U283" i="10" s="1"/>
  <c r="M283" i="10"/>
  <c r="P283" i="10" s="1"/>
  <c r="M512" i="10"/>
  <c r="P512" i="10" s="1"/>
  <c r="R512" i="10"/>
  <c r="U512" i="10" s="1"/>
  <c r="H512" i="10"/>
  <c r="K512" i="10" s="1"/>
  <c r="M421" i="10"/>
  <c r="P421" i="10" s="1"/>
  <c r="H421" i="10"/>
  <c r="K421" i="10" s="1"/>
  <c r="R421" i="10"/>
  <c r="U421" i="10" s="1"/>
  <c r="R49" i="10"/>
  <c r="U49" i="10" s="1"/>
  <c r="H49" i="10"/>
  <c r="K49" i="10" s="1"/>
  <c r="M49" i="10"/>
  <c r="P49" i="10" s="1"/>
  <c r="M198" i="10"/>
  <c r="P198" i="10" s="1"/>
  <c r="H198" i="10"/>
  <c r="K198" i="10" s="1"/>
  <c r="R198" i="10"/>
  <c r="U198" i="10" s="1"/>
  <c r="R38" i="10"/>
  <c r="U38" i="10" s="1"/>
  <c r="M38" i="10"/>
  <c r="P38" i="10" s="1"/>
  <c r="H38" i="10"/>
  <c r="K38" i="10" s="1"/>
  <c r="R296" i="10"/>
  <c r="U296" i="10" s="1"/>
  <c r="M296" i="10"/>
  <c r="P296" i="10" s="1"/>
  <c r="H296" i="10"/>
  <c r="K296" i="10" s="1"/>
  <c r="M13" i="10"/>
  <c r="P13" i="10" s="1"/>
  <c r="H13" i="10"/>
  <c r="K13" i="10" s="1"/>
  <c r="R13" i="10"/>
  <c r="U13" i="10" s="1"/>
  <c r="H149" i="10"/>
  <c r="K149" i="10" s="1"/>
  <c r="R149" i="10"/>
  <c r="U149" i="10" s="1"/>
  <c r="M149" i="10"/>
  <c r="P149" i="10" s="1"/>
  <c r="M74" i="10"/>
  <c r="P74" i="10" s="1"/>
  <c r="R74" i="10"/>
  <c r="U74" i="10" s="1"/>
  <c r="H74" i="10"/>
  <c r="K74" i="10" s="1"/>
  <c r="M4" i="10"/>
  <c r="P4" i="10" s="1"/>
  <c r="R4" i="10"/>
  <c r="U4" i="10" s="1"/>
  <c r="H4" i="10"/>
  <c r="K4" i="10" s="1"/>
  <c r="M142" i="10"/>
  <c r="P142" i="10" s="1"/>
  <c r="R142" i="10"/>
  <c r="U142" i="10" s="1"/>
  <c r="H142" i="10"/>
  <c r="K142" i="10" s="1"/>
  <c r="M150" i="10"/>
  <c r="P150" i="10" s="1"/>
  <c r="H150" i="10"/>
  <c r="K150" i="10" s="1"/>
  <c r="R150" i="10"/>
  <c r="U150" i="10" s="1"/>
  <c r="R85" i="10"/>
  <c r="U85" i="10" s="1"/>
  <c r="H85" i="10"/>
  <c r="K85" i="10" s="1"/>
  <c r="M85" i="10"/>
  <c r="P85" i="10" s="1"/>
  <c r="M64" i="10"/>
  <c r="P64" i="10" s="1"/>
  <c r="R64" i="10"/>
  <c r="U64" i="10" s="1"/>
  <c r="H64" i="10"/>
  <c r="K64" i="10" s="1"/>
  <c r="R292" i="10"/>
  <c r="U292" i="10" s="1"/>
  <c r="H292" i="10"/>
  <c r="K292" i="10" s="1"/>
  <c r="M292" i="10"/>
  <c r="P292" i="10" s="1"/>
  <c r="M453" i="10"/>
  <c r="P453" i="10" s="1"/>
  <c r="R453" i="10"/>
  <c r="U453" i="10" s="1"/>
  <c r="H453" i="10"/>
  <c r="K453" i="10" s="1"/>
  <c r="R163" i="10"/>
  <c r="U163" i="10" s="1"/>
  <c r="H163" i="10"/>
  <c r="K163" i="10" s="1"/>
  <c r="M163" i="10"/>
  <c r="P163" i="10" s="1"/>
  <c r="M441" i="10"/>
  <c r="P441" i="10" s="1"/>
  <c r="H441" i="10"/>
  <c r="K441" i="10" s="1"/>
  <c r="R441" i="10"/>
  <c r="U441" i="10" s="1"/>
  <c r="H121" i="10"/>
  <c r="K121" i="10" s="1"/>
  <c r="M121" i="10"/>
  <c r="P121" i="10" s="1"/>
  <c r="R121" i="10"/>
  <c r="U121" i="10" s="1"/>
  <c r="M55" i="10"/>
  <c r="P55" i="10" s="1"/>
  <c r="H55" i="10"/>
  <c r="K55" i="10" s="1"/>
  <c r="R55" i="10"/>
  <c r="U55" i="10" s="1"/>
  <c r="R125" i="10"/>
  <c r="U125" i="10" s="1"/>
  <c r="H125" i="10"/>
  <c r="K125" i="10" s="1"/>
  <c r="M125" i="10"/>
  <c r="P125" i="10" s="1"/>
  <c r="R70" i="10"/>
  <c r="U70" i="10" s="1"/>
  <c r="H70" i="10"/>
  <c r="K70" i="10" s="1"/>
  <c r="M70" i="10"/>
  <c r="P70" i="10" s="1"/>
  <c r="H430" i="10"/>
  <c r="K430" i="10" s="1"/>
  <c r="M430" i="10"/>
  <c r="P430" i="10" s="1"/>
  <c r="R430" i="10"/>
  <c r="U430" i="10" s="1"/>
  <c r="R126" i="10"/>
  <c r="U126" i="10" s="1"/>
  <c r="H126" i="10"/>
  <c r="K126" i="10" s="1"/>
  <c r="M126" i="10"/>
  <c r="P126" i="10" s="1"/>
  <c r="H61" i="10"/>
  <c r="K61" i="10" s="1"/>
  <c r="R61" i="10"/>
  <c r="U61" i="10" s="1"/>
  <c r="M61" i="10"/>
  <c r="P61" i="10" s="1"/>
  <c r="R2" i="10"/>
  <c r="U2" i="10" s="1"/>
  <c r="H2" i="10"/>
  <c r="K2" i="10" s="1"/>
  <c r="M2" i="10"/>
  <c r="P2" i="10" s="1"/>
  <c r="M454" i="10"/>
  <c r="P454" i="10" s="1"/>
  <c r="R454" i="10"/>
  <c r="U454" i="10" s="1"/>
  <c r="H454" i="10"/>
  <c r="K454" i="10" s="1"/>
  <c r="M158" i="10"/>
  <c r="P158" i="10" s="1"/>
  <c r="H158" i="10"/>
  <c r="K158" i="10" s="1"/>
  <c r="R158" i="10"/>
  <c r="U158" i="10" s="1"/>
  <c r="H122" i="10"/>
  <c r="K122" i="10" s="1"/>
  <c r="M122" i="10"/>
  <c r="P122" i="10" s="1"/>
  <c r="R122" i="10"/>
  <c r="U122" i="10" s="1"/>
  <c r="R216" i="10"/>
  <c r="U216" i="10" s="1"/>
  <c r="M216" i="10"/>
  <c r="P216" i="10" s="1"/>
  <c r="H216" i="10"/>
  <c r="K216" i="10" s="1"/>
  <c r="M212" i="10"/>
  <c r="P212" i="10" s="1"/>
  <c r="R212" i="10"/>
  <c r="U212" i="10" s="1"/>
  <c r="H212" i="10"/>
  <c r="K212" i="10" s="1"/>
  <c r="M297" i="10"/>
  <c r="P297" i="10" s="1"/>
  <c r="H297" i="10"/>
  <c r="K297" i="10" s="1"/>
  <c r="R297" i="10"/>
  <c r="U297" i="10" s="1"/>
  <c r="H62" i="10"/>
  <c r="K62" i="10" s="1"/>
  <c r="R62" i="10"/>
  <c r="U62" i="10" s="1"/>
  <c r="M62" i="10"/>
  <c r="P62" i="10" s="1"/>
  <c r="M387" i="10"/>
  <c r="P387" i="10" s="1"/>
  <c r="H387" i="10"/>
  <c r="K387" i="10" s="1"/>
  <c r="R387" i="10"/>
  <c r="U387" i="10" s="1"/>
  <c r="H314" i="10"/>
  <c r="K314" i="10" s="1"/>
  <c r="M314" i="10"/>
  <c r="P314" i="10" s="1"/>
  <c r="R314" i="10"/>
  <c r="U314" i="10" s="1"/>
  <c r="M501" i="10"/>
  <c r="P501" i="10" s="1"/>
  <c r="R501" i="10"/>
  <c r="U501" i="10" s="1"/>
  <c r="H501" i="10"/>
  <c r="K501" i="10" s="1"/>
  <c r="R678" i="10"/>
  <c r="U678" i="10" s="1"/>
  <c r="H678" i="10"/>
  <c r="K678" i="10" s="1"/>
  <c r="M678" i="10"/>
  <c r="P678" i="10" s="1"/>
  <c r="H736" i="10"/>
  <c r="K736" i="10" s="1"/>
  <c r="R736" i="10"/>
  <c r="U736" i="10" s="1"/>
  <c r="M736" i="10"/>
  <c r="P736" i="10" s="1"/>
  <c r="M592" i="10"/>
  <c r="P592" i="10" s="1"/>
  <c r="H592" i="10"/>
  <c r="K592" i="10" s="1"/>
  <c r="R592" i="10"/>
  <c r="U592" i="10" s="1"/>
  <c r="R657" i="10"/>
  <c r="U657" i="10" s="1"/>
  <c r="M657" i="10"/>
  <c r="P657" i="10" s="1"/>
  <c r="H657" i="10"/>
  <c r="K657" i="10" s="1"/>
  <c r="M644" i="10"/>
  <c r="P644" i="10" s="1"/>
  <c r="R644" i="10"/>
  <c r="U644" i="10" s="1"/>
  <c r="H644" i="10"/>
  <c r="K644" i="10" s="1"/>
  <c r="R690" i="10"/>
  <c r="U690" i="10" s="1"/>
  <c r="H690" i="10"/>
  <c r="K690" i="10" s="1"/>
  <c r="M690" i="10"/>
  <c r="P690" i="10" s="1"/>
  <c r="M650" i="10"/>
  <c r="P650" i="10" s="1"/>
  <c r="H650" i="10"/>
  <c r="K650" i="10" s="1"/>
  <c r="R650" i="10"/>
  <c r="U650" i="10" s="1"/>
  <c r="H732" i="10"/>
  <c r="K732" i="10" s="1"/>
  <c r="R732" i="10"/>
  <c r="U732" i="10" s="1"/>
  <c r="M732" i="10"/>
  <c r="P732" i="10" s="1"/>
  <c r="H684" i="10"/>
  <c r="K684" i="10" s="1"/>
  <c r="R684" i="10"/>
  <c r="U684" i="10" s="1"/>
  <c r="M684" i="10"/>
  <c r="P684" i="10" s="1"/>
  <c r="H660" i="10"/>
  <c r="K660" i="10" s="1"/>
  <c r="R660" i="10"/>
  <c r="U660" i="10" s="1"/>
  <c r="M660" i="10"/>
  <c r="P660" i="10" s="1"/>
  <c r="H322" i="10"/>
  <c r="K322" i="10" s="1"/>
  <c r="R322" i="10"/>
  <c r="U322" i="10" s="1"/>
  <c r="M322" i="10"/>
  <c r="P322" i="10" s="1"/>
  <c r="M590" i="10"/>
  <c r="P590" i="10" s="1"/>
  <c r="R590" i="10"/>
  <c r="U590" i="10" s="1"/>
  <c r="H590" i="10"/>
  <c r="K590" i="10" s="1"/>
  <c r="M343" i="10"/>
  <c r="P343" i="10" s="1"/>
  <c r="R343" i="10"/>
  <c r="U343" i="10" s="1"/>
  <c r="H343" i="10"/>
  <c r="K343" i="10" s="1"/>
  <c r="H323" i="10"/>
  <c r="K323" i="10" s="1"/>
  <c r="R323" i="10"/>
  <c r="U323" i="10" s="1"/>
  <c r="M323" i="10"/>
  <c r="P323" i="10" s="1"/>
  <c r="H214" i="10"/>
  <c r="K214" i="10" s="1"/>
  <c r="R214" i="10"/>
  <c r="U214" i="10" s="1"/>
  <c r="M214" i="10"/>
  <c r="P214" i="10" s="1"/>
  <c r="R354" i="10"/>
  <c r="U354" i="10" s="1"/>
  <c r="H354" i="10"/>
  <c r="K354" i="10" s="1"/>
  <c r="M354" i="10"/>
  <c r="P354" i="10" s="1"/>
  <c r="M331" i="10"/>
  <c r="P331" i="10" s="1"/>
  <c r="R331" i="10"/>
  <c r="U331" i="10" s="1"/>
  <c r="H331" i="10"/>
  <c r="K331" i="10" s="1"/>
  <c r="R305" i="10"/>
  <c r="U305" i="10" s="1"/>
  <c r="H305" i="10"/>
  <c r="K305" i="10" s="1"/>
  <c r="M305" i="10"/>
  <c r="P305" i="10" s="1"/>
  <c r="M271" i="10"/>
  <c r="P271" i="10" s="1"/>
  <c r="H271" i="10"/>
  <c r="K271" i="10" s="1"/>
  <c r="R271" i="10"/>
  <c r="U271" i="10" s="1"/>
  <c r="M180" i="10"/>
  <c r="P180" i="10" s="1"/>
  <c r="R180" i="10"/>
  <c r="U180" i="10" s="1"/>
  <c r="H180" i="10"/>
  <c r="K180" i="10" s="1"/>
  <c r="H511" i="10"/>
  <c r="K511" i="10" s="1"/>
  <c r="R511" i="10"/>
  <c r="U511" i="10" s="1"/>
  <c r="M511" i="10"/>
  <c r="P511" i="10" s="1"/>
  <c r="H179" i="10"/>
  <c r="K179" i="10" s="1"/>
  <c r="M179" i="10"/>
  <c r="P179" i="10" s="1"/>
  <c r="R179" i="10"/>
  <c r="U179" i="10" s="1"/>
  <c r="R160" i="10"/>
  <c r="U160" i="10" s="1"/>
  <c r="H160" i="10"/>
  <c r="K160" i="10" s="1"/>
  <c r="M160" i="10"/>
  <c r="P160" i="10" s="1"/>
  <c r="H249" i="10"/>
  <c r="K249" i="10" s="1"/>
  <c r="R249" i="10"/>
  <c r="U249" i="10" s="1"/>
  <c r="M249" i="10"/>
  <c r="P249" i="10" s="1"/>
  <c r="M437" i="10"/>
  <c r="P437" i="10" s="1"/>
  <c r="H437" i="10"/>
  <c r="K437" i="10" s="1"/>
  <c r="R437" i="10"/>
  <c r="U437" i="10" s="1"/>
  <c r="H301" i="10"/>
  <c r="K301" i="10" s="1"/>
  <c r="R301" i="10"/>
  <c r="U301" i="10" s="1"/>
  <c r="M301" i="10"/>
  <c r="P301" i="10" s="1"/>
  <c r="H129" i="10"/>
  <c r="K129" i="10" s="1"/>
  <c r="M129" i="10"/>
  <c r="P129" i="10" s="1"/>
  <c r="R129" i="10"/>
  <c r="U129" i="10" s="1"/>
  <c r="H238" i="10"/>
  <c r="K238" i="10" s="1"/>
  <c r="M238" i="10"/>
  <c r="P238" i="10" s="1"/>
  <c r="R238" i="10"/>
  <c r="U238" i="10" s="1"/>
  <c r="R109" i="10"/>
  <c r="U109" i="10" s="1"/>
  <c r="H109" i="10"/>
  <c r="K109" i="10" s="1"/>
  <c r="M109" i="10"/>
  <c r="P109" i="10" s="1"/>
  <c r="H206" i="10"/>
  <c r="K206" i="10" s="1"/>
  <c r="M206" i="10"/>
  <c r="P206" i="10" s="1"/>
  <c r="R206" i="10"/>
  <c r="U206" i="10" s="1"/>
  <c r="M99" i="10"/>
  <c r="P99" i="10" s="1"/>
  <c r="H99" i="10"/>
  <c r="K99" i="10" s="1"/>
  <c r="R99" i="10"/>
  <c r="U99" i="10" s="1"/>
  <c r="M91" i="10"/>
  <c r="P91" i="10" s="1"/>
  <c r="R91" i="10"/>
  <c r="U91" i="10" s="1"/>
  <c r="H91" i="10"/>
  <c r="K91" i="10" s="1"/>
  <c r="H428" i="10"/>
  <c r="K428" i="10" s="1"/>
  <c r="M428" i="10"/>
  <c r="P428" i="10" s="1"/>
  <c r="R428" i="10"/>
  <c r="U428" i="10" s="1"/>
  <c r="M702" i="10"/>
  <c r="P702" i="10" s="1"/>
  <c r="H702" i="10"/>
  <c r="K702" i="10" s="1"/>
  <c r="R702" i="10"/>
  <c r="U702" i="10" s="1"/>
  <c r="M467" i="10"/>
  <c r="P467" i="10" s="1"/>
  <c r="R467" i="10"/>
  <c r="U467" i="10" s="1"/>
  <c r="H467" i="10"/>
  <c r="K467" i="10" s="1"/>
  <c r="H53" i="10"/>
  <c r="K53" i="10" s="1"/>
  <c r="R53" i="10"/>
  <c r="U53" i="10" s="1"/>
  <c r="M53" i="10"/>
  <c r="P53" i="10" s="1"/>
  <c r="M120" i="10"/>
  <c r="P120" i="10" s="1"/>
  <c r="H120" i="10"/>
  <c r="K120" i="10" s="1"/>
  <c r="R120" i="10"/>
  <c r="U120" i="10" s="1"/>
  <c r="M709" i="10"/>
  <c r="P709" i="10" s="1"/>
  <c r="H709" i="10"/>
  <c r="K709" i="10" s="1"/>
  <c r="R709" i="10"/>
  <c r="U709" i="10" s="1"/>
  <c r="R233" i="10"/>
  <c r="U233" i="10" s="1"/>
  <c r="M233" i="10"/>
  <c r="P233" i="10" s="1"/>
  <c r="H233" i="10"/>
  <c r="K233" i="10" s="1"/>
  <c r="H103" i="10"/>
  <c r="K103" i="10" s="1"/>
  <c r="M103" i="10"/>
  <c r="P103" i="10" s="1"/>
  <c r="R103" i="10"/>
  <c r="U103" i="10" s="1"/>
  <c r="M324" i="10"/>
  <c r="P324" i="10" s="1"/>
  <c r="R324" i="10"/>
  <c r="U324" i="10" s="1"/>
  <c r="H324" i="10"/>
  <c r="K324" i="10" s="1"/>
  <c r="H209" i="10"/>
  <c r="K209" i="10" s="1"/>
  <c r="R209" i="10"/>
  <c r="U209" i="10" s="1"/>
  <c r="M209" i="10"/>
  <c r="P209" i="10" s="1"/>
  <c r="M157" i="10"/>
  <c r="P157" i="10" s="1"/>
  <c r="H157" i="10"/>
  <c r="K157" i="10" s="1"/>
  <c r="R157" i="10"/>
  <c r="U157" i="10" s="1"/>
  <c r="M559" i="10"/>
  <c r="P559" i="10" s="1"/>
  <c r="H559" i="10"/>
  <c r="K559" i="10" s="1"/>
  <c r="R559" i="10"/>
  <c r="U559" i="10" s="1"/>
  <c r="H558" i="10"/>
  <c r="K558" i="10" s="1"/>
  <c r="M558" i="10"/>
  <c r="P558" i="10" s="1"/>
  <c r="R558" i="10"/>
  <c r="U558" i="10" s="1"/>
  <c r="M357" i="10"/>
  <c r="P357" i="10" s="1"/>
  <c r="R357" i="10"/>
  <c r="U357" i="10" s="1"/>
  <c r="H357" i="10"/>
  <c r="K357" i="10" s="1"/>
  <c r="M325" i="10"/>
  <c r="P325" i="10" s="1"/>
  <c r="H325" i="10"/>
  <c r="K325" i="10" s="1"/>
  <c r="R325" i="10"/>
  <c r="U325" i="10" s="1"/>
  <c r="H293" i="10"/>
  <c r="K293" i="10" s="1"/>
  <c r="R293" i="10"/>
  <c r="U293" i="10" s="1"/>
  <c r="M293" i="10"/>
  <c r="P293" i="10" s="1"/>
  <c r="R127" i="10"/>
  <c r="U127" i="10" s="1"/>
  <c r="H127" i="10"/>
  <c r="K127" i="10" s="1"/>
  <c r="M127" i="10"/>
  <c r="P127" i="10" s="1"/>
  <c r="M68" i="10"/>
  <c r="P68" i="10" s="1"/>
  <c r="R68" i="10"/>
  <c r="U68" i="10" s="1"/>
  <c r="H68" i="10"/>
  <c r="K68" i="10" s="1"/>
  <c r="H131" i="10"/>
  <c r="K131" i="10" s="1"/>
  <c r="R131" i="10"/>
  <c r="U131" i="10" s="1"/>
  <c r="M131" i="10"/>
  <c r="P131" i="10" s="1"/>
  <c r="R282" i="10"/>
  <c r="U282" i="10" s="1"/>
  <c r="H282" i="10"/>
  <c r="K282" i="10" s="1"/>
  <c r="M282" i="10"/>
  <c r="P282" i="10" s="1"/>
  <c r="M228" i="10"/>
  <c r="P228" i="10" s="1"/>
  <c r="H228" i="10"/>
  <c r="K228" i="10" s="1"/>
  <c r="R228" i="10"/>
  <c r="U228" i="10" s="1"/>
  <c r="H495" i="10"/>
  <c r="K495" i="10" s="1"/>
  <c r="R495" i="10"/>
  <c r="U495" i="10" s="1"/>
  <c r="M495" i="10"/>
  <c r="P495" i="10" s="1"/>
  <c r="M359" i="10"/>
  <c r="P359" i="10" s="1"/>
  <c r="R359" i="10"/>
  <c r="U359" i="10" s="1"/>
  <c r="H359" i="10"/>
  <c r="K359" i="10" s="1"/>
  <c r="R315" i="10"/>
  <c r="U315" i="10" s="1"/>
  <c r="H315" i="10"/>
  <c r="K315" i="10" s="1"/>
  <c r="M315" i="10"/>
  <c r="P315" i="10" s="1"/>
  <c r="R487" i="10"/>
  <c r="U487" i="10" s="1"/>
  <c r="H487" i="10"/>
  <c r="K487" i="10" s="1"/>
  <c r="M487" i="10"/>
  <c r="P487" i="10" s="1"/>
  <c r="R747" i="10"/>
  <c r="U747" i="10" s="1"/>
  <c r="M747" i="10"/>
  <c r="P747" i="10" s="1"/>
  <c r="H747" i="10"/>
  <c r="K747" i="10" s="1"/>
  <c r="H767" i="10"/>
  <c r="K767" i="10" s="1"/>
  <c r="M767" i="10"/>
  <c r="P767" i="10" s="1"/>
  <c r="R767" i="10"/>
  <c r="U767" i="10" s="1"/>
  <c r="H745" i="10"/>
  <c r="K745" i="10" s="1"/>
  <c r="M745" i="10"/>
  <c r="P745" i="10" s="1"/>
  <c r="R745" i="10"/>
  <c r="U745" i="10" s="1"/>
  <c r="H451" i="10"/>
  <c r="K451" i="10" s="1"/>
  <c r="M451" i="10"/>
  <c r="P451" i="10" s="1"/>
  <c r="R451" i="10"/>
  <c r="U451" i="10" s="1"/>
  <c r="R612" i="10"/>
  <c r="U612" i="10" s="1"/>
  <c r="H612" i="10"/>
  <c r="K612" i="10" s="1"/>
  <c r="M612" i="10"/>
  <c r="P612" i="10" s="1"/>
  <c r="R763" i="10"/>
  <c r="U763" i="10" s="1"/>
  <c r="H763" i="10"/>
  <c r="K763" i="10" s="1"/>
  <c r="M763" i="10"/>
  <c r="P763" i="10" s="1"/>
  <c r="M772" i="10"/>
  <c r="P772" i="10" s="1"/>
  <c r="R772" i="10"/>
  <c r="U772" i="10" s="1"/>
  <c r="H772" i="10"/>
  <c r="K772" i="10" s="1"/>
  <c r="M773" i="10"/>
  <c r="P773" i="10" s="1"/>
  <c r="R773" i="10"/>
  <c r="U773" i="10" s="1"/>
  <c r="H773" i="10"/>
  <c r="K773" i="10" s="1"/>
  <c r="M686" i="10"/>
  <c r="P686" i="10" s="1"/>
  <c r="H686" i="10"/>
  <c r="K686" i="10" s="1"/>
  <c r="R686" i="10"/>
  <c r="U686" i="10" s="1"/>
  <c r="R695" i="10"/>
  <c r="U695" i="10" s="1"/>
  <c r="H695" i="10"/>
  <c r="K695" i="10" s="1"/>
  <c r="M695" i="10"/>
  <c r="P695" i="10" s="1"/>
  <c r="R561" i="10"/>
  <c r="U561" i="10" s="1"/>
  <c r="M561" i="10"/>
  <c r="P561" i="10" s="1"/>
  <c r="H561" i="10"/>
  <c r="K561" i="10" s="1"/>
  <c r="H638" i="10"/>
  <c r="K638" i="10" s="1"/>
  <c r="R638" i="10"/>
  <c r="U638" i="10" s="1"/>
  <c r="M638" i="10"/>
  <c r="P638" i="10" s="1"/>
  <c r="H602" i="10"/>
  <c r="K602" i="10" s="1"/>
  <c r="R602" i="10"/>
  <c r="U602" i="10" s="1"/>
  <c r="M602" i="10"/>
  <c r="P602" i="10" s="1"/>
  <c r="H562" i="10"/>
  <c r="K562" i="10" s="1"/>
  <c r="R562" i="10"/>
  <c r="U562" i="10" s="1"/>
  <c r="M562" i="10"/>
  <c r="P562" i="10" s="1"/>
  <c r="R587" i="10"/>
  <c r="U587" i="10" s="1"/>
  <c r="H587" i="10"/>
  <c r="K587" i="10" s="1"/>
  <c r="M587" i="10"/>
  <c r="P587" i="10" s="1"/>
  <c r="M289" i="10"/>
  <c r="P289" i="10" s="1"/>
  <c r="H289" i="10"/>
  <c r="K289" i="10" s="1"/>
  <c r="R289" i="10"/>
  <c r="U289" i="10" s="1"/>
  <c r="R583" i="10"/>
  <c r="U583" i="10" s="1"/>
  <c r="H583" i="10"/>
  <c r="K583" i="10" s="1"/>
  <c r="M583" i="10"/>
  <c r="P583" i="10" s="1"/>
  <c r="H560" i="10"/>
  <c r="K560" i="10" s="1"/>
  <c r="R560" i="10"/>
  <c r="U560" i="10" s="1"/>
  <c r="M560" i="10"/>
  <c r="P560" i="10" s="1"/>
  <c r="R593" i="10"/>
  <c r="U593" i="10" s="1"/>
  <c r="H593" i="10"/>
  <c r="K593" i="10" s="1"/>
  <c r="M593" i="10"/>
  <c r="P593" i="10" s="1"/>
  <c r="R372" i="10"/>
  <c r="U372" i="10" s="1"/>
  <c r="M372" i="10"/>
  <c r="P372" i="10" s="1"/>
  <c r="H372" i="10"/>
  <c r="K372" i="10" s="1"/>
  <c r="R356" i="10"/>
  <c r="U356" i="10" s="1"/>
  <c r="H356" i="10"/>
  <c r="K356" i="10" s="1"/>
  <c r="M356" i="10"/>
  <c r="P356" i="10" s="1"/>
  <c r="R224" i="10"/>
  <c r="U224" i="10" s="1"/>
  <c r="H224" i="10"/>
  <c r="K224" i="10" s="1"/>
  <c r="M224" i="10"/>
  <c r="P224" i="10" s="1"/>
  <c r="M316" i="10"/>
  <c r="P316" i="10" s="1"/>
  <c r="H316" i="10"/>
  <c r="K316" i="10" s="1"/>
  <c r="R316" i="10"/>
  <c r="U316" i="10" s="1"/>
  <c r="H424" i="10"/>
  <c r="K424" i="10" s="1"/>
  <c r="M424" i="10"/>
  <c r="P424" i="10" s="1"/>
  <c r="R424" i="10"/>
  <c r="U424" i="10" s="1"/>
  <c r="R186" i="10"/>
  <c r="U186" i="10" s="1"/>
  <c r="H186" i="10"/>
  <c r="K186" i="10" s="1"/>
  <c r="M186" i="10"/>
  <c r="P186" i="10" s="1"/>
  <c r="H164" i="10"/>
  <c r="K164" i="10" s="1"/>
  <c r="R164" i="10"/>
  <c r="U164" i="10" s="1"/>
  <c r="M164" i="10"/>
  <c r="P164" i="10" s="1"/>
  <c r="R251" i="10"/>
  <c r="U251" i="10" s="1"/>
  <c r="M251" i="10"/>
  <c r="P251" i="10" s="1"/>
  <c r="H251" i="10"/>
  <c r="K251" i="10" s="1"/>
  <c r="M294" i="10"/>
  <c r="P294" i="10" s="1"/>
  <c r="R294" i="10"/>
  <c r="U294" i="10" s="1"/>
  <c r="H294" i="10"/>
  <c r="K294" i="10" s="1"/>
  <c r="H739" i="10"/>
  <c r="K739" i="10" s="1"/>
  <c r="M739" i="10"/>
  <c r="P739" i="10" s="1"/>
  <c r="R739" i="10"/>
  <c r="U739" i="10" s="1"/>
  <c r="H692" i="10"/>
  <c r="K692" i="10" s="1"/>
  <c r="M692" i="10"/>
  <c r="P692" i="10" s="1"/>
  <c r="R692" i="10"/>
  <c r="U692" i="10" s="1"/>
  <c r="R771" i="10"/>
  <c r="U771" i="10" s="1"/>
  <c r="M771" i="10"/>
  <c r="P771" i="10" s="1"/>
  <c r="H771" i="10"/>
  <c r="K771" i="10" s="1"/>
  <c r="H17" i="10"/>
  <c r="K17" i="10" s="1"/>
  <c r="R17" i="10"/>
  <c r="U17" i="10" s="1"/>
  <c r="M17" i="10"/>
  <c r="P17" i="10" s="1"/>
  <c r="H90" i="10"/>
  <c r="K90" i="10" s="1"/>
  <c r="M90" i="10"/>
  <c r="P90" i="10" s="1"/>
  <c r="R90" i="10"/>
  <c r="U90" i="10" s="1"/>
  <c r="R222" i="10"/>
  <c r="U222" i="10" s="1"/>
  <c r="H222" i="10"/>
  <c r="K222" i="10" s="1"/>
  <c r="M222" i="10"/>
  <c r="P222" i="10" s="1"/>
  <c r="R171" i="10"/>
  <c r="U171" i="10" s="1"/>
  <c r="H171" i="10"/>
  <c r="K171" i="10" s="1"/>
  <c r="M171" i="10"/>
  <c r="P171" i="10" s="1"/>
  <c r="R380" i="10"/>
  <c r="U380" i="10" s="1"/>
  <c r="M380" i="10"/>
  <c r="P380" i="10" s="1"/>
  <c r="H380" i="10"/>
  <c r="K380" i="10" s="1"/>
  <c r="M474" i="10"/>
  <c r="P474" i="10" s="1"/>
  <c r="H474" i="10"/>
  <c r="K474" i="10" s="1"/>
  <c r="R474" i="10"/>
  <c r="U474" i="10" s="1"/>
  <c r="R386" i="10"/>
  <c r="U386" i="10" s="1"/>
  <c r="H386" i="10"/>
  <c r="K386" i="10" s="1"/>
  <c r="M386" i="10"/>
  <c r="P386" i="10" s="1"/>
  <c r="R510" i="10"/>
  <c r="U510" i="10" s="1"/>
  <c r="H510" i="10"/>
  <c r="K510" i="10" s="1"/>
  <c r="M510" i="10"/>
  <c r="P510" i="10" s="1"/>
  <c r="M713" i="10"/>
  <c r="P713" i="10" s="1"/>
  <c r="R713" i="10"/>
  <c r="U713" i="10" s="1"/>
  <c r="H713" i="10"/>
  <c r="K713" i="10" s="1"/>
  <c r="M651" i="10"/>
  <c r="P651" i="10" s="1"/>
  <c r="R651" i="10"/>
  <c r="U651" i="10" s="1"/>
  <c r="H651" i="10"/>
  <c r="K651" i="10" s="1"/>
  <c r="H700" i="10"/>
  <c r="K700" i="10" s="1"/>
  <c r="M700" i="10"/>
  <c r="P700" i="10" s="1"/>
  <c r="R700" i="10"/>
  <c r="U700" i="10" s="1"/>
  <c r="R669" i="10"/>
  <c r="U669" i="10" s="1"/>
  <c r="M669" i="10"/>
  <c r="P669" i="10" s="1"/>
  <c r="H669" i="10"/>
  <c r="K669" i="10" s="1"/>
  <c r="R710" i="10"/>
  <c r="U710" i="10" s="1"/>
  <c r="M710" i="10"/>
  <c r="P710" i="10" s="1"/>
  <c r="H710" i="10"/>
  <c r="K710" i="10" s="1"/>
  <c r="H153" i="10"/>
  <c r="K153" i="10" s="1"/>
  <c r="R153" i="10"/>
  <c r="U153" i="10" s="1"/>
  <c r="M153" i="10"/>
  <c r="P153" i="10" s="1"/>
  <c r="H410" i="10"/>
  <c r="K410" i="10" s="1"/>
  <c r="R410" i="10"/>
  <c r="U410" i="10" s="1"/>
  <c r="M410" i="10"/>
  <c r="P410" i="10" s="1"/>
  <c r="R706" i="10"/>
  <c r="U706" i="10" s="1"/>
  <c r="H706" i="10"/>
  <c r="K706" i="10" s="1"/>
  <c r="M706" i="10"/>
  <c r="P706" i="10" s="1"/>
  <c r="M181" i="10"/>
  <c r="P181" i="10" s="1"/>
  <c r="R181" i="10"/>
  <c r="U181" i="10" s="1"/>
  <c r="H181" i="10"/>
  <c r="K181" i="10" s="1"/>
  <c r="R184" i="10"/>
  <c r="U184" i="10" s="1"/>
  <c r="M184" i="10"/>
  <c r="P184" i="10" s="1"/>
  <c r="H184" i="10"/>
  <c r="K184" i="10" s="1"/>
  <c r="R699" i="10"/>
  <c r="U699" i="10" s="1"/>
  <c r="M699" i="10"/>
  <c r="P699" i="10" s="1"/>
  <c r="H699" i="10"/>
  <c r="K699" i="10" s="1"/>
  <c r="R337" i="10"/>
  <c r="U337" i="10" s="1"/>
  <c r="M337" i="10"/>
  <c r="P337" i="10" s="1"/>
  <c r="H337" i="10"/>
  <c r="K337" i="10" s="1"/>
  <c r="H240" i="10"/>
  <c r="K240" i="10" s="1"/>
  <c r="M240" i="10"/>
  <c r="P240" i="10" s="1"/>
  <c r="R240" i="10"/>
  <c r="U240" i="10" s="1"/>
  <c r="H477" i="10"/>
  <c r="K477" i="10" s="1"/>
  <c r="M477" i="10"/>
  <c r="P477" i="10" s="1"/>
  <c r="R477" i="10"/>
  <c r="U477" i="10" s="1"/>
  <c r="R56" i="10"/>
  <c r="U56" i="10" s="1"/>
  <c r="H56" i="10"/>
  <c r="K56" i="10" s="1"/>
  <c r="M56" i="10"/>
  <c r="P56" i="10" s="1"/>
  <c r="M11" i="10"/>
  <c r="P11" i="10" s="1"/>
  <c r="R11" i="10"/>
  <c r="U11" i="10" s="1"/>
  <c r="H11" i="10"/>
  <c r="K11" i="10" s="1"/>
  <c r="R413" i="10"/>
  <c r="U413" i="10" s="1"/>
  <c r="M413" i="10"/>
  <c r="P413" i="10" s="1"/>
  <c r="H413" i="10"/>
  <c r="K413" i="10" s="1"/>
  <c r="R176" i="10"/>
  <c r="U176" i="10" s="1"/>
  <c r="M176" i="10"/>
  <c r="P176" i="10" s="1"/>
  <c r="H176" i="10"/>
  <c r="K176" i="10" s="1"/>
  <c r="M466" i="10"/>
  <c r="P466" i="10" s="1"/>
  <c r="R466" i="10"/>
  <c r="U466" i="10" s="1"/>
  <c r="H466" i="10"/>
  <c r="K466" i="10" s="1"/>
  <c r="H52" i="10"/>
  <c r="K52" i="10" s="1"/>
  <c r="R52" i="10"/>
  <c r="U52" i="10" s="1"/>
  <c r="M52" i="10"/>
  <c r="P52" i="10" s="1"/>
  <c r="H9" i="10"/>
  <c r="K9" i="10" s="1"/>
  <c r="R9" i="10"/>
  <c r="U9" i="10" s="1"/>
  <c r="M9" i="10"/>
  <c r="P9" i="10" s="1"/>
  <c r="R140" i="10"/>
  <c r="U140" i="10" s="1"/>
  <c r="H140" i="10"/>
  <c r="K140" i="10" s="1"/>
  <c r="M140" i="10"/>
  <c r="P140" i="10" s="1"/>
  <c r="M177" i="10"/>
  <c r="P177" i="10" s="1"/>
  <c r="R177" i="10"/>
  <c r="U177" i="10" s="1"/>
  <c r="H177" i="10"/>
  <c r="K177" i="10" s="1"/>
  <c r="H190" i="10"/>
  <c r="K190" i="10" s="1"/>
  <c r="R190" i="10"/>
  <c r="U190" i="10" s="1"/>
  <c r="M190" i="10"/>
  <c r="P190" i="10" s="1"/>
  <c r="M30" i="10"/>
  <c r="P30" i="10" s="1"/>
  <c r="R30" i="10"/>
  <c r="U30" i="10" s="1"/>
  <c r="H30" i="10"/>
  <c r="K30" i="10" s="1"/>
  <c r="H262" i="10"/>
  <c r="K262" i="10" s="1"/>
  <c r="R262" i="10"/>
  <c r="U262" i="10" s="1"/>
  <c r="M262" i="10"/>
  <c r="P262" i="10" s="1"/>
  <c r="R16" i="10"/>
  <c r="U16" i="10" s="1"/>
  <c r="M16" i="10"/>
  <c r="P16" i="10" s="1"/>
  <c r="H16" i="10"/>
  <c r="K16" i="10" s="1"/>
  <c r="M313" i="10"/>
  <c r="P313" i="10" s="1"/>
  <c r="R313" i="10"/>
  <c r="U313" i="10" s="1"/>
  <c r="H313" i="10"/>
  <c r="K313" i="10" s="1"/>
  <c r="M385" i="10"/>
  <c r="P385" i="10" s="1"/>
  <c r="H385" i="10"/>
  <c r="K385" i="10" s="1"/>
  <c r="R385" i="10"/>
  <c r="U385" i="10" s="1"/>
  <c r="M616" i="10"/>
  <c r="P616" i="10" s="1"/>
  <c r="R616" i="10"/>
  <c r="U616" i="10" s="1"/>
  <c r="H616" i="10"/>
  <c r="K616" i="10" s="1"/>
  <c r="R779" i="10"/>
  <c r="U779" i="10" s="1"/>
  <c r="H779" i="10"/>
  <c r="K779" i="10" s="1"/>
  <c r="M779" i="10"/>
  <c r="P779" i="10" s="1"/>
  <c r="R735" i="10"/>
  <c r="U735" i="10" s="1"/>
  <c r="M735" i="10"/>
  <c r="P735" i="10" s="1"/>
  <c r="H735" i="10"/>
  <c r="K735" i="10" s="1"/>
  <c r="M625" i="10"/>
  <c r="P625" i="10" s="1"/>
  <c r="H625" i="10"/>
  <c r="K625" i="10" s="1"/>
  <c r="R625" i="10"/>
  <c r="U625" i="10" s="1"/>
  <c r="H486" i="10"/>
  <c r="K486" i="10" s="1"/>
  <c r="R486" i="10"/>
  <c r="U486" i="10" s="1"/>
  <c r="M486" i="10"/>
  <c r="P486" i="10" s="1"/>
  <c r="R750" i="10"/>
  <c r="U750" i="10" s="1"/>
  <c r="M750" i="10"/>
  <c r="P750" i="10" s="1"/>
  <c r="H750" i="10"/>
  <c r="K750" i="10" s="1"/>
  <c r="M707" i="10"/>
  <c r="P707" i="10" s="1"/>
  <c r="H707" i="10"/>
  <c r="K707" i="10" s="1"/>
  <c r="R707" i="10"/>
  <c r="U707" i="10" s="1"/>
  <c r="R613" i="10"/>
  <c r="U613" i="10" s="1"/>
  <c r="H613" i="10"/>
  <c r="K613" i="10" s="1"/>
  <c r="M613" i="10"/>
  <c r="P613" i="10" s="1"/>
  <c r="H675" i="10"/>
  <c r="K675" i="10" s="1"/>
  <c r="M675" i="10"/>
  <c r="P675" i="10" s="1"/>
  <c r="R675" i="10"/>
  <c r="U675" i="10" s="1"/>
  <c r="M717" i="10"/>
  <c r="P717" i="10" s="1"/>
  <c r="R717" i="10"/>
  <c r="U717" i="10" s="1"/>
  <c r="H717" i="10"/>
  <c r="K717" i="10" s="1"/>
  <c r="H603" i="10"/>
  <c r="K603" i="10" s="1"/>
  <c r="M603" i="10"/>
  <c r="P603" i="10" s="1"/>
  <c r="R603" i="10"/>
  <c r="U603" i="10" s="1"/>
  <c r="H287" i="10"/>
  <c r="K287" i="10" s="1"/>
  <c r="R287" i="10"/>
  <c r="U287" i="10" s="1"/>
  <c r="M287" i="10"/>
  <c r="P287" i="10" s="1"/>
  <c r="H342" i="10"/>
  <c r="K342" i="10" s="1"/>
  <c r="M342" i="10"/>
  <c r="P342" i="10" s="1"/>
  <c r="R342" i="10"/>
  <c r="U342" i="10" s="1"/>
  <c r="H248" i="10"/>
  <c r="K248" i="10" s="1"/>
  <c r="R248" i="10"/>
  <c r="U248" i="10" s="1"/>
  <c r="M248" i="10"/>
  <c r="P248" i="10" s="1"/>
  <c r="M609" i="10"/>
  <c r="P609" i="10" s="1"/>
  <c r="R609" i="10"/>
  <c r="U609" i="10" s="1"/>
  <c r="H609" i="10"/>
  <c r="K609" i="10" s="1"/>
  <c r="R339" i="10"/>
  <c r="U339" i="10" s="1"/>
  <c r="H339" i="10"/>
  <c r="K339" i="10" s="1"/>
  <c r="M339" i="10"/>
  <c r="P339" i="10" s="1"/>
  <c r="M455" i="10"/>
  <c r="P455" i="10" s="1"/>
  <c r="R455" i="10"/>
  <c r="U455" i="10" s="1"/>
  <c r="H455" i="10"/>
  <c r="K455" i="10" s="1"/>
  <c r="R244" i="10"/>
  <c r="U244" i="10" s="1"/>
  <c r="H244" i="10"/>
  <c r="K244" i="10" s="1"/>
  <c r="M244" i="10"/>
  <c r="P244" i="10" s="1"/>
  <c r="M738" i="10"/>
  <c r="P738" i="10" s="1"/>
  <c r="R738" i="10"/>
  <c r="U738" i="10" s="1"/>
  <c r="H738" i="10"/>
  <c r="K738" i="10" s="1"/>
  <c r="M312" i="10"/>
  <c r="P312" i="10" s="1"/>
  <c r="H312" i="10"/>
  <c r="K312" i="10" s="1"/>
  <c r="R312" i="10"/>
  <c r="U312" i="10" s="1"/>
  <c r="H488" i="10"/>
  <c r="K488" i="10" s="1"/>
  <c r="M488" i="10"/>
  <c r="P488" i="10" s="1"/>
  <c r="R488" i="10"/>
  <c r="U488" i="10" s="1"/>
  <c r="R379" i="10"/>
  <c r="U379" i="10" s="1"/>
  <c r="M379" i="10"/>
  <c r="P379" i="10" s="1"/>
  <c r="H379" i="10"/>
  <c r="K379" i="10" s="1"/>
  <c r="R83" i="10"/>
  <c r="U83" i="10" s="1"/>
  <c r="M83" i="10"/>
  <c r="P83" i="10" s="1"/>
  <c r="H83" i="10"/>
  <c r="K83" i="10" s="1"/>
  <c r="R412" i="10"/>
  <c r="U412" i="10" s="1"/>
  <c r="M412" i="10"/>
  <c r="P412" i="10" s="1"/>
  <c r="H412" i="10"/>
  <c r="K412" i="10" s="1"/>
  <c r="R775" i="10"/>
  <c r="U775" i="10" s="1"/>
  <c r="H775" i="10"/>
  <c r="K775" i="10" s="1"/>
  <c r="M775" i="10"/>
  <c r="P775" i="10" s="1"/>
  <c r="M144" i="10"/>
  <c r="P144" i="10" s="1"/>
  <c r="R144" i="10"/>
  <c r="U144" i="10" s="1"/>
  <c r="H144" i="10"/>
  <c r="K144" i="10" s="1"/>
  <c r="H204" i="10"/>
  <c r="K204" i="10" s="1"/>
  <c r="R204" i="10"/>
  <c r="U204" i="10" s="1"/>
  <c r="M204" i="10"/>
  <c r="P204" i="10" s="1"/>
  <c r="R436" i="10"/>
  <c r="U436" i="10" s="1"/>
  <c r="H436" i="10"/>
  <c r="K436" i="10" s="1"/>
  <c r="M436" i="10"/>
  <c r="P436" i="10" s="1"/>
  <c r="M335" i="10"/>
  <c r="P335" i="10" s="1"/>
  <c r="H335" i="10"/>
  <c r="K335" i="10" s="1"/>
  <c r="R335" i="10"/>
  <c r="U335" i="10" s="1"/>
  <c r="M130" i="10"/>
  <c r="P130" i="10" s="1"/>
  <c r="R130" i="10"/>
  <c r="U130" i="10" s="1"/>
  <c r="H130" i="10"/>
  <c r="K130" i="10" s="1"/>
  <c r="R433" i="10"/>
  <c r="U433" i="10" s="1"/>
  <c r="H433" i="10"/>
  <c r="K433" i="10" s="1"/>
  <c r="M433" i="10"/>
  <c r="P433" i="10" s="1"/>
  <c r="R196" i="10"/>
  <c r="U196" i="10" s="1"/>
  <c r="M196" i="10"/>
  <c r="P196" i="10" s="1"/>
  <c r="H196" i="10"/>
  <c r="K196" i="10" s="1"/>
  <c r="H505" i="10"/>
  <c r="K505" i="10" s="1"/>
  <c r="R505" i="10"/>
  <c r="U505" i="10" s="1"/>
  <c r="M505" i="10"/>
  <c r="P505" i="10" s="1"/>
  <c r="M463" i="10"/>
  <c r="P463" i="10" s="1"/>
  <c r="R463" i="10"/>
  <c r="U463" i="10" s="1"/>
  <c r="H463" i="10"/>
  <c r="K463" i="10" s="1"/>
  <c r="R102" i="10"/>
  <c r="U102" i="10" s="1"/>
  <c r="H102" i="10"/>
  <c r="K102" i="10" s="1"/>
  <c r="M102" i="10"/>
  <c r="P102" i="10" s="1"/>
  <c r="M365" i="10"/>
  <c r="P365" i="10" s="1"/>
  <c r="R365" i="10"/>
  <c r="U365" i="10" s="1"/>
  <c r="H365" i="10"/>
  <c r="K365" i="10" s="1"/>
  <c r="H69" i="10"/>
  <c r="K69" i="10" s="1"/>
  <c r="M69" i="10"/>
  <c r="P69" i="10" s="1"/>
  <c r="R69" i="10"/>
  <c r="U69" i="10" s="1"/>
  <c r="R333" i="10"/>
  <c r="U333" i="10" s="1"/>
  <c r="H333" i="10"/>
  <c r="K333" i="10" s="1"/>
  <c r="M333" i="10"/>
  <c r="P333" i="10" s="1"/>
  <c r="M464" i="10"/>
  <c r="P464" i="10" s="1"/>
  <c r="R464" i="10"/>
  <c r="U464" i="10" s="1"/>
  <c r="H464" i="10"/>
  <c r="K464" i="10" s="1"/>
  <c r="H7" i="10"/>
  <c r="K7" i="10" s="1"/>
  <c r="R7" i="10"/>
  <c r="U7" i="10" s="1"/>
  <c r="M7" i="10"/>
  <c r="P7" i="10" s="1"/>
  <c r="H300" i="10"/>
  <c r="K300" i="10" s="1"/>
  <c r="M300" i="10"/>
  <c r="P300" i="10" s="1"/>
  <c r="R300" i="10"/>
  <c r="U300" i="10" s="1"/>
  <c r="R172" i="10"/>
  <c r="U172" i="10" s="1"/>
  <c r="M172" i="10"/>
  <c r="P172" i="10" s="1"/>
  <c r="H172" i="10"/>
  <c r="K172" i="10" s="1"/>
  <c r="H5" i="10"/>
  <c r="K5" i="10" s="1"/>
  <c r="R5" i="10"/>
  <c r="U5" i="10" s="1"/>
  <c r="M5" i="10"/>
  <c r="P5" i="10" s="1"/>
  <c r="M353" i="10"/>
  <c r="P353" i="10" s="1"/>
  <c r="R353" i="10"/>
  <c r="U353" i="10" s="1"/>
  <c r="H353" i="10"/>
  <c r="K353" i="10" s="1"/>
  <c r="M363" i="10"/>
  <c r="P363" i="10" s="1"/>
  <c r="R363" i="10"/>
  <c r="U363" i="10" s="1"/>
  <c r="H363" i="10"/>
  <c r="K363" i="10" s="1"/>
  <c r="R377" i="10"/>
  <c r="U377" i="10" s="1"/>
  <c r="H377" i="10"/>
  <c r="K377" i="10" s="1"/>
  <c r="M377" i="10"/>
  <c r="P377" i="10" s="1"/>
  <c r="M727" i="10"/>
  <c r="P727" i="10" s="1"/>
  <c r="R727" i="10"/>
  <c r="U727" i="10" s="1"/>
  <c r="H727" i="10"/>
  <c r="K727" i="10" s="1"/>
  <c r="H245" i="10"/>
  <c r="K245" i="10" s="1"/>
  <c r="M245" i="10"/>
  <c r="P245" i="10" s="1"/>
  <c r="R245" i="10"/>
  <c r="U245" i="10" s="1"/>
  <c r="H672" i="10"/>
  <c r="K672" i="10" s="1"/>
  <c r="M672" i="10"/>
  <c r="P672" i="10" s="1"/>
  <c r="R672" i="10"/>
  <c r="U672" i="10" s="1"/>
  <c r="H729" i="10"/>
  <c r="K729" i="10" s="1"/>
  <c r="M729" i="10"/>
  <c r="P729" i="10" s="1"/>
  <c r="R729" i="10"/>
  <c r="U729" i="10" s="1"/>
  <c r="R623" i="10"/>
  <c r="U623" i="10" s="1"/>
  <c r="M623" i="10"/>
  <c r="P623" i="10" s="1"/>
  <c r="H623" i="10"/>
  <c r="K623" i="10" s="1"/>
  <c r="H685" i="10"/>
  <c r="K685" i="10" s="1"/>
  <c r="R685" i="10"/>
  <c r="U685" i="10" s="1"/>
  <c r="M685" i="10"/>
  <c r="P685" i="10" s="1"/>
  <c r="R726" i="10"/>
  <c r="U726" i="10" s="1"/>
  <c r="M726" i="10"/>
  <c r="P726" i="10" s="1"/>
  <c r="H726" i="10"/>
  <c r="K726" i="10" s="1"/>
  <c r="R632" i="10"/>
  <c r="U632" i="10" s="1"/>
  <c r="H632" i="10"/>
  <c r="K632" i="10" s="1"/>
  <c r="M632" i="10"/>
  <c r="P632" i="10" s="1"/>
  <c r="R344" i="10"/>
  <c r="U344" i="10" s="1"/>
  <c r="H344" i="10"/>
  <c r="K344" i="10" s="1"/>
  <c r="M344" i="10"/>
  <c r="P344" i="10" s="1"/>
  <c r="H588" i="10"/>
  <c r="K588" i="10" s="1"/>
  <c r="R588" i="10"/>
  <c r="U588" i="10" s="1"/>
  <c r="M588" i="10"/>
  <c r="P588" i="10" s="1"/>
  <c r="M384" i="10"/>
  <c r="P384" i="10" s="1"/>
  <c r="H384" i="10"/>
  <c r="K384" i="10" s="1"/>
  <c r="R384" i="10"/>
  <c r="U384" i="10" s="1"/>
  <c r="R138" i="10"/>
  <c r="U138" i="10" s="1"/>
  <c r="H138" i="10"/>
  <c r="K138" i="10" s="1"/>
  <c r="M138" i="10"/>
  <c r="P138" i="10" s="1"/>
  <c r="H482" i="10"/>
  <c r="K482" i="10" s="1"/>
  <c r="R482" i="10"/>
  <c r="U482" i="10" s="1"/>
  <c r="M482" i="10"/>
  <c r="P482" i="10" s="1"/>
  <c r="H376" i="10"/>
  <c r="K376" i="10" s="1"/>
  <c r="M376" i="10"/>
  <c r="P376" i="10" s="1"/>
  <c r="R376" i="10"/>
  <c r="U376" i="10" s="1"/>
  <c r="R481" i="10"/>
  <c r="U481" i="10" s="1"/>
  <c r="H481" i="10"/>
  <c r="K481" i="10" s="1"/>
  <c r="M481" i="10"/>
  <c r="P481" i="10" s="1"/>
  <c r="H348" i="10"/>
  <c r="K348" i="10" s="1"/>
  <c r="R348" i="10"/>
  <c r="U348" i="10" s="1"/>
  <c r="M348" i="10"/>
  <c r="P348" i="10" s="1"/>
  <c r="H470" i="10"/>
  <c r="K470" i="10" s="1"/>
  <c r="M470" i="10"/>
  <c r="P470" i="10" s="1"/>
  <c r="R470" i="10"/>
  <c r="U470" i="10" s="1"/>
  <c r="M434" i="10"/>
  <c r="P434" i="10" s="1"/>
  <c r="R434" i="10"/>
  <c r="U434" i="10" s="1"/>
  <c r="H434" i="10"/>
  <c r="K434" i="10" s="1"/>
  <c r="M135" i="10"/>
  <c r="P135" i="10" s="1"/>
  <c r="H135" i="10"/>
  <c r="K135" i="10" s="1"/>
  <c r="R135" i="10"/>
  <c r="U135" i="10" s="1"/>
  <c r="R303" i="10"/>
  <c r="U303" i="10" s="1"/>
  <c r="M303" i="10"/>
  <c r="P303" i="10" s="1"/>
  <c r="H303" i="10"/>
  <c r="K303" i="10" s="1"/>
  <c r="M311" i="10"/>
  <c r="P311" i="10" s="1"/>
  <c r="H311" i="10"/>
  <c r="K311" i="10" s="1"/>
  <c r="R311" i="10"/>
  <c r="U311" i="10" s="1"/>
  <c r="R128" i="10"/>
  <c r="U128" i="10" s="1"/>
  <c r="H128" i="10"/>
  <c r="K128" i="10" s="1"/>
  <c r="M128" i="10"/>
  <c r="P128" i="10" s="1"/>
  <c r="M284" i="10"/>
  <c r="P284" i="10" s="1"/>
  <c r="H284" i="10"/>
  <c r="K284" i="10" s="1"/>
  <c r="R284" i="10"/>
  <c r="U284" i="10" s="1"/>
  <c r="M14" i="10"/>
  <c r="P14" i="10" s="1"/>
  <c r="R14" i="10"/>
  <c r="U14" i="10" s="1"/>
  <c r="H14" i="10"/>
  <c r="K14" i="10" s="1"/>
  <c r="M118" i="10"/>
  <c r="P118" i="10" s="1"/>
  <c r="R118" i="10"/>
  <c r="U118" i="10" s="1"/>
  <c r="H118" i="10"/>
  <c r="K118" i="10" s="1"/>
  <c r="M106" i="10"/>
  <c r="P106" i="10" s="1"/>
  <c r="R106" i="10"/>
  <c r="U106" i="10" s="1"/>
  <c r="H106" i="10"/>
  <c r="K106" i="10" s="1"/>
  <c r="M147" i="10"/>
  <c r="P147" i="10" s="1"/>
  <c r="R147" i="10"/>
  <c r="U147" i="10" s="1"/>
  <c r="H147" i="10"/>
  <c r="K147" i="10" s="1"/>
  <c r="R76" i="10"/>
  <c r="U76" i="10" s="1"/>
  <c r="H76" i="10"/>
  <c r="K76" i="10" s="1"/>
  <c r="M76" i="10"/>
  <c r="P76" i="10" s="1"/>
  <c r="M332" i="10"/>
  <c r="P332" i="10" s="1"/>
  <c r="R332" i="10"/>
  <c r="U332" i="10" s="1"/>
  <c r="H332" i="10"/>
  <c r="K332" i="10" s="1"/>
  <c r="M748" i="10"/>
  <c r="P748" i="10" s="1"/>
  <c r="R748" i="10"/>
  <c r="U748" i="10" s="1"/>
  <c r="H748" i="10"/>
  <c r="K748" i="10" s="1"/>
  <c r="R634" i="10"/>
  <c r="U634" i="10" s="1"/>
  <c r="M634" i="10"/>
  <c r="P634" i="10" s="1"/>
  <c r="H634" i="10"/>
  <c r="K634" i="10" s="1"/>
  <c r="H192" i="10"/>
  <c r="K192" i="10" s="1"/>
  <c r="M192" i="10"/>
  <c r="P192" i="10" s="1"/>
  <c r="R192" i="10"/>
  <c r="U192" i="10" s="1"/>
  <c r="H60" i="10"/>
  <c r="K60" i="10" s="1"/>
  <c r="M60" i="10"/>
  <c r="P60" i="10" s="1"/>
  <c r="R60" i="10"/>
  <c r="U60" i="10" s="1"/>
  <c r="R575" i="10"/>
  <c r="U575" i="10" s="1"/>
  <c r="H575" i="10"/>
  <c r="K575" i="10" s="1"/>
  <c r="M575" i="10"/>
  <c r="P575" i="10" s="1"/>
  <c r="H780" i="10"/>
  <c r="K780" i="10" s="1"/>
  <c r="M780" i="10"/>
  <c r="P780" i="10" s="1"/>
  <c r="R780" i="10"/>
  <c r="U780" i="10" s="1"/>
  <c r="H667" i="10"/>
  <c r="K667" i="10" s="1"/>
  <c r="R667" i="10"/>
  <c r="U667" i="10" s="1"/>
  <c r="M667" i="10"/>
  <c r="P667" i="10" s="1"/>
  <c r="R646" i="10"/>
  <c r="U646" i="10" s="1"/>
  <c r="H646" i="10"/>
  <c r="K646" i="10" s="1"/>
  <c r="M646" i="10"/>
  <c r="P646" i="10" s="1"/>
  <c r="H175" i="10"/>
  <c r="K175" i="10" s="1"/>
  <c r="M175" i="10"/>
  <c r="P175" i="10" s="1"/>
  <c r="R175" i="10"/>
  <c r="U175" i="10" s="1"/>
  <c r="R80" i="10"/>
  <c r="U80" i="10" s="1"/>
  <c r="H80" i="10"/>
  <c r="K80" i="10" s="1"/>
  <c r="M80" i="10"/>
  <c r="P80" i="10" s="1"/>
  <c r="M95" i="10"/>
  <c r="P95" i="10" s="1"/>
  <c r="H95" i="10"/>
  <c r="K95" i="10" s="1"/>
  <c r="R95" i="10"/>
  <c r="U95" i="10" s="1"/>
  <c r="R169" i="10"/>
  <c r="U169" i="10" s="1"/>
  <c r="H169" i="10"/>
  <c r="K169" i="10" s="1"/>
  <c r="M169" i="10"/>
  <c r="P169" i="10" s="1"/>
  <c r="R480" i="10"/>
  <c r="U480" i="10" s="1"/>
  <c r="M480" i="10"/>
  <c r="P480" i="10" s="1"/>
  <c r="H480" i="10"/>
  <c r="K480" i="10" s="1"/>
  <c r="H94" i="10"/>
  <c r="K94" i="10" s="1"/>
  <c r="M94" i="10"/>
  <c r="P94" i="10" s="1"/>
  <c r="R94" i="10"/>
  <c r="U94" i="10" s="1"/>
  <c r="M716" i="10"/>
  <c r="P716" i="10" s="1"/>
  <c r="H716" i="10"/>
  <c r="K716" i="10" s="1"/>
  <c r="R716" i="10"/>
  <c r="U716" i="10" s="1"/>
  <c r="R226" i="10"/>
  <c r="U226" i="10" s="1"/>
  <c r="H226" i="10"/>
  <c r="K226" i="10" s="1"/>
  <c r="M226" i="10"/>
  <c r="P226" i="10" s="1"/>
  <c r="H431" i="10"/>
  <c r="K431" i="10" s="1"/>
  <c r="M431" i="10"/>
  <c r="P431" i="10" s="1"/>
  <c r="R431" i="10"/>
  <c r="U431" i="10" s="1"/>
  <c r="H220" i="10"/>
  <c r="K220" i="10" s="1"/>
  <c r="R220" i="10"/>
  <c r="U220" i="10" s="1"/>
  <c r="M220" i="10"/>
  <c r="P220" i="10" s="1"/>
  <c r="R513" i="10"/>
  <c r="U513" i="10" s="1"/>
  <c r="M513" i="10"/>
  <c r="P513" i="10" s="1"/>
  <c r="H513" i="10"/>
  <c r="K513" i="10" s="1"/>
  <c r="H139" i="10"/>
  <c r="K139" i="10" s="1"/>
  <c r="M139" i="10"/>
  <c r="P139" i="10" s="1"/>
  <c r="R139" i="10"/>
  <c r="U139" i="10" s="1"/>
  <c r="R82" i="10"/>
  <c r="U82" i="10" s="1"/>
  <c r="H82" i="10"/>
  <c r="K82" i="10" s="1"/>
  <c r="M82" i="10"/>
  <c r="P82" i="10" s="1"/>
  <c r="H57" i="10"/>
  <c r="K57" i="10" s="1"/>
  <c r="R57" i="10"/>
  <c r="U57" i="10" s="1"/>
  <c r="M57" i="10"/>
  <c r="P57" i="10" s="1"/>
  <c r="H203" i="10"/>
  <c r="K203" i="10" s="1"/>
  <c r="R203" i="10"/>
  <c r="U203" i="10" s="1"/>
  <c r="M203" i="10"/>
  <c r="P203" i="10" s="1"/>
  <c r="R201" i="10"/>
  <c r="U201" i="10" s="1"/>
  <c r="M201" i="10"/>
  <c r="P201" i="10" s="1"/>
  <c r="H201" i="10"/>
  <c r="K201" i="10" s="1"/>
  <c r="M362" i="10"/>
  <c r="P362" i="10" s="1"/>
  <c r="R362" i="10"/>
  <c r="U362" i="10" s="1"/>
  <c r="H362" i="10"/>
  <c r="K362" i="10" s="1"/>
  <c r="R770" i="10"/>
  <c r="U770" i="10" s="1"/>
  <c r="H770" i="10"/>
  <c r="K770" i="10" s="1"/>
  <c r="M770" i="10"/>
  <c r="P770" i="10" s="1"/>
  <c r="H774" i="10"/>
  <c r="K774" i="10" s="1"/>
  <c r="M774" i="10"/>
  <c r="P774" i="10" s="1"/>
  <c r="R774" i="10"/>
  <c r="U774" i="10" s="1"/>
  <c r="H761" i="10"/>
  <c r="K761" i="10" s="1"/>
  <c r="M761" i="10"/>
  <c r="P761" i="10" s="1"/>
  <c r="R761" i="10"/>
  <c r="U761" i="10" s="1"/>
  <c r="H730" i="10"/>
  <c r="K730" i="10" s="1"/>
  <c r="M730" i="10"/>
  <c r="P730" i="10" s="1"/>
  <c r="R730" i="10"/>
  <c r="U730" i="10" s="1"/>
  <c r="M753" i="10"/>
  <c r="P753" i="10" s="1"/>
  <c r="H753" i="10"/>
  <c r="K753" i="10" s="1"/>
  <c r="R753" i="10"/>
  <c r="U753" i="10" s="1"/>
  <c r="M719" i="10"/>
  <c r="P719" i="10" s="1"/>
  <c r="H719" i="10"/>
  <c r="K719" i="10" s="1"/>
  <c r="R719" i="10"/>
  <c r="U719" i="10" s="1"/>
  <c r="M635" i="10"/>
  <c r="P635" i="10" s="1"/>
  <c r="H635" i="10"/>
  <c r="K635" i="10" s="1"/>
  <c r="R635" i="10"/>
  <c r="U635" i="10" s="1"/>
  <c r="H666" i="10"/>
  <c r="K666" i="10" s="1"/>
  <c r="M666" i="10"/>
  <c r="P666" i="10" s="1"/>
  <c r="R666" i="10"/>
  <c r="U666" i="10" s="1"/>
  <c r="R723" i="10"/>
  <c r="U723" i="10" s="1"/>
  <c r="M723" i="10"/>
  <c r="P723" i="10" s="1"/>
  <c r="H723" i="10"/>
  <c r="K723" i="10" s="1"/>
  <c r="R691" i="10"/>
  <c r="U691" i="10" s="1"/>
  <c r="M691" i="10"/>
  <c r="P691" i="10" s="1"/>
  <c r="H691" i="10"/>
  <c r="K691" i="10" s="1"/>
  <c r="R708" i="10"/>
  <c r="U708" i="10" s="1"/>
  <c r="M708" i="10"/>
  <c r="P708" i="10" s="1"/>
  <c r="H708" i="10"/>
  <c r="K708" i="10" s="1"/>
  <c r="M733" i="10"/>
  <c r="P733" i="10" s="1"/>
  <c r="H733" i="10"/>
  <c r="K733" i="10" s="1"/>
  <c r="R733" i="10"/>
  <c r="U733" i="10" s="1"/>
  <c r="H586" i="10"/>
  <c r="K586" i="10" s="1"/>
  <c r="R586" i="10"/>
  <c r="U586" i="10" s="1"/>
  <c r="M586" i="10"/>
  <c r="P586" i="10" s="1"/>
  <c r="R306" i="10"/>
  <c r="U306" i="10" s="1"/>
  <c r="H306" i="10"/>
  <c r="K306" i="10" s="1"/>
  <c r="M306" i="10"/>
  <c r="P306" i="10" s="1"/>
  <c r="R564" i="10"/>
  <c r="U564" i="10" s="1"/>
  <c r="M564" i="10"/>
  <c r="P564" i="10" s="1"/>
  <c r="H564" i="10"/>
  <c r="K564" i="10" s="1"/>
  <c r="R573" i="10"/>
  <c r="U573" i="10" s="1"/>
  <c r="M573" i="10"/>
  <c r="P573" i="10" s="1"/>
  <c r="H573" i="10"/>
  <c r="K573" i="10" s="1"/>
  <c r="M415" i="10"/>
  <c r="P415" i="10" s="1"/>
  <c r="R415" i="10"/>
  <c r="U415" i="10" s="1"/>
  <c r="H415" i="10"/>
  <c r="K415" i="10" s="1"/>
  <c r="M649" i="10"/>
  <c r="P649" i="10" s="1"/>
  <c r="H649" i="10"/>
  <c r="K649" i="10" s="1"/>
  <c r="R649" i="10"/>
  <c r="U649" i="10" s="1"/>
  <c r="R728" i="10"/>
  <c r="U728" i="10" s="1"/>
  <c r="M728" i="10"/>
  <c r="P728" i="10" s="1"/>
  <c r="H728" i="10"/>
  <c r="K728" i="10" s="1"/>
  <c r="M273" i="10"/>
  <c r="P273" i="10" s="1"/>
  <c r="H273" i="10"/>
  <c r="K273" i="10" s="1"/>
  <c r="R273" i="10"/>
  <c r="U273" i="10" s="1"/>
  <c r="R484" i="10"/>
  <c r="U484" i="10" s="1"/>
  <c r="M484" i="10"/>
  <c r="P484" i="10" s="1"/>
  <c r="H484" i="10"/>
  <c r="K484" i="10" s="1"/>
  <c r="H257" i="10"/>
  <c r="K257" i="10" s="1"/>
  <c r="R257" i="10"/>
  <c r="U257" i="10" s="1"/>
  <c r="M257" i="10"/>
  <c r="P257" i="10" s="1"/>
  <c r="H105" i="10"/>
  <c r="K105" i="10" s="1"/>
  <c r="R105" i="10"/>
  <c r="U105" i="10" s="1"/>
  <c r="M105" i="10"/>
  <c r="P105" i="10" s="1"/>
  <c r="H346" i="10"/>
  <c r="K346" i="10" s="1"/>
  <c r="M346" i="10"/>
  <c r="P346" i="10" s="1"/>
  <c r="R346" i="10"/>
  <c r="U346" i="10" s="1"/>
  <c r="H255" i="10"/>
  <c r="K255" i="10" s="1"/>
  <c r="R255" i="10"/>
  <c r="U255" i="10" s="1"/>
  <c r="M255" i="10"/>
  <c r="P255" i="10" s="1"/>
  <c r="M15" i="10"/>
  <c r="P15" i="10" s="1"/>
  <c r="R15" i="10"/>
  <c r="U15" i="10" s="1"/>
  <c r="H15" i="10"/>
  <c r="K15" i="10" s="1"/>
  <c r="R668" i="10"/>
  <c r="U668" i="10" s="1"/>
  <c r="H668" i="10"/>
  <c r="K668" i="10" s="1"/>
  <c r="M668" i="10"/>
  <c r="P668" i="10" s="1"/>
  <c r="M366" i="10"/>
  <c r="P366" i="10" s="1"/>
  <c r="R366" i="10"/>
  <c r="U366" i="10" s="1"/>
  <c r="H366" i="10"/>
  <c r="K366" i="10" s="1"/>
  <c r="M355" i="10"/>
  <c r="P355" i="10" s="1"/>
  <c r="R355" i="10"/>
  <c r="U355" i="10" s="1"/>
  <c r="H355" i="10"/>
  <c r="K355" i="10" s="1"/>
  <c r="H759" i="10"/>
  <c r="K759" i="10" s="1"/>
  <c r="M759" i="10"/>
  <c r="P759" i="10" s="1"/>
  <c r="R759" i="10"/>
  <c r="U759" i="10" s="1"/>
  <c r="R170" i="10"/>
  <c r="U170" i="10" s="1"/>
  <c r="H170" i="10"/>
  <c r="K170" i="10" s="1"/>
  <c r="M170" i="10"/>
  <c r="P170" i="10" s="1"/>
  <c r="M330" i="10"/>
  <c r="P330" i="10" s="1"/>
  <c r="H330" i="10"/>
  <c r="K330" i="10" s="1"/>
  <c r="R330" i="10"/>
  <c r="U330" i="10" s="1"/>
  <c r="M378" i="10"/>
  <c r="P378" i="10" s="1"/>
  <c r="R378" i="10"/>
  <c r="U378" i="10" s="1"/>
  <c r="H378" i="10"/>
  <c r="K378" i="10" s="1"/>
  <c r="H776" i="10"/>
  <c r="K776" i="10" s="1"/>
  <c r="M776" i="10"/>
  <c r="P776" i="10" s="1"/>
  <c r="R776" i="10"/>
  <c r="U776" i="10" s="1"/>
  <c r="R610" i="10"/>
  <c r="U610" i="10" s="1"/>
  <c r="M610" i="10"/>
  <c r="P610" i="10" s="1"/>
  <c r="H610" i="10"/>
  <c r="K610" i="10" s="1"/>
  <c r="M633" i="10"/>
  <c r="P633" i="10" s="1"/>
  <c r="H633" i="10"/>
  <c r="K633" i="10" s="1"/>
  <c r="R633" i="10"/>
  <c r="U633" i="10" s="1"/>
  <c r="M671" i="10"/>
  <c r="P671" i="10" s="1"/>
  <c r="R671" i="10"/>
  <c r="U671" i="10" s="1"/>
  <c r="H671" i="10"/>
  <c r="K671" i="10" s="1"/>
  <c r="H173" i="10"/>
  <c r="K173" i="10" s="1"/>
  <c r="M173" i="10"/>
  <c r="P173" i="10" s="1"/>
  <c r="R173" i="10"/>
  <c r="U173" i="10" s="1"/>
  <c r="M688" i="10"/>
  <c r="P688" i="10" s="1"/>
  <c r="H688" i="10"/>
  <c r="K688" i="10" s="1"/>
  <c r="R688" i="10"/>
  <c r="U688" i="10" s="1"/>
  <c r="H746" i="10"/>
  <c r="K746" i="10" s="1"/>
  <c r="R746" i="10"/>
  <c r="U746" i="10" s="1"/>
  <c r="M746" i="10"/>
  <c r="P746" i="10" s="1"/>
  <c r="H740" i="10"/>
  <c r="K740" i="10" s="1"/>
  <c r="M740" i="10"/>
  <c r="P740" i="10" s="1"/>
  <c r="R740" i="10"/>
  <c r="U740" i="10" s="1"/>
  <c r="R629" i="10"/>
  <c r="U629" i="10" s="1"/>
  <c r="H629" i="10"/>
  <c r="K629" i="10" s="1"/>
  <c r="M629" i="10"/>
  <c r="P629" i="10" s="1"/>
  <c r="H605" i="10"/>
  <c r="K605" i="10" s="1"/>
  <c r="M605" i="10"/>
  <c r="P605" i="10" s="1"/>
  <c r="R605" i="10"/>
  <c r="U605" i="10" s="1"/>
  <c r="H614" i="10"/>
  <c r="K614" i="10" s="1"/>
  <c r="R614" i="10"/>
  <c r="U614" i="10" s="1"/>
  <c r="M614" i="10"/>
  <c r="P614" i="10" s="1"/>
  <c r="H234" i="10"/>
  <c r="K234" i="10" s="1"/>
  <c r="M234" i="10"/>
  <c r="P234" i="10" s="1"/>
  <c r="R234" i="10"/>
  <c r="U234" i="10" s="1"/>
  <c r="M639" i="10"/>
  <c r="P639" i="10" s="1"/>
  <c r="R639" i="10"/>
  <c r="U639" i="10" s="1"/>
  <c r="H639" i="10"/>
  <c r="K639" i="10" s="1"/>
  <c r="M701" i="10"/>
  <c r="P701" i="10" s="1"/>
  <c r="R701" i="10"/>
  <c r="U701" i="10" s="1"/>
  <c r="H701" i="10"/>
  <c r="K701" i="10" s="1"/>
  <c r="M743" i="10"/>
  <c r="P743" i="10" s="1"/>
  <c r="H743" i="10"/>
  <c r="K743" i="10" s="1"/>
  <c r="R743" i="10"/>
  <c r="U743" i="10" s="1"/>
  <c r="M648" i="10"/>
  <c r="P648" i="10" s="1"/>
  <c r="H648" i="10"/>
  <c r="K648" i="10" s="1"/>
  <c r="R648" i="10"/>
  <c r="U648" i="10" s="1"/>
  <c r="M567" i="10"/>
  <c r="P567" i="10" s="1"/>
  <c r="H567" i="10"/>
  <c r="K567" i="10" s="1"/>
  <c r="R567" i="10"/>
  <c r="U567" i="10" s="1"/>
  <c r="M576" i="10"/>
  <c r="P576" i="10" s="1"/>
  <c r="R576" i="10"/>
  <c r="U576" i="10" s="1"/>
  <c r="H576" i="10"/>
  <c r="K576" i="10" s="1"/>
  <c r="R507" i="10"/>
  <c r="U507" i="10" s="1"/>
  <c r="H507" i="10"/>
  <c r="K507" i="10" s="1"/>
  <c r="M507" i="10"/>
  <c r="P507" i="10" s="1"/>
  <c r="R425" i="10"/>
  <c r="U425" i="10" s="1"/>
  <c r="M425" i="10"/>
  <c r="P425" i="10" s="1"/>
  <c r="H425" i="10"/>
  <c r="K425" i="10" s="1"/>
  <c r="M566" i="10"/>
  <c r="P566" i="10" s="1"/>
  <c r="R566" i="10"/>
  <c r="U566" i="10" s="1"/>
  <c r="H566" i="10"/>
  <c r="K566" i="10" s="1"/>
  <c r="M254" i="10"/>
  <c r="P254" i="10" s="1"/>
  <c r="R254" i="10"/>
  <c r="U254" i="10" s="1"/>
  <c r="H254" i="10"/>
  <c r="K254" i="10" s="1"/>
  <c r="M443" i="10"/>
  <c r="P443" i="10" s="1"/>
  <c r="R443" i="10"/>
  <c r="U443" i="10" s="1"/>
  <c r="H443" i="10"/>
  <c r="K443" i="10" s="1"/>
  <c r="R604" i="10"/>
  <c r="U604" i="10" s="1"/>
  <c r="H604" i="10"/>
  <c r="K604" i="10" s="1"/>
  <c r="M604" i="10"/>
  <c r="P604" i="10" s="1"/>
  <c r="M194" i="10"/>
  <c r="P194" i="10" s="1"/>
  <c r="H194" i="10"/>
  <c r="K194" i="10" s="1"/>
  <c r="R194" i="10"/>
  <c r="U194" i="10" s="1"/>
  <c r="H422" i="10"/>
  <c r="K422" i="10" s="1"/>
  <c r="M422" i="10"/>
  <c r="P422" i="10" s="1"/>
  <c r="R422" i="10"/>
  <c r="U422" i="10" s="1"/>
  <c r="H338" i="10"/>
  <c r="K338" i="10" s="1"/>
  <c r="R338" i="10"/>
  <c r="U338" i="10" s="1"/>
  <c r="M338" i="10"/>
  <c r="P338" i="10" s="1"/>
  <c r="R601" i="10"/>
  <c r="U601" i="10" s="1"/>
  <c r="M601" i="10"/>
  <c r="P601" i="10" s="1"/>
  <c r="H601" i="10"/>
  <c r="K601" i="10" s="1"/>
  <c r="R19" i="10"/>
  <c r="U19" i="10" s="1"/>
  <c r="M19" i="10"/>
  <c r="P19" i="10" s="1"/>
  <c r="H19" i="10"/>
  <c r="K19" i="10" s="1"/>
  <c r="M606" i="10"/>
  <c r="P606" i="10" s="1"/>
  <c r="H606" i="10"/>
  <c r="K606" i="10" s="1"/>
  <c r="R606" i="10"/>
  <c r="U606" i="10" s="1"/>
  <c r="M39" i="10"/>
  <c r="P39" i="10" s="1"/>
  <c r="R39" i="10"/>
  <c r="U39" i="10" s="1"/>
  <c r="H39" i="10"/>
  <c r="K39" i="10" s="1"/>
  <c r="R281" i="10"/>
  <c r="U281" i="10" s="1"/>
  <c r="H281" i="10"/>
  <c r="K281" i="10" s="1"/>
  <c r="M281" i="10"/>
  <c r="P281" i="10" s="1"/>
  <c r="H29" i="10"/>
  <c r="K29" i="10" s="1"/>
  <c r="M29" i="10"/>
  <c r="P29" i="10" s="1"/>
  <c r="R29" i="10"/>
  <c r="U29" i="10" s="1"/>
  <c r="R88" i="10"/>
  <c r="U88" i="10" s="1"/>
  <c r="M88" i="10"/>
  <c r="P88" i="10" s="1"/>
  <c r="H88" i="10"/>
  <c r="K88" i="10" s="1"/>
  <c r="H381" i="10"/>
  <c r="K381" i="10" s="1"/>
  <c r="R381" i="10"/>
  <c r="U381" i="10" s="1"/>
  <c r="M381" i="10"/>
  <c r="P381" i="10" s="1"/>
  <c r="H506" i="10"/>
  <c r="K506" i="10" s="1"/>
  <c r="M506" i="10"/>
  <c r="P506" i="10" s="1"/>
  <c r="R506" i="10"/>
  <c r="U506" i="10" s="1"/>
  <c r="M207" i="10"/>
  <c r="P207" i="10" s="1"/>
  <c r="R207" i="10"/>
  <c r="U207" i="10" s="1"/>
  <c r="H207" i="10"/>
  <c r="K207" i="10" s="1"/>
  <c r="R440" i="10"/>
  <c r="U440" i="10" s="1"/>
  <c r="H440" i="10"/>
  <c r="K440" i="10" s="1"/>
  <c r="M440" i="10"/>
  <c r="P440" i="10" s="1"/>
  <c r="M217" i="10"/>
  <c r="P217" i="10" s="1"/>
  <c r="R217" i="10"/>
  <c r="U217" i="10" s="1"/>
  <c r="H217" i="10"/>
  <c r="K217" i="10" s="1"/>
  <c r="R239" i="10"/>
  <c r="U239" i="10" s="1"/>
  <c r="H239" i="10"/>
  <c r="K239" i="10" s="1"/>
  <c r="M239" i="10"/>
  <c r="P239" i="10" s="1"/>
  <c r="H107" i="10"/>
  <c r="K107" i="10" s="1"/>
  <c r="R107" i="10"/>
  <c r="U107" i="10" s="1"/>
  <c r="M107" i="10"/>
  <c r="P107" i="10" s="1"/>
  <c r="M84" i="10"/>
  <c r="P84" i="10" s="1"/>
  <c r="R84" i="10"/>
  <c r="U84" i="10" s="1"/>
  <c r="H84" i="10"/>
  <c r="K84" i="10" s="1"/>
  <c r="R334" i="10"/>
  <c r="U334" i="10" s="1"/>
  <c r="H334" i="10"/>
  <c r="K334" i="10" s="1"/>
  <c r="M334" i="10"/>
  <c r="P334" i="10" s="1"/>
  <c r="R388" i="10"/>
  <c r="U388" i="10" s="1"/>
  <c r="H388" i="10"/>
  <c r="K388" i="10" s="1"/>
  <c r="M388" i="10"/>
  <c r="P388" i="10" s="1"/>
  <c r="M295" i="10"/>
  <c r="P295" i="10" s="1"/>
  <c r="R295" i="10"/>
  <c r="U295" i="10" s="1"/>
  <c r="H295" i="10"/>
  <c r="K295" i="10" s="1"/>
  <c r="M50" i="10"/>
  <c r="P50" i="10" s="1"/>
  <c r="R50" i="10"/>
  <c r="U50" i="10" s="1"/>
  <c r="H50" i="10"/>
  <c r="K50" i="10" s="1"/>
  <c r="H113" i="10"/>
  <c r="K113" i="10" s="1"/>
  <c r="R113" i="10"/>
  <c r="U113" i="10" s="1"/>
  <c r="M113" i="10"/>
  <c r="P113" i="10" s="1"/>
  <c r="H429" i="10"/>
  <c r="K429" i="10" s="1"/>
  <c r="R429" i="10"/>
  <c r="U429" i="10" s="1"/>
  <c r="M429" i="10"/>
  <c r="P429" i="10" s="1"/>
  <c r="M360" i="10"/>
  <c r="P360" i="10" s="1"/>
  <c r="R360" i="10"/>
  <c r="U360" i="10" s="1"/>
  <c r="H360" i="10"/>
  <c r="K360" i="10" s="1"/>
  <c r="M174" i="10"/>
  <c r="P174" i="10" s="1"/>
  <c r="R174" i="10"/>
  <c r="U174" i="10" s="1"/>
  <c r="H174" i="10"/>
  <c r="K174" i="10" s="1"/>
  <c r="H778" i="10"/>
  <c r="K778" i="10" s="1"/>
  <c r="R778" i="10"/>
  <c r="U778" i="10" s="1"/>
  <c r="M778" i="10"/>
  <c r="P778" i="10" s="1"/>
  <c r="H760" i="10"/>
  <c r="K760" i="10" s="1"/>
  <c r="M760" i="10"/>
  <c r="P760" i="10" s="1"/>
  <c r="R760" i="10"/>
  <c r="U760" i="10" s="1"/>
  <c r="R777" i="10"/>
  <c r="U777" i="10" s="1"/>
  <c r="H777" i="10"/>
  <c r="K777" i="10" s="1"/>
  <c r="M777" i="10"/>
  <c r="P777" i="10" s="1"/>
  <c r="H673" i="10"/>
  <c r="K673" i="10" s="1"/>
  <c r="M673" i="10"/>
  <c r="P673" i="10" s="1"/>
  <c r="R673" i="10"/>
  <c r="U673" i="10" s="1"/>
  <c r="R756" i="10"/>
  <c r="U756" i="10" s="1"/>
  <c r="M756" i="10"/>
  <c r="P756" i="10" s="1"/>
  <c r="H756" i="10"/>
  <c r="K756" i="10" s="1"/>
  <c r="M636" i="10"/>
  <c r="P636" i="10" s="1"/>
  <c r="R636" i="10"/>
  <c r="U636" i="10" s="1"/>
  <c r="H636" i="10"/>
  <c r="K636" i="10" s="1"/>
  <c r="M682" i="10"/>
  <c r="P682" i="10" s="1"/>
  <c r="R682" i="10"/>
  <c r="U682" i="10" s="1"/>
  <c r="H682" i="10"/>
  <c r="K682" i="10" s="1"/>
  <c r="R600" i="10"/>
  <c r="U600" i="10" s="1"/>
  <c r="M600" i="10"/>
  <c r="P600" i="10" s="1"/>
  <c r="H600" i="10"/>
  <c r="K600" i="10" s="1"/>
  <c r="R724" i="10"/>
  <c r="U724" i="10" s="1"/>
  <c r="M724" i="10"/>
  <c r="P724" i="10" s="1"/>
  <c r="H724" i="10"/>
  <c r="K724" i="10" s="1"/>
  <c r="H676" i="10"/>
  <c r="K676" i="10" s="1"/>
  <c r="M676" i="10"/>
  <c r="P676" i="10" s="1"/>
  <c r="R676" i="10"/>
  <c r="U676" i="10" s="1"/>
  <c r="R652" i="10"/>
  <c r="U652" i="10" s="1"/>
  <c r="M652" i="10"/>
  <c r="P652" i="10" s="1"/>
  <c r="H652" i="10"/>
  <c r="K652" i="10" s="1"/>
  <c r="M468" i="10"/>
  <c r="P468" i="10" s="1"/>
  <c r="H468" i="10"/>
  <c r="K468" i="10" s="1"/>
  <c r="R468" i="10"/>
  <c r="U468" i="10" s="1"/>
  <c r="R274" i="10"/>
  <c r="U274" i="10" s="1"/>
  <c r="M274" i="10"/>
  <c r="P274" i="10" s="1"/>
  <c r="H274" i="10"/>
  <c r="K274" i="10" s="1"/>
  <c r="M347" i="10"/>
  <c r="P347" i="10" s="1"/>
  <c r="R347" i="10"/>
  <c r="U347" i="10" s="1"/>
  <c r="H347" i="10"/>
  <c r="K347" i="10" s="1"/>
  <c r="M589" i="10"/>
  <c r="P589" i="10" s="1"/>
  <c r="R589" i="10"/>
  <c r="U589" i="10" s="1"/>
  <c r="H589" i="10"/>
  <c r="K589" i="10" s="1"/>
  <c r="R582" i="10"/>
  <c r="U582" i="10" s="1"/>
  <c r="H582" i="10"/>
  <c r="K582" i="10" s="1"/>
  <c r="M582" i="10"/>
  <c r="P582" i="10" s="1"/>
  <c r="H459" i="10"/>
  <c r="K459" i="10" s="1"/>
  <c r="M459" i="10"/>
  <c r="P459" i="10" s="1"/>
  <c r="R459" i="10"/>
  <c r="U459" i="10" s="1"/>
  <c r="M456" i="10"/>
  <c r="P456" i="10" s="1"/>
  <c r="R456" i="10"/>
  <c r="U456" i="10" s="1"/>
  <c r="H456" i="10"/>
  <c r="K456" i="10" s="1"/>
  <c r="R263" i="10"/>
  <c r="U263" i="10" s="1"/>
  <c r="H263" i="10"/>
  <c r="K263" i="10" s="1"/>
  <c r="M263" i="10"/>
  <c r="P263" i="10" s="1"/>
  <c r="M448" i="10"/>
  <c r="P448" i="10" s="1"/>
  <c r="R448" i="10"/>
  <c r="U448" i="10" s="1"/>
  <c r="H448" i="10"/>
  <c r="K448" i="10" s="1"/>
  <c r="R208" i="10"/>
  <c r="U208" i="10" s="1"/>
  <c r="M208" i="10"/>
  <c r="P208" i="10" s="1"/>
  <c r="H208" i="10"/>
  <c r="K208" i="10" s="1"/>
  <c r="R152" i="10"/>
  <c r="U152" i="10" s="1"/>
  <c r="M152" i="10"/>
  <c r="P152" i="10" s="1"/>
  <c r="H152" i="10"/>
  <c r="K152" i="10" s="1"/>
  <c r="M570" i="10"/>
  <c r="P570" i="10" s="1"/>
  <c r="H570" i="10"/>
  <c r="K570" i="10" s="1"/>
  <c r="R570" i="10"/>
  <c r="U570" i="10" s="1"/>
  <c r="H489" i="10"/>
  <c r="K489" i="10" s="1"/>
  <c r="R489" i="10"/>
  <c r="U489" i="10" s="1"/>
  <c r="M489" i="10"/>
  <c r="P489" i="10" s="1"/>
  <c r="H241" i="10"/>
  <c r="K241" i="10" s="1"/>
  <c r="R241" i="10"/>
  <c r="U241" i="10" s="1"/>
  <c r="M241" i="10"/>
  <c r="P241" i="10" s="1"/>
  <c r="M104" i="10"/>
  <c r="P104" i="10" s="1"/>
  <c r="H104" i="10"/>
  <c r="K104" i="10" s="1"/>
  <c r="R104" i="10"/>
  <c r="U104" i="10" s="1"/>
  <c r="R622" i="10"/>
  <c r="U622" i="10" s="1"/>
  <c r="M622" i="10"/>
  <c r="P622" i="10" s="1"/>
  <c r="H622" i="10"/>
  <c r="K622" i="10" s="1"/>
  <c r="R621" i="10"/>
  <c r="U621" i="10" s="1"/>
  <c r="H621" i="10"/>
  <c r="K621" i="10" s="1"/>
  <c r="M621" i="10"/>
  <c r="P621" i="10" s="1"/>
  <c r="M148" i="10"/>
  <c r="P148" i="10" s="1"/>
  <c r="R148" i="10"/>
  <c r="U148" i="10" s="1"/>
  <c r="H148" i="10"/>
  <c r="K148" i="10" s="1"/>
  <c r="R358" i="10"/>
  <c r="U358" i="10" s="1"/>
  <c r="M358" i="10"/>
  <c r="P358" i="10" s="1"/>
  <c r="H358" i="10"/>
  <c r="K358" i="10" s="1"/>
  <c r="H418" i="10"/>
  <c r="K418" i="10" s="1"/>
  <c r="M418" i="10"/>
  <c r="P418" i="10" s="1"/>
  <c r="R418" i="10"/>
  <c r="U418" i="10" s="1"/>
  <c r="M145" i="10"/>
  <c r="P145" i="10" s="1"/>
  <c r="R145" i="10"/>
  <c r="U145" i="10" s="1"/>
  <c r="H145" i="10"/>
  <c r="K145" i="10" s="1"/>
  <c r="M200" i="10"/>
  <c r="P200" i="10" s="1"/>
  <c r="R200" i="10"/>
  <c r="U200" i="10" s="1"/>
  <c r="H200" i="10"/>
  <c r="K200" i="10" s="1"/>
  <c r="H256" i="10"/>
  <c r="K256" i="10" s="1"/>
  <c r="R256" i="10"/>
  <c r="U256" i="10" s="1"/>
  <c r="M256" i="10"/>
  <c r="P256" i="10" s="1"/>
  <c r="H100" i="10"/>
  <c r="K100" i="10" s="1"/>
  <c r="M100" i="10"/>
  <c r="P100" i="10" s="1"/>
  <c r="R100" i="10"/>
  <c r="U100" i="10" s="1"/>
  <c r="M119" i="10"/>
  <c r="P119" i="10" s="1"/>
  <c r="H119" i="10"/>
  <c r="K119" i="10" s="1"/>
  <c r="R119" i="10"/>
  <c r="U119" i="10" s="1"/>
  <c r="M115" i="10"/>
  <c r="P115" i="10" s="1"/>
  <c r="H115" i="10"/>
  <c r="K115" i="10" s="1"/>
  <c r="R115" i="10"/>
  <c r="U115" i="10" s="1"/>
  <c r="H223" i="10"/>
  <c r="K223" i="10" s="1"/>
  <c r="M223" i="10"/>
  <c r="P223" i="10" s="1"/>
  <c r="R223" i="10"/>
  <c r="U223" i="10" s="1"/>
  <c r="H364" i="10"/>
  <c r="K364" i="10" s="1"/>
  <c r="R364" i="10"/>
  <c r="U364" i="10" s="1"/>
  <c r="M364" i="10"/>
  <c r="P364" i="10" s="1"/>
  <c r="R504" i="10"/>
  <c r="U504" i="10" s="1"/>
  <c r="M504" i="10"/>
  <c r="P504" i="10" s="1"/>
  <c r="H504" i="10"/>
  <c r="K504" i="10" s="1"/>
  <c r="M465" i="10"/>
  <c r="P465" i="10" s="1"/>
  <c r="R465" i="10"/>
  <c r="U465" i="10" s="1"/>
  <c r="H465" i="10"/>
  <c r="K465" i="10" s="1"/>
  <c r="R361" i="10"/>
  <c r="U361" i="10" s="1"/>
  <c r="M361" i="10"/>
  <c r="P361" i="10" s="1"/>
  <c r="H361" i="10"/>
  <c r="K361" i="10" s="1"/>
  <c r="R275" i="10"/>
  <c r="U275" i="10" s="1"/>
  <c r="H275" i="10"/>
  <c r="K275" i="10" s="1"/>
  <c r="M275" i="10"/>
  <c r="P275" i="10" s="1"/>
  <c r="R758" i="10"/>
  <c r="U758" i="10" s="1"/>
  <c r="H758" i="10"/>
  <c r="K758" i="10" s="1"/>
  <c r="M758" i="10"/>
  <c r="P758" i="10" s="1"/>
  <c r="M473" i="10"/>
  <c r="P473" i="10" s="1"/>
  <c r="H473" i="10"/>
  <c r="K473" i="10" s="1"/>
  <c r="R473" i="10"/>
  <c r="U473" i="10" s="1"/>
  <c r="H626" i="10"/>
  <c r="K626" i="10" s="1"/>
  <c r="M626" i="10"/>
  <c r="P626" i="10" s="1"/>
  <c r="R626" i="10"/>
  <c r="U626" i="10" s="1"/>
  <c r="H754" i="10"/>
  <c r="K754" i="10" s="1"/>
  <c r="M754" i="10"/>
  <c r="P754" i="10" s="1"/>
  <c r="R754" i="10"/>
  <c r="U754" i="10" s="1"/>
  <c r="H764" i="10"/>
  <c r="K764" i="10" s="1"/>
  <c r="R764" i="10"/>
  <c r="U764" i="10" s="1"/>
  <c r="M764" i="10"/>
  <c r="P764" i="10" s="1"/>
  <c r="M765" i="10"/>
  <c r="P765" i="10" s="1"/>
  <c r="H765" i="10"/>
  <c r="K765" i="10" s="1"/>
  <c r="R765" i="10"/>
  <c r="U765" i="10" s="1"/>
  <c r="R654" i="10"/>
  <c r="U654" i="10" s="1"/>
  <c r="M654" i="10"/>
  <c r="P654" i="10" s="1"/>
  <c r="H654" i="10"/>
  <c r="K654" i="10" s="1"/>
  <c r="R687" i="10"/>
  <c r="U687" i="10" s="1"/>
  <c r="H687" i="10"/>
  <c r="K687" i="10" s="1"/>
  <c r="M687" i="10"/>
  <c r="P687" i="10" s="1"/>
  <c r="R704" i="10"/>
  <c r="U704" i="10" s="1"/>
  <c r="M704" i="10"/>
  <c r="P704" i="10" s="1"/>
  <c r="H704" i="10"/>
  <c r="K704" i="10" s="1"/>
  <c r="M664" i="10"/>
  <c r="P664" i="10" s="1"/>
  <c r="H664" i="10"/>
  <c r="K664" i="10" s="1"/>
  <c r="R664" i="10"/>
  <c r="U664" i="10" s="1"/>
  <c r="H645" i="10"/>
  <c r="K645" i="10" s="1"/>
  <c r="M645" i="10"/>
  <c r="P645" i="10" s="1"/>
  <c r="R645" i="10"/>
  <c r="U645" i="10" s="1"/>
  <c r="M741" i="10"/>
  <c r="P741" i="10" s="1"/>
  <c r="R741" i="10"/>
  <c r="U741" i="10" s="1"/>
  <c r="H741" i="10"/>
  <c r="K741" i="10" s="1"/>
  <c r="H630" i="10"/>
  <c r="K630" i="10" s="1"/>
  <c r="M630" i="10"/>
  <c r="P630" i="10" s="1"/>
  <c r="R630" i="10"/>
  <c r="U630" i="10" s="1"/>
  <c r="H565" i="10"/>
  <c r="K565" i="10" s="1"/>
  <c r="M565" i="10"/>
  <c r="P565" i="10" s="1"/>
  <c r="R565" i="10"/>
  <c r="U565" i="10" s="1"/>
  <c r="H661" i="10"/>
  <c r="K661" i="10" s="1"/>
  <c r="R661" i="10"/>
  <c r="U661" i="10" s="1"/>
  <c r="M661" i="10"/>
  <c r="P661" i="10" s="1"/>
  <c r="R579" i="10"/>
  <c r="U579" i="10" s="1"/>
  <c r="M579" i="10"/>
  <c r="P579" i="10" s="1"/>
  <c r="H579" i="10"/>
  <c r="K579" i="10" s="1"/>
  <c r="M563" i="10"/>
  <c r="P563" i="10" s="1"/>
  <c r="H563" i="10"/>
  <c r="K563" i="10" s="1"/>
  <c r="R563" i="10"/>
  <c r="U563" i="10" s="1"/>
  <c r="R585" i="10"/>
  <c r="U585" i="10" s="1"/>
  <c r="M585" i="10"/>
  <c r="P585" i="10" s="1"/>
  <c r="H585" i="10"/>
  <c r="K585" i="10" s="1"/>
  <c r="R132" i="10"/>
  <c r="U132" i="10" s="1"/>
  <c r="H132" i="10"/>
  <c r="K132" i="10" s="1"/>
  <c r="M132" i="10"/>
  <c r="P132" i="10" s="1"/>
  <c r="R151" i="10"/>
  <c r="U151" i="10" s="1"/>
  <c r="M151" i="10"/>
  <c r="P151" i="10" s="1"/>
  <c r="H151" i="10"/>
  <c r="K151" i="10" s="1"/>
  <c r="M340" i="10"/>
  <c r="P340" i="10" s="1"/>
  <c r="H340" i="10"/>
  <c r="K340" i="10" s="1"/>
  <c r="R340" i="10"/>
  <c r="U340" i="10" s="1"/>
  <c r="H247" i="10"/>
  <c r="K247" i="10" s="1"/>
  <c r="M247" i="10"/>
  <c r="P247" i="10" s="1"/>
  <c r="R247" i="10"/>
  <c r="U247" i="10" s="1"/>
  <c r="H450" i="10"/>
  <c r="K450" i="10" s="1"/>
  <c r="M450" i="10"/>
  <c r="P450" i="10" s="1"/>
  <c r="R450" i="10"/>
  <c r="U450" i="10" s="1"/>
  <c r="M435" i="10"/>
  <c r="P435" i="10" s="1"/>
  <c r="R435" i="10"/>
  <c r="U435" i="10" s="1"/>
  <c r="H435" i="10"/>
  <c r="K435" i="10" s="1"/>
  <c r="M469" i="10"/>
  <c r="P469" i="10" s="1"/>
  <c r="R469" i="10"/>
  <c r="U469" i="10" s="1"/>
  <c r="H469" i="10"/>
  <c r="K469" i="10" s="1"/>
  <c r="H426" i="10"/>
  <c r="K426" i="10" s="1"/>
  <c r="M426" i="10"/>
  <c r="P426" i="10" s="1"/>
  <c r="R426" i="10"/>
  <c r="U426" i="10" s="1"/>
  <c r="B546" i="10"/>
  <c r="B117" i="10"/>
  <c r="B219" i="10"/>
  <c r="B32" i="10"/>
  <c r="B530" i="10"/>
  <c r="B46" i="10"/>
  <c r="B59" i="10"/>
  <c r="B87" i="10"/>
  <c r="B523" i="10"/>
  <c r="B25" i="10"/>
  <c r="B26" i="10"/>
  <c r="B550" i="10"/>
  <c r="B162" i="10"/>
  <c r="B534" i="10"/>
  <c r="B549" i="10"/>
  <c r="B542" i="10"/>
  <c r="B541" i="10"/>
  <c r="B538" i="10"/>
  <c r="B518" i="10"/>
  <c r="B533" i="10"/>
  <c r="B526" i="10"/>
  <c r="B525" i="10"/>
  <c r="B540" i="10"/>
  <c r="B522" i="10"/>
  <c r="B517" i="10"/>
  <c r="B543" i="10"/>
  <c r="B515" i="10"/>
  <c r="B261" i="10"/>
  <c r="B524" i="10"/>
  <c r="B537" i="10"/>
  <c r="B536" i="10"/>
  <c r="B539" i="10"/>
  <c r="B548" i="10"/>
  <c r="B527" i="10"/>
  <c r="B521" i="10"/>
  <c r="B520" i="10"/>
  <c r="B535" i="10"/>
  <c r="B532" i="10"/>
  <c r="B544" i="10"/>
  <c r="B42" i="10"/>
  <c r="B250" i="10"/>
  <c r="B519" i="10"/>
  <c r="B516" i="10"/>
  <c r="B547" i="10"/>
  <c r="B528" i="10"/>
  <c r="B34" i="10"/>
  <c r="B531" i="10"/>
  <c r="B545" i="10"/>
  <c r="B276" i="10"/>
  <c r="B47" i="10"/>
  <c r="B258" i="10"/>
  <c r="B529" i="10"/>
  <c r="B8" i="10"/>
  <c r="R34" i="10" l="1"/>
  <c r="U34" i="10" s="1"/>
  <c r="H34" i="10"/>
  <c r="K34" i="10" s="1"/>
  <c r="M34" i="10"/>
  <c r="P34" i="10" s="1"/>
  <c r="B28" i="10"/>
  <c r="B33" i="10"/>
  <c r="H37" i="10"/>
  <c r="K37" i="10" s="1"/>
  <c r="R37" i="10"/>
  <c r="U37" i="10" s="1"/>
  <c r="M37" i="10"/>
  <c r="P37" i="10" s="1"/>
  <c r="R520" i="10"/>
  <c r="U520" i="10" s="1"/>
  <c r="H520" i="10"/>
  <c r="K520" i="10" s="1"/>
  <c r="M520" i="10"/>
  <c r="P520" i="10" s="1"/>
  <c r="H117" i="10"/>
  <c r="K117" i="10" s="1"/>
  <c r="R117" i="10"/>
  <c r="U117" i="10" s="1"/>
  <c r="M117" i="10"/>
  <c r="P117" i="10" s="1"/>
  <c r="H87" i="10"/>
  <c r="K87" i="10" s="1"/>
  <c r="M87" i="10"/>
  <c r="P87" i="10" s="1"/>
  <c r="R87" i="10"/>
  <c r="U87" i="10" s="1"/>
  <c r="R521" i="10"/>
  <c r="U521" i="10" s="1"/>
  <c r="M521" i="10"/>
  <c r="P521" i="10" s="1"/>
  <c r="H521" i="10"/>
  <c r="K521" i="10" s="1"/>
  <c r="R537" i="10"/>
  <c r="U537" i="10" s="1"/>
  <c r="M537" i="10"/>
  <c r="P537" i="10" s="1"/>
  <c r="H537" i="10"/>
  <c r="K537" i="10" s="1"/>
  <c r="H524" i="10"/>
  <c r="K524" i="10" s="1"/>
  <c r="M524" i="10"/>
  <c r="P524" i="10" s="1"/>
  <c r="R524" i="10"/>
  <c r="U524" i="10" s="1"/>
  <c r="R549" i="10"/>
  <c r="U549" i="10" s="1"/>
  <c r="M549" i="10"/>
  <c r="P549" i="10" s="1"/>
  <c r="H549" i="10"/>
  <c r="K549" i="10" s="1"/>
  <c r="R261" i="10"/>
  <c r="U261" i="10" s="1"/>
  <c r="M261" i="10"/>
  <c r="P261" i="10" s="1"/>
  <c r="H261" i="10"/>
  <c r="K261" i="10" s="1"/>
  <c r="H534" i="10"/>
  <c r="K534" i="10" s="1"/>
  <c r="R534" i="10"/>
  <c r="U534" i="10" s="1"/>
  <c r="M534" i="10"/>
  <c r="P534" i="10" s="1"/>
  <c r="R540" i="10"/>
  <c r="U540" i="10" s="1"/>
  <c r="H540" i="10"/>
  <c r="K540" i="10" s="1"/>
  <c r="M540" i="10"/>
  <c r="P540" i="10" s="1"/>
  <c r="H276" i="10"/>
  <c r="K276" i="10" s="1"/>
  <c r="M276" i="10"/>
  <c r="P276" i="10" s="1"/>
  <c r="R276" i="10"/>
  <c r="U276" i="10" s="1"/>
  <c r="R527" i="10"/>
  <c r="U527" i="10" s="1"/>
  <c r="M527" i="10"/>
  <c r="P527" i="10" s="1"/>
  <c r="H527" i="10"/>
  <c r="K527" i="10" s="1"/>
  <c r="M515" i="10"/>
  <c r="P515" i="10" s="1"/>
  <c r="H515" i="10"/>
  <c r="K515" i="10" s="1"/>
  <c r="R515" i="10"/>
  <c r="U515" i="10" s="1"/>
  <c r="R526" i="10"/>
  <c r="U526" i="10" s="1"/>
  <c r="M526" i="10"/>
  <c r="P526" i="10" s="1"/>
  <c r="H526" i="10"/>
  <c r="K526" i="10" s="1"/>
  <c r="R546" i="10"/>
  <c r="U546" i="10" s="1"/>
  <c r="M546" i="10"/>
  <c r="P546" i="10" s="1"/>
  <c r="H546" i="10"/>
  <c r="K546" i="10" s="1"/>
  <c r="H545" i="10"/>
  <c r="K545" i="10" s="1"/>
  <c r="M545" i="10"/>
  <c r="P545" i="10" s="1"/>
  <c r="R545" i="10"/>
  <c r="U545" i="10" s="1"/>
  <c r="H26" i="10"/>
  <c r="K26" i="10" s="1"/>
  <c r="M26" i="10"/>
  <c r="P26" i="10" s="1"/>
  <c r="R26" i="10"/>
  <c r="U26" i="10" s="1"/>
  <c r="H516" i="10"/>
  <c r="K516" i="10" s="1"/>
  <c r="M516" i="10"/>
  <c r="P516" i="10" s="1"/>
  <c r="R516" i="10"/>
  <c r="U516" i="10" s="1"/>
  <c r="R544" i="10"/>
  <c r="U544" i="10" s="1"/>
  <c r="H544" i="10"/>
  <c r="K544" i="10" s="1"/>
  <c r="M544" i="10"/>
  <c r="P544" i="10" s="1"/>
  <c r="R548" i="10"/>
  <c r="U548" i="10" s="1"/>
  <c r="H548" i="10"/>
  <c r="K548" i="10" s="1"/>
  <c r="M548" i="10"/>
  <c r="P548" i="10" s="1"/>
  <c r="H33" i="10"/>
  <c r="K33" i="10" s="1"/>
  <c r="R33" i="10"/>
  <c r="U33" i="10" s="1"/>
  <c r="M33" i="10"/>
  <c r="P33" i="10" s="1"/>
  <c r="H539" i="10"/>
  <c r="K539" i="10" s="1"/>
  <c r="R539" i="10"/>
  <c r="U539" i="10" s="1"/>
  <c r="M539" i="10"/>
  <c r="P539" i="10" s="1"/>
  <c r="H25" i="10"/>
  <c r="K25" i="10" s="1"/>
  <c r="M25" i="10"/>
  <c r="P25" i="10" s="1"/>
  <c r="R25" i="10"/>
  <c r="U25" i="10" s="1"/>
  <c r="R8" i="10"/>
  <c r="U8" i="10" s="1"/>
  <c r="M8" i="10"/>
  <c r="P8" i="10" s="1"/>
  <c r="H8" i="10"/>
  <c r="K8" i="10" s="1"/>
  <c r="R529" i="10"/>
  <c r="U529" i="10" s="1"/>
  <c r="H529" i="10"/>
  <c r="K529" i="10" s="1"/>
  <c r="M529" i="10"/>
  <c r="P529" i="10" s="1"/>
  <c r="R531" i="10"/>
  <c r="U531" i="10" s="1"/>
  <c r="M531" i="10"/>
  <c r="P531" i="10" s="1"/>
  <c r="H531" i="10"/>
  <c r="K531" i="10" s="1"/>
  <c r="H543" i="10"/>
  <c r="K543" i="10" s="1"/>
  <c r="R543" i="10"/>
  <c r="U543" i="10" s="1"/>
  <c r="M543" i="10"/>
  <c r="P543" i="10" s="1"/>
  <c r="R32" i="10"/>
  <c r="U32" i="10" s="1"/>
  <c r="H32" i="10"/>
  <c r="K32" i="10" s="1"/>
  <c r="M32" i="10"/>
  <c r="P32" i="10" s="1"/>
  <c r="M258" i="10"/>
  <c r="P258" i="10" s="1"/>
  <c r="R258" i="10"/>
  <c r="U258" i="10" s="1"/>
  <c r="H258" i="10"/>
  <c r="K258" i="10" s="1"/>
  <c r="M517" i="10"/>
  <c r="P517" i="10" s="1"/>
  <c r="R517" i="10"/>
  <c r="U517" i="10" s="1"/>
  <c r="H517" i="10"/>
  <c r="K517" i="10" s="1"/>
  <c r="H525" i="10"/>
  <c r="K525" i="10" s="1"/>
  <c r="M525" i="10"/>
  <c r="P525" i="10" s="1"/>
  <c r="R525" i="10"/>
  <c r="U525" i="10" s="1"/>
  <c r="H250" i="10"/>
  <c r="K250" i="10" s="1"/>
  <c r="M250" i="10"/>
  <c r="P250" i="10" s="1"/>
  <c r="R250" i="10"/>
  <c r="U250" i="10" s="1"/>
  <c r="H518" i="10"/>
  <c r="K518" i="10" s="1"/>
  <c r="R518" i="10"/>
  <c r="U518" i="10" s="1"/>
  <c r="M518" i="10"/>
  <c r="P518" i="10" s="1"/>
  <c r="R42" i="10"/>
  <c r="U42" i="10" s="1"/>
  <c r="M42" i="10"/>
  <c r="P42" i="10" s="1"/>
  <c r="H42" i="10"/>
  <c r="K42" i="10" s="1"/>
  <c r="R532" i="10"/>
  <c r="U532" i="10" s="1"/>
  <c r="M532" i="10"/>
  <c r="P532" i="10" s="1"/>
  <c r="H532" i="10"/>
  <c r="K532" i="10" s="1"/>
  <c r="H523" i="10"/>
  <c r="K523" i="10" s="1"/>
  <c r="R523" i="10"/>
  <c r="U523" i="10" s="1"/>
  <c r="M523" i="10"/>
  <c r="P523" i="10" s="1"/>
  <c r="R47" i="10"/>
  <c r="U47" i="10" s="1"/>
  <c r="M47" i="10"/>
  <c r="P47" i="10" s="1"/>
  <c r="H47" i="10"/>
  <c r="K47" i="10" s="1"/>
  <c r="H528" i="10"/>
  <c r="K528" i="10" s="1"/>
  <c r="M528" i="10"/>
  <c r="P528" i="10" s="1"/>
  <c r="R528" i="10"/>
  <c r="U528" i="10" s="1"/>
  <c r="R538" i="10"/>
  <c r="U538" i="10" s="1"/>
  <c r="H538" i="10"/>
  <c r="K538" i="10" s="1"/>
  <c r="M538" i="10"/>
  <c r="P538" i="10" s="1"/>
  <c r="R162" i="10"/>
  <c r="U162" i="10" s="1"/>
  <c r="M162" i="10"/>
  <c r="P162" i="10" s="1"/>
  <c r="H162" i="10"/>
  <c r="K162" i="10" s="1"/>
  <c r="H519" i="10"/>
  <c r="K519" i="10" s="1"/>
  <c r="R519" i="10"/>
  <c r="U519" i="10" s="1"/>
  <c r="M519" i="10"/>
  <c r="P519" i="10" s="1"/>
  <c r="H533" i="10"/>
  <c r="K533" i="10" s="1"/>
  <c r="R533" i="10"/>
  <c r="U533" i="10" s="1"/>
  <c r="M533" i="10"/>
  <c r="P533" i="10" s="1"/>
  <c r="H530" i="10"/>
  <c r="K530" i="10" s="1"/>
  <c r="R530" i="10"/>
  <c r="U530" i="10" s="1"/>
  <c r="M530" i="10"/>
  <c r="P530" i="10" s="1"/>
  <c r="H541" i="10"/>
  <c r="K541" i="10" s="1"/>
  <c r="M541" i="10"/>
  <c r="P541" i="10" s="1"/>
  <c r="R541" i="10"/>
  <c r="U541" i="10" s="1"/>
  <c r="R550" i="10"/>
  <c r="U550" i="10" s="1"/>
  <c r="H550" i="10"/>
  <c r="K550" i="10" s="1"/>
  <c r="M550" i="10"/>
  <c r="P550" i="10" s="1"/>
  <c r="H59" i="10"/>
  <c r="K59" i="10" s="1"/>
  <c r="R59" i="10"/>
  <c r="U59" i="10" s="1"/>
  <c r="M59" i="10"/>
  <c r="P59" i="10" s="1"/>
  <c r="M535" i="10"/>
  <c r="P535" i="10" s="1"/>
  <c r="H535" i="10"/>
  <c r="K535" i="10" s="1"/>
  <c r="R535" i="10"/>
  <c r="U535" i="10" s="1"/>
  <c r="R219" i="10"/>
  <c r="U219" i="10" s="1"/>
  <c r="M219" i="10"/>
  <c r="P219" i="10" s="1"/>
  <c r="H219" i="10"/>
  <c r="K219" i="10" s="1"/>
  <c r="R536" i="10"/>
  <c r="U536" i="10" s="1"/>
  <c r="H536" i="10"/>
  <c r="K536" i="10" s="1"/>
  <c r="M536" i="10"/>
  <c r="P536" i="10" s="1"/>
  <c r="R547" i="10"/>
  <c r="U547" i="10" s="1"/>
  <c r="H547" i="10"/>
  <c r="K547" i="10" s="1"/>
  <c r="M547" i="10"/>
  <c r="P547" i="10" s="1"/>
  <c r="R522" i="10"/>
  <c r="U522" i="10" s="1"/>
  <c r="H522" i="10"/>
  <c r="K522" i="10" s="1"/>
  <c r="M522" i="10"/>
  <c r="P522" i="10" s="1"/>
  <c r="H542" i="10"/>
  <c r="K542" i="10" s="1"/>
  <c r="M542" i="10"/>
  <c r="P542" i="10" s="1"/>
  <c r="R542" i="10"/>
  <c r="U542" i="10" s="1"/>
  <c r="M46" i="10"/>
  <c r="P46" i="10" s="1"/>
  <c r="H46" i="10"/>
  <c r="K46" i="10" s="1"/>
  <c r="R46" i="10"/>
  <c r="U46" i="10" s="1"/>
  <c r="M28" i="10" l="1"/>
  <c r="P28" i="10" s="1"/>
  <c r="H28" i="10"/>
  <c r="K28" i="10" s="1"/>
  <c r="R28" i="10"/>
  <c r="U28" i="10" s="1"/>
  <c r="B202" i="10" l="1"/>
  <c r="B114" i="10"/>
  <c r="B167" i="10"/>
  <c r="B401" i="10"/>
  <c r="B182" i="10"/>
  <c r="B406" i="10"/>
  <c r="B252" i="10"/>
  <c r="B403" i="10"/>
  <c r="B269" i="10"/>
  <c r="B400" i="10"/>
  <c r="B397" i="10"/>
  <c r="B161" i="10"/>
  <c r="B404" i="10"/>
  <c r="B399" i="10"/>
  <c r="B391" i="10"/>
  <c r="B402" i="10"/>
  <c r="B398" i="10"/>
  <c r="B390" i="10"/>
  <c r="B253" i="10"/>
  <c r="B395" i="10"/>
  <c r="B392" i="10"/>
  <c r="B405" i="10"/>
  <c r="B154" i="10"/>
  <c r="B221" i="10"/>
  <c r="B242" i="10"/>
  <c r="B199" i="10"/>
  <c r="B408" i="10"/>
  <c r="B407" i="10"/>
  <c r="B394" i="10"/>
  <c r="B393" i="10"/>
  <c r="B43" i="10" l="1"/>
  <c r="B44" i="10"/>
  <c r="M161" i="10"/>
  <c r="P161" i="10" s="1"/>
  <c r="H161" i="10"/>
  <c r="K161" i="10" s="1"/>
  <c r="R161" i="10"/>
  <c r="U161" i="10" s="1"/>
  <c r="M397" i="10"/>
  <c r="P397" i="10" s="1"/>
  <c r="H397" i="10"/>
  <c r="K397" i="10" s="1"/>
  <c r="R397" i="10"/>
  <c r="U397" i="10" s="1"/>
  <c r="R400" i="10"/>
  <c r="U400" i="10" s="1"/>
  <c r="M400" i="10"/>
  <c r="P400" i="10" s="1"/>
  <c r="H400" i="10"/>
  <c r="K400" i="10" s="1"/>
  <c r="H399" i="10"/>
  <c r="K399" i="10" s="1"/>
  <c r="R399" i="10"/>
  <c r="U399" i="10" s="1"/>
  <c r="M399" i="10"/>
  <c r="P399" i="10" s="1"/>
  <c r="M269" i="10"/>
  <c r="P269" i="10" s="1"/>
  <c r="H269" i="10"/>
  <c r="K269" i="10" s="1"/>
  <c r="R269" i="10"/>
  <c r="U269" i="10" s="1"/>
  <c r="M393" i="10"/>
  <c r="P393" i="10" s="1"/>
  <c r="H393" i="10"/>
  <c r="K393" i="10" s="1"/>
  <c r="R393" i="10"/>
  <c r="U393" i="10" s="1"/>
  <c r="M43" i="10"/>
  <c r="P43" i="10" s="1"/>
  <c r="R43" i="10"/>
  <c r="U43" i="10" s="1"/>
  <c r="H43" i="10"/>
  <c r="K43" i="10" s="1"/>
  <c r="H407" i="10"/>
  <c r="K407" i="10" s="1"/>
  <c r="M407" i="10"/>
  <c r="P407" i="10" s="1"/>
  <c r="R407" i="10"/>
  <c r="U407" i="10" s="1"/>
  <c r="H154" i="10"/>
  <c r="K154" i="10" s="1"/>
  <c r="R154" i="10"/>
  <c r="U154" i="10" s="1"/>
  <c r="M154" i="10"/>
  <c r="P154" i="10" s="1"/>
  <c r="H403" i="10"/>
  <c r="K403" i="10" s="1"/>
  <c r="M403" i="10"/>
  <c r="P403" i="10" s="1"/>
  <c r="R403" i="10"/>
  <c r="U403" i="10" s="1"/>
  <c r="M408" i="10"/>
  <c r="P408" i="10" s="1"/>
  <c r="R408" i="10"/>
  <c r="U408" i="10" s="1"/>
  <c r="H408" i="10"/>
  <c r="K408" i="10" s="1"/>
  <c r="R405" i="10"/>
  <c r="U405" i="10" s="1"/>
  <c r="H405" i="10"/>
  <c r="K405" i="10" s="1"/>
  <c r="M405" i="10"/>
  <c r="P405" i="10" s="1"/>
  <c r="H252" i="10"/>
  <c r="K252" i="10" s="1"/>
  <c r="M252" i="10"/>
  <c r="P252" i="10" s="1"/>
  <c r="R252" i="10"/>
  <c r="U252" i="10" s="1"/>
  <c r="M394" i="10"/>
  <c r="P394" i="10" s="1"/>
  <c r="H394" i="10"/>
  <c r="K394" i="10" s="1"/>
  <c r="R394" i="10"/>
  <c r="U394" i="10" s="1"/>
  <c r="R392" i="10"/>
  <c r="U392" i="10" s="1"/>
  <c r="M392" i="10"/>
  <c r="P392" i="10" s="1"/>
  <c r="H392" i="10"/>
  <c r="K392" i="10" s="1"/>
  <c r="R406" i="10"/>
  <c r="U406" i="10" s="1"/>
  <c r="H406" i="10"/>
  <c r="K406" i="10" s="1"/>
  <c r="M406" i="10"/>
  <c r="P406" i="10" s="1"/>
  <c r="H391" i="10"/>
  <c r="K391" i="10" s="1"/>
  <c r="R391" i="10"/>
  <c r="U391" i="10" s="1"/>
  <c r="M391" i="10"/>
  <c r="P391" i="10" s="1"/>
  <c r="H395" i="10"/>
  <c r="K395" i="10" s="1"/>
  <c r="M395" i="10"/>
  <c r="P395" i="10" s="1"/>
  <c r="R395" i="10"/>
  <c r="U395" i="10" s="1"/>
  <c r="R182" i="10"/>
  <c r="U182" i="10" s="1"/>
  <c r="M182" i="10"/>
  <c r="P182" i="10" s="1"/>
  <c r="H182" i="10"/>
  <c r="K182" i="10" s="1"/>
  <c r="R404" i="10"/>
  <c r="U404" i="10" s="1"/>
  <c r="H404" i="10"/>
  <c r="K404" i="10" s="1"/>
  <c r="M404" i="10"/>
  <c r="P404" i="10" s="1"/>
  <c r="M253" i="10"/>
  <c r="P253" i="10" s="1"/>
  <c r="R253" i="10"/>
  <c r="U253" i="10" s="1"/>
  <c r="H253" i="10"/>
  <c r="K253" i="10" s="1"/>
  <c r="R401" i="10"/>
  <c r="U401" i="10" s="1"/>
  <c r="M401" i="10"/>
  <c r="P401" i="10" s="1"/>
  <c r="H401" i="10"/>
  <c r="K401" i="10" s="1"/>
  <c r="R242" i="10"/>
  <c r="U242" i="10" s="1"/>
  <c r="H242" i="10"/>
  <c r="K242" i="10" s="1"/>
  <c r="M242" i="10"/>
  <c r="P242" i="10" s="1"/>
  <c r="H390" i="10"/>
  <c r="K390" i="10" s="1"/>
  <c r="R390" i="10"/>
  <c r="U390" i="10" s="1"/>
  <c r="M390" i="10"/>
  <c r="P390" i="10" s="1"/>
  <c r="M167" i="10"/>
  <c r="P167" i="10" s="1"/>
  <c r="H167" i="10"/>
  <c r="K167" i="10" s="1"/>
  <c r="R167" i="10"/>
  <c r="U167" i="10" s="1"/>
  <c r="M199" i="10"/>
  <c r="P199" i="10" s="1"/>
  <c r="H199" i="10"/>
  <c r="K199" i="10" s="1"/>
  <c r="R199" i="10"/>
  <c r="U199" i="10" s="1"/>
  <c r="M398" i="10"/>
  <c r="P398" i="10" s="1"/>
  <c r="R398" i="10"/>
  <c r="U398" i="10" s="1"/>
  <c r="H398" i="10"/>
  <c r="K398" i="10" s="1"/>
  <c r="H114" i="10"/>
  <c r="K114" i="10" s="1"/>
  <c r="R114" i="10"/>
  <c r="U114" i="10" s="1"/>
  <c r="M114" i="10"/>
  <c r="P114" i="10" s="1"/>
  <c r="H221" i="10"/>
  <c r="K221" i="10" s="1"/>
  <c r="R221" i="10"/>
  <c r="U221" i="10" s="1"/>
  <c r="M221" i="10"/>
  <c r="P221" i="10" s="1"/>
  <c r="M402" i="10"/>
  <c r="P402" i="10" s="1"/>
  <c r="H402" i="10"/>
  <c r="K402" i="10" s="1"/>
  <c r="R402" i="10"/>
  <c r="U402" i="10" s="1"/>
  <c r="H202" i="10"/>
  <c r="K202" i="10" s="1"/>
  <c r="R202" i="10"/>
  <c r="U202" i="10" s="1"/>
  <c r="M202" i="10"/>
  <c r="P202" i="10" s="1"/>
  <c r="B396" i="10"/>
  <c r="M44" i="10" l="1"/>
  <c r="P44" i="10" s="1"/>
  <c r="R44" i="10"/>
  <c r="U44" i="10" s="1"/>
  <c r="H44" i="10"/>
  <c r="K44" i="10" s="1"/>
  <c r="M396" i="10"/>
  <c r="P396" i="10" s="1"/>
  <c r="H396" i="10"/>
  <c r="K396" i="10" s="1"/>
  <c r="R396" i="10"/>
  <c r="U396" i="10" s="1"/>
  <c r="I14" i="7" l="1"/>
  <c r="G7" i="7" l="1"/>
  <c r="G15" i="7"/>
  <c r="I6" i="7"/>
  <c r="I8" i="7"/>
  <c r="G2" i="7"/>
  <c r="G5" i="7"/>
  <c r="I11" i="7"/>
  <c r="I12" i="7"/>
  <c r="I4" i="7"/>
  <c r="I3" i="7"/>
  <c r="G12" i="7"/>
  <c r="I13" i="7"/>
  <c r="G9" i="7"/>
  <c r="I10" i="7"/>
  <c r="I9" i="7"/>
  <c r="I16" i="7"/>
  <c r="G14" i="7"/>
  <c r="G10" i="7"/>
  <c r="G17" i="7"/>
  <c r="G20" i="7"/>
  <c r="G21" i="7"/>
  <c r="G19" i="7"/>
  <c r="I21" i="7"/>
  <c r="I2" i="7"/>
  <c r="G16" i="7"/>
  <c r="I7" i="7"/>
  <c r="I17" i="7"/>
  <c r="I19" i="7"/>
  <c r="G3" i="7"/>
  <c r="I5" i="7"/>
  <c r="I18" i="7"/>
  <c r="G8" i="7"/>
  <c r="G6" i="7"/>
  <c r="G18" i="7"/>
  <c r="I20" i="7"/>
  <c r="G11" i="7"/>
  <c r="G4" i="7"/>
  <c r="I15" i="7"/>
  <c r="G13" i="7"/>
  <c r="I22" i="7" l="1"/>
  <c r="O16" i="7" s="1"/>
  <c r="P16" i="7" s="1"/>
  <c r="Q16" i="7" s="1"/>
  <c r="R16" i="7" s="1"/>
  <c r="G22" i="7"/>
  <c r="K19" i="7" s="1"/>
  <c r="L19" i="7" s="1"/>
  <c r="M19" i="7" s="1"/>
  <c r="N19" i="7" s="1"/>
  <c r="K21" i="7" l="1"/>
  <c r="L21" i="7" s="1"/>
  <c r="M21" i="7" s="1"/>
  <c r="N21" i="7" s="1"/>
  <c r="K4" i="7"/>
  <c r="L4" i="7" s="1"/>
  <c r="M4" i="7" s="1"/>
  <c r="N4" i="7" s="1"/>
  <c r="K14" i="7"/>
  <c r="L14" i="7" s="1"/>
  <c r="M14" i="7" s="1"/>
  <c r="N14" i="7" s="1"/>
  <c r="K17" i="7"/>
  <c r="L17" i="7" s="1"/>
  <c r="M17" i="7" s="1"/>
  <c r="N17" i="7" s="1"/>
  <c r="K13" i="7"/>
  <c r="L13" i="7" s="1"/>
  <c r="M13" i="7" s="1"/>
  <c r="N13" i="7" s="1"/>
  <c r="K3" i="7"/>
  <c r="L3" i="7" s="1"/>
  <c r="M3" i="7" s="1"/>
  <c r="N3" i="7" s="1"/>
  <c r="K18" i="7"/>
  <c r="L18" i="7" s="1"/>
  <c r="M18" i="7" s="1"/>
  <c r="N18" i="7" s="1"/>
  <c r="O17" i="7"/>
  <c r="P17" i="7" s="1"/>
  <c r="Q17" i="7" s="1"/>
  <c r="R17" i="7" s="1"/>
  <c r="O7" i="7"/>
  <c r="P7" i="7" s="1"/>
  <c r="Q7" i="7" s="1"/>
  <c r="R7" i="7" s="1"/>
  <c r="O6" i="7"/>
  <c r="P6" i="7" s="1"/>
  <c r="Q6" i="7" s="1"/>
  <c r="R6" i="7" s="1"/>
  <c r="O20" i="7"/>
  <c r="P20" i="7" s="1"/>
  <c r="Q20" i="7" s="1"/>
  <c r="R20" i="7" s="1"/>
  <c r="O10" i="7"/>
  <c r="P10" i="7" s="1"/>
  <c r="Q10" i="7" s="1"/>
  <c r="R10" i="7" s="1"/>
  <c r="O15" i="7"/>
  <c r="P15" i="7" s="1"/>
  <c r="Q15" i="7" s="1"/>
  <c r="R15" i="7" s="1"/>
  <c r="K20" i="7"/>
  <c r="L20" i="7" s="1"/>
  <c r="M20" i="7" s="1"/>
  <c r="N20" i="7" s="1"/>
  <c r="K8" i="7"/>
  <c r="L8" i="7" s="1"/>
  <c r="M8" i="7" s="1"/>
  <c r="N8" i="7" s="1"/>
  <c r="K11" i="7"/>
  <c r="L11" i="7" s="1"/>
  <c r="M11" i="7" s="1"/>
  <c r="N11" i="7" s="1"/>
  <c r="O18" i="7"/>
  <c r="P18" i="7" s="1"/>
  <c r="Q18" i="7" s="1"/>
  <c r="R18" i="7" s="1"/>
  <c r="O9" i="7"/>
  <c r="P9" i="7" s="1"/>
  <c r="Q9" i="7" s="1"/>
  <c r="R9" i="7" s="1"/>
  <c r="K9" i="7"/>
  <c r="L9" i="7" s="1"/>
  <c r="M9" i="7" s="1"/>
  <c r="N9" i="7" s="1"/>
  <c r="O11" i="7"/>
  <c r="P11" i="7" s="1"/>
  <c r="Q11" i="7" s="1"/>
  <c r="R11" i="7" s="1"/>
  <c r="K5" i="7"/>
  <c r="L5" i="7" s="1"/>
  <c r="M5" i="7" s="1"/>
  <c r="N5" i="7" s="1"/>
  <c r="O3" i="7"/>
  <c r="P3" i="7" s="1"/>
  <c r="Q3" i="7" s="1"/>
  <c r="R3" i="7" s="1"/>
  <c r="K6" i="7"/>
  <c r="L6" i="7" s="1"/>
  <c r="M6" i="7" s="1"/>
  <c r="N6" i="7" s="1"/>
  <c r="O14" i="7"/>
  <c r="P14" i="7" s="1"/>
  <c r="Q14" i="7" s="1"/>
  <c r="R14" i="7" s="1"/>
  <c r="K16" i="7"/>
  <c r="L16" i="7" s="1"/>
  <c r="M16" i="7" s="1"/>
  <c r="N16" i="7" s="1"/>
  <c r="O13" i="7"/>
  <c r="P13" i="7" s="1"/>
  <c r="Q13" i="7" s="1"/>
  <c r="R13" i="7" s="1"/>
  <c r="O21" i="7"/>
  <c r="P21" i="7" s="1"/>
  <c r="Q21" i="7" s="1"/>
  <c r="R21" i="7" s="1"/>
  <c r="O4" i="7"/>
  <c r="P4" i="7" s="1"/>
  <c r="Q4" i="7" s="1"/>
  <c r="R4" i="7" s="1"/>
  <c r="O19" i="7"/>
  <c r="P19" i="7" s="1"/>
  <c r="Q19" i="7" s="1"/>
  <c r="R19" i="7" s="1"/>
  <c r="O12" i="7"/>
  <c r="P12" i="7" s="1"/>
  <c r="Q12" i="7" s="1"/>
  <c r="R12" i="7" s="1"/>
  <c r="O2" i="7"/>
  <c r="P2" i="7" s="1"/>
  <c r="Q2" i="7" s="1"/>
  <c r="R2" i="7" s="1"/>
  <c r="K2" i="7"/>
  <c r="L2" i="7" s="1"/>
  <c r="M2" i="7" s="1"/>
  <c r="N2" i="7" s="1"/>
  <c r="K15" i="7"/>
  <c r="L15" i="7" s="1"/>
  <c r="M15" i="7" s="1"/>
  <c r="N15" i="7" s="1"/>
  <c r="O5" i="7"/>
  <c r="P5" i="7" s="1"/>
  <c r="Q5" i="7" s="1"/>
  <c r="R5" i="7" s="1"/>
  <c r="K10" i="7"/>
  <c r="L10" i="7" s="1"/>
  <c r="M10" i="7" s="1"/>
  <c r="N10" i="7" s="1"/>
  <c r="K12" i="7"/>
  <c r="L12" i="7" s="1"/>
  <c r="M12" i="7" s="1"/>
  <c r="N12" i="7" s="1"/>
  <c r="O8" i="7"/>
  <c r="P8" i="7" s="1"/>
  <c r="Q8" i="7" s="1"/>
  <c r="R8" i="7" s="1"/>
  <c r="K7" i="7"/>
  <c r="L7" i="7" s="1"/>
  <c r="M7" i="7" s="1"/>
  <c r="N7" i="7" s="1"/>
  <c r="B514" i="10" l="1"/>
  <c r="R514" i="10" l="1"/>
  <c r="U514" i="10" s="1"/>
  <c r="H514" i="10"/>
  <c r="K514" i="10" s="1"/>
  <c r="M514" i="10"/>
  <c r="P514" i="10" s="1"/>
  <c r="E514" i="10"/>
  <c r="F514" i="10" s="1"/>
</calcChain>
</file>

<file path=xl/sharedStrings.xml><?xml version="1.0" encoding="utf-8"?>
<sst xmlns="http://schemas.openxmlformats.org/spreadsheetml/2006/main" count="11204" uniqueCount="4073">
  <si>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</si>
  <si>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</si>
  <si>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</si>
  <si>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</si>
  <si>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</si>
  <si>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</si>
  <si>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</si>
  <si>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</si>
  <si>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</si>
  <si>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</si>
  <si>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</si>
  <si>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</si>
  <si>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</si>
  <si>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</si>
  <si>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</si>
  <si>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</si>
  <si>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</si>
  <si>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</si>
  <si>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</si>
  <si>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</si>
  <si>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</si>
  <si>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</si>
  <si>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</si>
  <si>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</si>
  <si>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</si>
  <si>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</si>
  <si>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</si>
  <si>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</si>
  <si>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</si>
  <si>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</si>
  <si>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</si>
  <si>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</si>
  <si>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</si>
  <si>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</si>
  <si>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</si>
  <si>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</si>
  <si>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</si>
  <si>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</si>
  <si>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</si>
  <si>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</si>
  <si>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</si>
  <si>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</si>
  <si>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</si>
  <si>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</si>
  <si>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</si>
  <si>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</si>
  <si>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</si>
  <si>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</si>
  <si>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</si>
  <si>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</si>
  <si>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</si>
  <si>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</si>
  <si>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</si>
  <si>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</si>
  <si>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</si>
  <si>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</si>
  <si>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</si>
  <si>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</si>
  <si>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</si>
  <si>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</si>
  <si>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</si>
  <si>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</si>
  <si>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</si>
  <si>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</si>
  <si>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</si>
  <si>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</si>
  <si>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</si>
  <si>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</si>
  <si>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</si>
  <si>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</si>
  <si>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</si>
  <si>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</si>
  <si>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</si>
  <si>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</si>
  <si>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</si>
  <si>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</si>
  <si>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</si>
  <si>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</si>
  <si>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</si>
  <si>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</si>
  <si>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</si>
  <si>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</si>
  <si>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</si>
  <si>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</si>
  <si>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</si>
  <si>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</si>
  <si>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</si>
  <si>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</si>
  <si>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</si>
  <si>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</si>
  <si>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</si>
  <si>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</si>
  <si>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</si>
  <si>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</si>
  <si>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</si>
  <si>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</si>
  <si>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</si>
  <si>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</si>
  <si>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</si>
  <si>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</si>
  <si>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</si>
  <si>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</si>
  <si>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</si>
  <si>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</si>
  <si>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</si>
  <si>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</si>
  <si>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</si>
  <si>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</si>
  <si>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</si>
  <si>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</si>
  <si>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</si>
  <si>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</si>
  <si>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</si>
  <si>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</si>
  <si>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</si>
  <si>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</si>
  <si>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</si>
  <si>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</si>
  <si>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</si>
  <si>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</si>
  <si>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</si>
  <si>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</si>
  <si>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</si>
  <si>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</si>
  <si>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</si>
  <si>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</si>
  <si>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</si>
  <si>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</si>
  <si>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</si>
  <si>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</si>
  <si>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</si>
  <si>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</si>
  <si>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</si>
  <si>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</si>
  <si>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</si>
  <si>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</si>
  <si>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</si>
  <si>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</si>
  <si>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</si>
  <si>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</si>
  <si>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</si>
  <si>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</si>
  <si>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</si>
  <si>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</si>
  <si>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</si>
  <si>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</si>
  <si>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</si>
  <si>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</si>
  <si>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</si>
  <si>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</si>
  <si>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</si>
  <si>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</si>
  <si>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</si>
  <si>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</si>
  <si>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</si>
  <si>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</si>
  <si>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</si>
  <si>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</si>
  <si>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</si>
  <si>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</si>
  <si>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</si>
  <si>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</si>
  <si>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</si>
  <si>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</si>
  <si>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</si>
  <si>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</si>
  <si>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</si>
  <si>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</si>
  <si>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</si>
  <si>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</si>
  <si>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</si>
  <si>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</si>
  <si>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</si>
  <si>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</si>
  <si>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</si>
  <si>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</si>
  <si>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</si>
  <si>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</si>
  <si>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</si>
  <si>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</si>
  <si>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</si>
  <si>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</si>
  <si>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</si>
  <si>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</si>
  <si>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</si>
  <si>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</si>
  <si>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</si>
  <si>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</si>
  <si>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</si>
  <si>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</si>
  <si>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</si>
  <si>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</si>
  <si>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</si>
  <si>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</si>
  <si>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</si>
  <si>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</si>
  <si>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</si>
  <si>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</si>
  <si>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</si>
  <si>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</si>
  <si>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</si>
  <si>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</si>
  <si>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</si>
  <si>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</si>
  <si>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</si>
  <si>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</si>
  <si>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</si>
  <si>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</si>
  <si>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</si>
  <si>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</si>
  <si>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</si>
  <si>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</si>
  <si>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</si>
  <si>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</si>
  <si>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</si>
  <si>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</si>
  <si>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</si>
  <si>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</si>
  <si>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</si>
  <si>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</si>
  <si>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</si>
  <si>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</si>
  <si>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</si>
  <si>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</si>
  <si>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</si>
  <si>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</si>
  <si>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</si>
  <si>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</si>
  <si>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</si>
  <si>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</si>
  <si>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</si>
  <si>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</si>
  <si>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</si>
  <si>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</si>
  <si>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</si>
  <si>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</si>
  <si>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</si>
  <si>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</si>
  <si>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</si>
  <si>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</si>
  <si>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</si>
  <si>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</si>
  <si>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</si>
  <si>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</si>
  <si>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</si>
  <si>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</si>
  <si>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</si>
  <si>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</si>
  <si>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</si>
  <si>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</si>
  <si>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</si>
  <si>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</si>
  <si>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</si>
  <si>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</si>
  <si>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</si>
  <si>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</si>
  <si>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</si>
  <si>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</si>
  <si>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</si>
  <si>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</si>
  <si>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</si>
  <si>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</si>
  <si>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</si>
  <si>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</si>
  <si>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</si>
  <si>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</si>
  <si>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</si>
  <si>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</si>
  <si>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</si>
  <si>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</si>
  <si>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</si>
  <si>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</si>
  <si>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</si>
  <si>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</si>
  <si>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</si>
  <si>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</si>
  <si>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</si>
  <si>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</si>
  <si>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</si>
  <si>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</si>
  <si>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</si>
  <si>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</si>
  <si>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</si>
  <si>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</si>
  <si>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</si>
  <si>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</si>
  <si>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</si>
  <si>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</si>
  <si>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</si>
  <si>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</si>
  <si>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</si>
  <si>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</si>
  <si>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</si>
  <si>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</si>
  <si>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</si>
  <si>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</si>
  <si>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</si>
  <si>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</si>
  <si>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</si>
  <si>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</si>
  <si>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</si>
  <si>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</si>
  <si>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</si>
  <si>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</si>
  <si>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</si>
  <si>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</si>
  <si>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</si>
  <si>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</si>
  <si>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</si>
  <si>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</si>
  <si>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</si>
  <si>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</si>
  <si>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</si>
  <si>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</si>
  <si>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</si>
  <si>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</si>
  <si>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</si>
  <si>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</si>
  <si>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</si>
  <si>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</si>
  <si>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</si>
  <si>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</si>
  <si>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</si>
  <si>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</si>
  <si>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</si>
  <si>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</si>
  <si>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</si>
  <si>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</si>
  <si>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</si>
  <si>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</si>
  <si>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</si>
  <si>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</si>
  <si>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</si>
  <si>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</si>
  <si>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</si>
  <si>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</si>
  <si>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</si>
  <si>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</si>
  <si>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</si>
  <si>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</si>
  <si>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</si>
  <si>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</si>
  <si>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</si>
  <si>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</si>
  <si>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</si>
  <si>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</si>
  <si>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</si>
  <si>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</si>
  <si>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</si>
  <si>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</si>
  <si>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</si>
  <si>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</si>
  <si>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</si>
  <si>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</si>
  <si>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</si>
  <si>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</si>
  <si>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</si>
  <si>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</si>
  <si>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</si>
  <si>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</si>
  <si>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</si>
  <si>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</si>
  <si>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</si>
  <si>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</si>
  <si>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</si>
  <si>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</si>
  <si>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</si>
  <si>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</si>
  <si>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</si>
  <si>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</si>
  <si>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</si>
  <si>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</si>
  <si>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</si>
  <si>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</si>
  <si>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</si>
  <si>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</si>
  <si>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</si>
  <si>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</si>
  <si>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</si>
  <si>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</si>
  <si>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</si>
  <si>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</si>
  <si>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</si>
  <si>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</si>
  <si>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</si>
  <si>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</si>
  <si>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</si>
  <si>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</si>
  <si>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</si>
  <si>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</si>
  <si>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</si>
  <si>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</si>
  <si>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</si>
  <si>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</si>
  <si>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</si>
  <si>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</si>
  <si>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</si>
  <si>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</si>
  <si>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</si>
  <si>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</si>
  <si>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</si>
  <si>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</si>
  <si>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</si>
  <si>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</si>
  <si>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</si>
  <si>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</si>
  <si>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</si>
  <si>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</si>
  <si>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</si>
  <si>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</si>
  <si>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</si>
  <si>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</si>
  <si>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</si>
  <si>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</si>
  <si>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</si>
  <si>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</si>
  <si>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</si>
  <si>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</si>
  <si>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</si>
  <si>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</si>
  <si>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</si>
  <si>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</si>
  <si>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</si>
  <si>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</si>
  <si>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</si>
  <si>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</si>
  <si>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</si>
  <si>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</si>
  <si>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</si>
  <si>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</si>
  <si>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</si>
  <si>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</si>
  <si>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</si>
  <si>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</si>
  <si>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</si>
  <si>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</si>
  <si>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</si>
  <si>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</si>
  <si>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</si>
  <si>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</si>
  <si>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</si>
  <si>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</si>
  <si>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</si>
  <si>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</si>
  <si>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</si>
  <si>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</si>
  <si>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</si>
  <si>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</si>
  <si>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</si>
  <si>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</si>
  <si>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</si>
  <si>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</si>
  <si>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</si>
  <si>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</si>
  <si>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</si>
  <si>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</si>
  <si>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</si>
  <si>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</si>
  <si>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</si>
  <si>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</si>
  <si>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</si>
  <si>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</si>
  <si>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</si>
  <si>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</si>
  <si>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</si>
  <si>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</si>
  <si>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</si>
  <si>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</si>
  <si>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</si>
  <si>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</si>
  <si>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</si>
  <si>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</si>
  <si>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</si>
  <si>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</si>
  <si>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</si>
  <si>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</si>
  <si>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</si>
  <si>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</si>
  <si>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</si>
  <si>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</si>
  <si>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</si>
  <si>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</si>
  <si>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</si>
  <si>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</si>
  <si>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</si>
  <si>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</si>
  <si>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</si>
  <si>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</si>
  <si>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</si>
  <si>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</si>
  <si>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</si>
  <si>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</si>
  <si>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</si>
  <si>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</si>
  <si>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</si>
  <si>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</si>
  <si>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</si>
  <si>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</si>
  <si>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</si>
  <si>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</si>
  <si>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</si>
  <si>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</si>
  <si>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</si>
  <si>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</si>
  <si>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</si>
  <si>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</si>
  <si>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</si>
  <si>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</si>
  <si>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</si>
  <si>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</si>
  <si>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</si>
  <si>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</si>
  <si>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</si>
  <si>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</si>
  <si>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</si>
  <si>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</si>
  <si>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</si>
  <si>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</si>
  <si>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</si>
  <si>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</si>
  <si>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</si>
  <si>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</si>
  <si>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</si>
  <si>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</si>
  <si>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</si>
  <si>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</si>
  <si>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</si>
  <si>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</si>
  <si>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</si>
  <si>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</si>
  <si>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</si>
  <si>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</si>
  <si>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</si>
  <si>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</si>
  <si>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</si>
  <si>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</si>
  <si>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</si>
  <si>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</si>
  <si>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</si>
  <si>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</si>
  <si>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</si>
  <si>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</si>
  <si>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</si>
  <si>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</si>
  <si>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</si>
  <si>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</si>
  <si>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</si>
  <si>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</si>
  <si>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</si>
  <si>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</si>
  <si>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</si>
  <si>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</si>
  <si>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</si>
  <si>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</si>
  <si>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</si>
  <si>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</si>
  <si>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</si>
  <si>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</si>
  <si>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</si>
  <si>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</si>
  <si>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</si>
  <si>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</si>
  <si>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</si>
  <si>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</si>
  <si>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</si>
  <si>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</si>
  <si>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</si>
  <si>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</si>
  <si>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</si>
  <si>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</si>
  <si>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</si>
  <si>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</si>
  <si>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</si>
  <si>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</si>
  <si>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</si>
  <si>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</si>
  <si>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</si>
  <si>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</si>
  <si>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</si>
  <si>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</si>
  <si>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</si>
  <si>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</si>
  <si>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</si>
  <si>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</si>
  <si>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</si>
  <si>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</si>
  <si>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</si>
  <si>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</si>
  <si>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</si>
  <si>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</si>
  <si>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</si>
  <si>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</si>
  <si>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</si>
  <si>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</si>
  <si>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</si>
  <si>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</si>
  <si>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</si>
  <si>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</si>
  <si>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</si>
  <si>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</si>
  <si>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</si>
  <si>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</si>
  <si>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</si>
  <si>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</si>
  <si>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</si>
  <si>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</si>
  <si>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</si>
  <si>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</si>
  <si>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</si>
  <si>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</si>
  <si>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</si>
  <si>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</si>
  <si>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</si>
  <si>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</si>
  <si>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</si>
  <si>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</si>
  <si>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</si>
  <si>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</si>
  <si>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</si>
  <si>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</si>
  <si>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</si>
  <si>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</si>
  <si>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</si>
  <si>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</si>
  <si>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</si>
  <si>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</si>
  <si>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</si>
  <si>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</si>
  <si>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</si>
  <si>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</si>
  <si>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</si>
  <si>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</si>
  <si>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</si>
  <si>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</si>
  <si>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</si>
  <si>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</si>
  <si>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</si>
  <si>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</si>
  <si>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</si>
  <si>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</si>
  <si>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</si>
  <si>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</si>
  <si>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</si>
  <si>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</si>
  <si>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</si>
  <si>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</si>
  <si>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</si>
  <si>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</si>
  <si>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</si>
  <si>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</si>
  <si>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</si>
  <si>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</si>
  <si>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</si>
  <si>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</si>
  <si>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</si>
  <si>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</si>
  <si>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</si>
  <si>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</si>
  <si>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</si>
  <si>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</si>
  <si>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</si>
  <si>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</si>
  <si>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</si>
  <si>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</si>
  <si>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</si>
  <si>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</si>
  <si>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</si>
  <si>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</si>
  <si>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</si>
  <si>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</si>
  <si>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</si>
  <si>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</si>
  <si>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</si>
  <si>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</si>
  <si>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</si>
  <si>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</si>
  <si>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</si>
  <si>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</si>
  <si>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</si>
  <si>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</si>
  <si>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</si>
  <si>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</si>
  <si>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</si>
  <si>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</si>
  <si>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</si>
  <si>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</si>
  <si>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</si>
  <si>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</si>
  <si>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</si>
  <si>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</si>
  <si>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</si>
  <si>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</si>
  <si>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</si>
  <si>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</si>
  <si>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</si>
  <si>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</si>
  <si>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</si>
  <si>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</si>
  <si>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</si>
  <si>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</si>
  <si>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</si>
  <si>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</si>
  <si>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</si>
  <si>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</si>
  <si>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</si>
  <si>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</si>
  <si>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</si>
  <si>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</si>
  <si>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</si>
  <si>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</si>
  <si>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</si>
  <si>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</si>
  <si>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</si>
  <si>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</si>
  <si>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</si>
  <si>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</si>
  <si>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</si>
  <si>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</si>
  <si>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</si>
  <si>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</si>
  <si>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</si>
  <si>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</si>
  <si>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</si>
  <si>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</si>
  <si>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</si>
  <si>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</si>
  <si>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</si>
  <si>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</si>
  <si>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</si>
  <si>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</si>
  <si>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</si>
  <si>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</si>
  <si>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</si>
  <si>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</si>
  <si>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</si>
  <si>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</si>
  <si>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</si>
  <si>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</si>
  <si>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</si>
  <si>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</si>
  <si>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</si>
  <si>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</si>
  <si>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</si>
  <si>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</si>
  <si>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</si>
  <si>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</si>
  <si>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</si>
  <si>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</si>
  <si>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</si>
  <si>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</si>
  <si>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</si>
  <si>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</si>
  <si>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</si>
  <si>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</si>
  <si>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</si>
  <si>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</si>
  <si>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</si>
  <si>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</si>
  <si>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</si>
  <si>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</si>
  <si>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</si>
  <si>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</si>
  <si>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</si>
  <si>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</si>
  <si>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</si>
  <si>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</si>
  <si>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</si>
  <si>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</si>
  <si>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</si>
  <si>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</si>
  <si>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</si>
  <si>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</si>
  <si>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</si>
  <si>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</si>
  <si>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</si>
  <si>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</si>
  <si>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</si>
  <si>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</si>
  <si>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</si>
  <si>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</si>
  <si>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</si>
  <si>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</si>
  <si>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</si>
  <si>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</si>
  <si>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</si>
  <si>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</si>
  <si>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</si>
  <si>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</si>
  <si>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</si>
  <si>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</si>
  <si>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</si>
  <si>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</si>
  <si>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</si>
  <si>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</si>
  <si>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</si>
  <si>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</si>
  <si>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</si>
  <si>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</si>
  <si>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</si>
  <si>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</si>
  <si>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</si>
  <si>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</si>
  <si>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</si>
  <si>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</si>
  <si>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</si>
  <si>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</si>
  <si>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</si>
  <si>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</si>
  <si>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</si>
  <si>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</si>
  <si>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</si>
  <si>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</si>
  <si>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</si>
  <si>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</si>
  <si>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</si>
  <si>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</si>
  <si>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</si>
  <si>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</si>
  <si>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</si>
  <si>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</si>
  <si>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</si>
  <si>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</si>
  <si>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</si>
  <si>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</si>
  <si>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</si>
  <si>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</si>
  <si>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</si>
  <si>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</si>
  <si>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</si>
  <si>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</si>
  <si>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</si>
  <si>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</si>
  <si>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</si>
  <si>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</si>
  <si>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</si>
  <si>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</si>
  <si>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</si>
  <si>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</si>
  <si>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</si>
  <si>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</si>
  <si>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</si>
  <si>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</si>
  <si>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</si>
  <si>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</si>
  <si>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</si>
  <si>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</si>
  <si>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</si>
  <si>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</si>
  <si>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</si>
  <si>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</si>
  <si>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</si>
  <si>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</si>
  <si>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</si>
  <si>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</si>
  <si>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</si>
  <si>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</si>
  <si>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</si>
  <si>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</si>
  <si>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</si>
  <si>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</si>
  <si>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</si>
  <si>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</si>
  <si>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</si>
  <si>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</si>
  <si>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</si>
  <si>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</si>
  <si>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</si>
  <si>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</si>
  <si>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</si>
  <si>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</si>
  <si>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</si>
  <si>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</si>
  <si>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</si>
  <si>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</si>
  <si>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</si>
  <si>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</si>
  <si>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</si>
  <si>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</si>
  <si>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</si>
  <si>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</si>
  <si>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</si>
  <si>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</si>
  <si>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</si>
  <si>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</si>
  <si>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</si>
  <si>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</si>
  <si>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</si>
  <si>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</si>
  <si>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</si>
  <si>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</si>
  <si>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</si>
  <si>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</si>
  <si>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</si>
  <si>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</si>
  <si>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</si>
  <si>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</si>
  <si>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</si>
  <si>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</si>
  <si>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</si>
  <si>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</si>
  <si>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</si>
  <si>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</si>
  <si>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</si>
  <si>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</si>
  <si>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</si>
  <si>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</si>
  <si>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</si>
  <si>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</si>
  <si>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</si>
  <si>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</si>
  <si>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</si>
  <si>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</si>
  <si>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</si>
  <si>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</si>
  <si>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</si>
  <si>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</si>
  <si>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</si>
  <si>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</si>
  <si>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</si>
  <si>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</si>
  <si>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</si>
  <si>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</si>
  <si>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</si>
  <si>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</si>
  <si>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</si>
  <si>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</si>
  <si>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</si>
  <si>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</si>
  <si>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</si>
  <si>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</si>
  <si>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</si>
  <si>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</si>
  <si>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</si>
  <si>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</si>
  <si>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</si>
  <si>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</si>
  <si>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</si>
  <si>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</si>
  <si>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</si>
  <si>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</si>
  <si>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</si>
  <si>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</si>
  <si>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</si>
  <si>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</si>
  <si>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</si>
  <si>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</si>
  <si>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</si>
  <si>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</si>
  <si>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</si>
  <si>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</si>
  <si>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</si>
  <si>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</si>
  <si>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</si>
  <si>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</si>
  <si>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</si>
  <si>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</si>
  <si>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</si>
  <si>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</si>
  <si>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</si>
  <si>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</si>
  <si>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</si>
  <si>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</si>
  <si>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</si>
  <si>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</si>
  <si>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</si>
  <si>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</si>
  <si>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</si>
  <si>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</si>
  <si>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</si>
  <si>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</si>
  <si>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</si>
  <si>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</si>
  <si>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</si>
  <si>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</si>
  <si>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</si>
  <si>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</si>
  <si>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</si>
  <si>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</si>
  <si>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</si>
  <si>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</si>
  <si>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</si>
  <si>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</si>
  <si>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</si>
  <si>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</si>
  <si>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</si>
  <si>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</si>
  <si>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</si>
  <si>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</si>
  <si>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</si>
  <si>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</si>
  <si>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</si>
  <si>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</si>
  <si>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</si>
  <si>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</si>
  <si>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</si>
  <si>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</si>
  <si>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</si>
  <si>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</si>
  <si>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</si>
  <si>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</si>
  <si>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</si>
  <si>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</si>
  <si>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</si>
  <si>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</si>
  <si>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</si>
  <si>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</si>
  <si>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</si>
  <si>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</si>
  <si>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</si>
  <si>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</si>
  <si>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</si>
  <si>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</si>
  <si>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</si>
  <si>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</si>
  <si>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</si>
  <si>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</si>
  <si>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</si>
  <si>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</si>
  <si>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</si>
  <si>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</si>
  <si>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</si>
  <si>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</si>
  <si>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</si>
  <si>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</si>
  <si>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</si>
  <si>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</si>
  <si>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</si>
  <si>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</si>
  <si>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</si>
  <si>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</si>
  <si>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</si>
  <si>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</si>
  <si>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</si>
  <si>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</si>
  <si>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</si>
  <si>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</si>
  <si>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</si>
  <si>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</si>
  <si>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</si>
  <si>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</si>
  <si>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</si>
  <si>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</si>
  <si>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</si>
  <si>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</si>
  <si>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</si>
  <si>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</si>
  <si>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</si>
  <si>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</si>
  <si>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</si>
  <si>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</si>
  <si>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</si>
  <si>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</si>
  <si>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</si>
  <si>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</si>
  <si>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</si>
  <si>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</si>
  <si>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</si>
  <si>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</si>
  <si>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</si>
  <si>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</si>
  <si>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</si>
  <si>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</si>
  <si>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</si>
  <si>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</si>
  <si>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</si>
  <si>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</si>
  <si>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</si>
  <si>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</si>
  <si>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</si>
  <si>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</si>
  <si>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</si>
  <si>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</si>
  <si>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</si>
  <si>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</si>
  <si>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</si>
  <si>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</si>
  <si>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</si>
  <si>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</si>
  <si>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</si>
  <si>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</si>
  <si>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</si>
  <si>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</si>
  <si>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</si>
  <si>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</si>
  <si>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</si>
  <si>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</si>
  <si>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</si>
  <si>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</si>
  <si>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</si>
  <si>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</si>
  <si>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</si>
  <si>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</si>
  <si>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</si>
  <si>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</si>
  <si>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</si>
  <si>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</si>
  <si>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</si>
  <si>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</si>
  <si>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</si>
  <si>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</si>
  <si>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</si>
  <si>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</si>
  <si>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</si>
  <si>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</si>
  <si>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</si>
  <si>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</si>
  <si>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</si>
  <si>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</si>
  <si>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</si>
  <si>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</si>
  <si>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</si>
  <si>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</si>
  <si>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</si>
  <si>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</si>
  <si>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</si>
  <si>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</si>
  <si>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</si>
  <si>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</si>
  <si>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</si>
  <si>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</si>
  <si>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</si>
  <si>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</si>
  <si>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</si>
  <si>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</si>
  <si>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</si>
  <si>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</si>
  <si>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</si>
  <si>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</si>
  <si>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</si>
  <si>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</si>
  <si>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</si>
  <si>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</si>
  <si>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</si>
  <si>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</si>
  <si>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</si>
  <si>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</si>
  <si>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</si>
  <si>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</si>
  <si>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</si>
  <si>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</si>
  <si>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</si>
  <si>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</si>
  <si>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</si>
  <si>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</si>
  <si>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</si>
  <si>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</si>
  <si>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</si>
  <si>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</si>
  <si>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</si>
  <si>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</si>
  <si>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</si>
  <si>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</si>
  <si>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</si>
  <si>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</si>
  <si>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</si>
  <si>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</si>
  <si>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</si>
  <si>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</si>
  <si>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</si>
  <si>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</si>
  <si>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</si>
  <si>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</si>
  <si>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</si>
  <si>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</si>
  <si>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</si>
  <si>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</si>
  <si>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</si>
  <si>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</si>
  <si>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</si>
  <si>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</si>
  <si>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</si>
  <si>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</si>
  <si>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</si>
  <si>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</si>
  <si>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</si>
  <si>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</si>
  <si>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</si>
  <si>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</si>
  <si>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</si>
  <si>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</si>
  <si>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</si>
  <si>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</si>
  <si>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</si>
  <si>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</si>
  <si>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</si>
  <si>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</si>
  <si>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</si>
  <si>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</si>
  <si>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</si>
  <si>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</si>
  <si>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</si>
  <si>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</si>
  <si>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</si>
  <si>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</si>
  <si>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</si>
  <si>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</si>
  <si>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</si>
  <si>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</si>
  <si>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</si>
  <si>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</si>
  <si>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</si>
  <si>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</si>
  <si>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</si>
  <si>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</si>
  <si>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</si>
  <si>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</si>
  <si>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</si>
  <si>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</si>
  <si>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</si>
  <si>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</si>
  <si>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</si>
  <si>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</si>
  <si>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</si>
  <si>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</si>
  <si>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</si>
  <si>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</si>
  <si>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</si>
  <si>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</si>
  <si>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</si>
  <si>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</si>
  <si>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</si>
  <si>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</si>
  <si>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</si>
  <si>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</si>
  <si>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</si>
  <si>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</si>
  <si>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</si>
  <si>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</si>
  <si>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</si>
  <si>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</si>
  <si>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</si>
  <si>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</si>
  <si>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</si>
  <si>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</si>
  <si>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</si>
  <si>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</si>
  <si>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</si>
  <si>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</si>
  <si>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</si>
  <si>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</si>
  <si>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</si>
  <si>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</si>
  <si>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</si>
  <si>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</si>
  <si>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</si>
  <si>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</si>
  <si>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</si>
  <si>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</si>
  <si>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</si>
  <si>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</si>
  <si>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</si>
  <si>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</si>
  <si>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</si>
  <si>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</si>
  <si>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</si>
  <si>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</si>
  <si>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</si>
  <si>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</si>
  <si>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</si>
  <si>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</si>
  <si>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</si>
  <si>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</si>
  <si>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</si>
  <si>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</si>
  <si>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</si>
  <si>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</si>
  <si>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</si>
  <si>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</si>
  <si>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</si>
  <si>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</si>
  <si>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</si>
  <si>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</si>
  <si>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</si>
  <si>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</si>
  <si>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</si>
  <si>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</si>
  <si>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</si>
  <si>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</si>
  <si>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</si>
  <si>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</si>
  <si>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</si>
  <si>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</si>
  <si>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</si>
  <si>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</si>
  <si>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</si>
  <si>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</si>
  <si>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</si>
  <si>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</si>
  <si>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</si>
  <si>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</si>
  <si>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</si>
  <si>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</si>
  <si>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</si>
  <si>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</si>
  <si>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</si>
  <si>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</si>
  <si>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</si>
  <si>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</si>
  <si>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</si>
  <si>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</si>
  <si>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</si>
  <si>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</si>
  <si>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</si>
  <si>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</si>
  <si>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</si>
  <si>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</si>
  <si>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</si>
  <si>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</si>
  <si>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</si>
  <si>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</si>
  <si>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</si>
  <si>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</si>
  <si>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</si>
  <si>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</si>
  <si>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</si>
  <si>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</si>
  <si>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</si>
  <si>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</si>
  <si>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</si>
  <si>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</si>
  <si>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</si>
  <si>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</si>
  <si>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</si>
  <si>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</si>
  <si>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</si>
  <si>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</si>
  <si>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</si>
  <si>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</si>
  <si>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</si>
  <si>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</si>
  <si>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</si>
  <si>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</si>
  <si>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</si>
  <si>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</si>
  <si>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</si>
  <si>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</si>
  <si>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</si>
  <si>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</si>
  <si>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</si>
  <si>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</si>
  <si>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</si>
  <si>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</si>
  <si>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</si>
  <si>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</si>
  <si>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</si>
  <si>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</si>
  <si>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</si>
  <si>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</si>
  <si>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</si>
  <si>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</si>
  <si>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</si>
  <si>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</si>
  <si>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</si>
  <si>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</si>
  <si>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</si>
  <si>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</si>
  <si>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</si>
  <si>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</si>
  <si>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</si>
  <si>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</si>
  <si>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</si>
  <si>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</si>
  <si>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</si>
  <si>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</si>
  <si>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</si>
  <si>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</si>
  <si>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</si>
  <si>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</si>
  <si>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</si>
  <si>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</si>
  <si>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</si>
  <si>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</si>
  <si>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</si>
  <si>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</si>
  <si>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</si>
  <si>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</si>
  <si>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</si>
  <si>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</si>
  <si>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</si>
  <si>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</si>
  <si>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</si>
  <si>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</si>
  <si>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</si>
  <si>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</si>
  <si>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</si>
  <si>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</si>
  <si>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</si>
  <si>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</si>
  <si>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</si>
  <si>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</si>
  <si>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</si>
  <si>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</si>
  <si>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</si>
  <si>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</si>
  <si>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</si>
  <si>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</si>
  <si>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</si>
  <si>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</si>
  <si>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</si>
  <si>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</si>
  <si>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</si>
  <si>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</si>
  <si>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</si>
  <si>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</si>
  <si>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</si>
  <si>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</si>
  <si>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</si>
  <si>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</si>
  <si>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</si>
  <si>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</si>
  <si>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</si>
  <si>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</si>
  <si>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</si>
  <si>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</si>
  <si>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</si>
  <si>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</si>
  <si>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</si>
  <si>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</si>
  <si>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</si>
  <si>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</si>
  <si>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</si>
  <si>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</si>
  <si>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</si>
  <si>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</si>
  <si>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</si>
  <si>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</si>
  <si>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</si>
  <si>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</si>
  <si>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</si>
  <si>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</si>
  <si>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</si>
  <si>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</si>
  <si>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</si>
  <si>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</si>
  <si>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</si>
  <si>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</si>
  <si>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</si>
  <si>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</si>
  <si>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</si>
  <si>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</si>
  <si>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</si>
  <si>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</si>
  <si>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</si>
  <si>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</si>
  <si>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</si>
  <si>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</si>
  <si>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</si>
  <si>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</si>
  <si>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</si>
  <si>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</si>
  <si>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</si>
  <si>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</si>
  <si>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</si>
  <si>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</si>
  <si>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</si>
  <si>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</si>
  <si>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</si>
  <si>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</si>
  <si>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</si>
  <si>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</si>
  <si>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</si>
  <si>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</si>
  <si>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</si>
  <si>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</si>
  <si>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</si>
  <si>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</si>
  <si>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</si>
  <si>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</si>
  <si>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</si>
  <si>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</si>
  <si>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</si>
  <si>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</si>
  <si>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</si>
  <si>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</si>
  <si>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</si>
  <si>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</si>
  <si>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</si>
  <si>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</si>
  <si>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</si>
  <si>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</si>
  <si>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</si>
  <si>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</si>
  <si>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</si>
  <si>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</si>
  <si>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</si>
  <si>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</si>
  <si>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</si>
  <si>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</si>
  <si>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</si>
  <si>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</si>
  <si>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</si>
  <si>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</si>
  <si>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</si>
  <si>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</si>
  <si>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</si>
  <si>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</si>
  <si>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</si>
  <si>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</si>
  <si>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</si>
  <si>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</si>
  <si>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</si>
  <si>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</si>
  <si>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</si>
  <si>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</si>
  <si>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</si>
  <si>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</si>
  <si>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</si>
  <si>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</si>
  <si>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</si>
  <si>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</si>
  <si>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</si>
  <si>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</si>
  <si>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</si>
  <si>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</si>
  <si>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</si>
  <si>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</si>
  <si>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</si>
  <si>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</si>
  <si>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</si>
  <si>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</si>
  <si>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</si>
  <si>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</si>
  <si>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</si>
  <si>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</si>
  <si>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</si>
  <si>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</si>
  <si>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</si>
  <si>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</si>
  <si>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</si>
  <si>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</si>
  <si>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</si>
  <si>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</si>
  <si>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</si>
  <si>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</si>
  <si>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</si>
  <si>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</si>
  <si>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</si>
  <si>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</si>
  <si>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</si>
  <si>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</si>
  <si>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</si>
  <si>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</si>
  <si>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</si>
  <si>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</si>
  <si>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</si>
  <si>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</si>
  <si>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</si>
  <si>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</si>
  <si>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</si>
  <si>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</si>
  <si>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</si>
  <si>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</si>
  <si>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</si>
  <si>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</si>
  <si>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</si>
  <si>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</si>
  <si>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</si>
  <si>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</si>
  <si>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</si>
  <si>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</si>
  <si>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</si>
  <si>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</si>
  <si>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</si>
  <si>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</si>
  <si>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</si>
  <si>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</si>
  <si>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</si>
  <si>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</si>
  <si>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</si>
  <si>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</si>
  <si>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</si>
  <si>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</si>
  <si>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</si>
  <si>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</si>
  <si>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</si>
  <si>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</si>
  <si>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</si>
  <si>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</si>
  <si>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</si>
  <si>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</si>
  <si>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</si>
  <si>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</si>
  <si>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</si>
  <si>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</si>
  <si>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</si>
  <si>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</si>
  <si>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</si>
  <si>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</si>
  <si>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</si>
  <si>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</si>
  <si>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</si>
  <si>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</si>
  <si>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</si>
  <si>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</si>
  <si>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</si>
  <si>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</si>
  <si>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</si>
  <si>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</si>
  <si>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</si>
  <si>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</si>
  <si>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</si>
  <si>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</si>
  <si>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</si>
  <si>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</si>
  <si>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</si>
  <si>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</si>
  <si>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</si>
  <si>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</si>
  <si>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</si>
  <si>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</si>
  <si>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</si>
  <si>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</si>
  <si>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</si>
  <si>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</si>
  <si>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</si>
  <si>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</si>
  <si>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</si>
  <si>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</si>
  <si>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</si>
  <si>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</si>
  <si>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</si>
  <si>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</si>
  <si>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</si>
  <si>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</si>
  <si>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</si>
  <si>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</si>
  <si>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</si>
  <si>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</si>
  <si>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</si>
  <si>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</si>
  <si>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</si>
  <si>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</si>
  <si>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</si>
  <si>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</si>
  <si>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</si>
  <si>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</si>
  <si>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</si>
  <si>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</si>
  <si>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</si>
  <si>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</si>
  <si>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</si>
  <si>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</si>
  <si>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</si>
  <si>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</si>
  <si>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</si>
  <si>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</si>
  <si>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</si>
  <si>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</si>
  <si>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</si>
  <si>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</si>
  <si>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</si>
  <si>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</si>
  <si>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</si>
  <si>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</si>
  <si>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</si>
  <si>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</si>
  <si>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</si>
  <si>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</si>
  <si>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</si>
  <si>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</si>
  <si>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</si>
  <si>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</si>
  <si>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</si>
  <si>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</si>
  <si>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</si>
  <si>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</si>
  <si>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</si>
  <si>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</si>
  <si>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</si>
  <si>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</si>
  <si>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</si>
  <si>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</si>
  <si>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</si>
  <si>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</si>
  <si>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</si>
  <si>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</si>
  <si>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</si>
  <si>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</si>
  <si>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</si>
  <si>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</si>
  <si>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</si>
  <si>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</si>
  <si>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</si>
  <si>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</si>
  <si>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</si>
  <si>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</si>
  <si>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</si>
  <si>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</si>
  <si>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</si>
  <si>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</si>
  <si>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</si>
  <si>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</si>
  <si>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</si>
  <si>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</si>
  <si>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</si>
  <si>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</si>
  <si>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</si>
  <si>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</si>
  <si>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</si>
  <si>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</si>
  <si>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</si>
  <si>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</si>
  <si>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</si>
  <si>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</si>
  <si>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</si>
  <si>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</si>
  <si>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</si>
  <si>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</si>
  <si>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</si>
  <si>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</si>
  <si>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</si>
  <si>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</si>
  <si>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</si>
  <si>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</si>
  <si>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</si>
  <si>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</si>
  <si>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</si>
  <si>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</si>
  <si>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</si>
  <si>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</si>
  <si>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</si>
  <si>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</si>
  <si>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</si>
  <si>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</si>
  <si>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</si>
  <si>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</si>
  <si>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</si>
  <si>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</si>
  <si>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</si>
  <si>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</si>
  <si>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</si>
  <si>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</si>
  <si>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</si>
  <si>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</si>
  <si>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</si>
  <si>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</si>
  <si>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</si>
  <si>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</si>
  <si>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</si>
  <si>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</si>
  <si>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</si>
  <si>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</si>
  <si>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</si>
  <si>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</si>
  <si>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</si>
  <si>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</si>
  <si>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</si>
  <si>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</si>
  <si>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</si>
  <si>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</si>
  <si>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</si>
  <si>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</si>
  <si>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</si>
  <si>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</si>
  <si>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</si>
  <si>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</si>
  <si>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</si>
  <si>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</si>
  <si>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</si>
  <si>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</si>
  <si>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</si>
  <si>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</si>
  <si>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</si>
  <si>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</si>
  <si>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</si>
  <si>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</si>
  <si>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</si>
  <si>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</si>
  <si>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</si>
  <si>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</si>
  <si>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</si>
  <si>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</si>
  <si>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</si>
  <si>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</si>
  <si>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</si>
  <si>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</si>
  <si>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</si>
  <si>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</si>
  <si>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</si>
  <si>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</si>
  <si>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</si>
  <si>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</si>
  <si>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</si>
  <si>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</si>
  <si>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</si>
  <si>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</si>
  <si>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</si>
  <si>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</si>
  <si>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</si>
  <si>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</si>
  <si>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</si>
  <si>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</si>
  <si>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</si>
  <si>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</si>
  <si>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</si>
  <si>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</si>
  <si>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</si>
  <si>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</si>
  <si>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</si>
  <si>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</si>
  <si>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</si>
  <si>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</si>
  <si>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</si>
  <si>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</si>
  <si>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</si>
  <si>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</si>
  <si>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</si>
  <si>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</si>
  <si>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</si>
  <si>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</si>
  <si>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</si>
  <si>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</si>
  <si>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</si>
  <si>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</si>
  <si>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</si>
  <si>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</si>
  <si>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</si>
  <si>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</si>
  <si>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</si>
  <si>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</si>
  <si>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</si>
  <si>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</si>
  <si>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</si>
  <si>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</si>
  <si>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</si>
  <si>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</si>
  <si>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</si>
  <si>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</si>
  <si>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</si>
  <si>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</si>
  <si>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</si>
  <si>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</si>
  <si>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</si>
  <si>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</si>
  <si>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</si>
  <si>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</si>
  <si>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</si>
  <si>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</si>
  <si>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</si>
  <si>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</si>
  <si>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</si>
  <si>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</si>
  <si>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</si>
  <si>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</si>
  <si>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</si>
  <si>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</si>
  <si>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</si>
  <si>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</si>
  <si>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</si>
  <si>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</si>
  <si>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</si>
  <si>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</si>
  <si>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</si>
  <si>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</si>
  <si>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</si>
  <si>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</si>
  <si>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</si>
  <si>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</si>
  <si>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</si>
  <si>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</si>
  <si>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</si>
  <si>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</si>
  <si>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</si>
  <si>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</si>
  <si>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</si>
  <si>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</si>
  <si>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</si>
  <si>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</si>
  <si>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</si>
  <si>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</si>
  <si>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</si>
  <si>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</si>
  <si>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</si>
  <si>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</si>
  <si>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</si>
  <si>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</si>
  <si>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</si>
  <si>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</si>
  <si>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</si>
  <si>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</si>
  <si>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</si>
  <si>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</si>
  <si>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</si>
  <si>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</si>
  <si>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</si>
  <si>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</si>
  <si>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</si>
  <si>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</si>
  <si>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</si>
  <si>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</si>
  <si>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</si>
  <si>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</si>
  <si>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</si>
  <si>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</si>
  <si>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</si>
  <si>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</si>
  <si>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</si>
  <si>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</si>
  <si>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</si>
  <si>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</si>
  <si>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</si>
  <si>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</si>
  <si>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</si>
  <si>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</si>
  <si>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</si>
  <si>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</si>
  <si>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</si>
  <si>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</si>
  <si>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</si>
  <si>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</si>
  <si>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</si>
  <si>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</si>
  <si>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</si>
  <si>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</si>
  <si>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</si>
  <si>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</si>
  <si>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</si>
  <si>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</si>
  <si>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</si>
  <si>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</si>
  <si>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</si>
  <si>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</si>
  <si>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</si>
  <si>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</si>
  <si>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</si>
  <si>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</si>
  <si>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</si>
  <si>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</si>
  <si>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</si>
  <si>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</si>
  <si>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</si>
  <si>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</si>
  <si>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</si>
  <si>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</si>
  <si>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</si>
  <si>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</si>
  <si>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</si>
  <si>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</si>
  <si>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</si>
  <si>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</si>
  <si>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</si>
  <si>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</si>
  <si>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</si>
  <si>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</si>
  <si>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</si>
  <si>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</si>
  <si>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</si>
  <si>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</si>
  <si>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</si>
  <si>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</si>
  <si>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</si>
  <si>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</si>
  <si>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</si>
  <si>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</si>
  <si>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</si>
  <si>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</si>
  <si>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</si>
  <si>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</si>
  <si>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</si>
  <si>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</si>
  <si>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</si>
  <si>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</si>
  <si>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</si>
  <si>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</si>
  <si>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</si>
  <si>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</si>
  <si>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</si>
  <si>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</si>
  <si>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</si>
  <si>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</si>
  <si>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</si>
  <si>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</si>
  <si>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</si>
  <si>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</si>
  <si>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</si>
  <si>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</si>
  <si>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</si>
  <si>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</si>
  <si>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</si>
  <si>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</si>
  <si>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</si>
  <si>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</si>
  <si>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</si>
  <si>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</si>
  <si>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</si>
  <si>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</si>
  <si>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</si>
  <si>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</si>
  <si>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</si>
  <si>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</si>
  <si>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</si>
  <si>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</si>
  <si>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</si>
  <si>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</si>
  <si>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</si>
  <si>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</si>
  <si>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</si>
  <si>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</si>
  <si>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</si>
  <si>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</si>
  <si>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</si>
  <si>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</si>
  <si>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</si>
  <si>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</si>
  <si>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</si>
  <si>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</si>
  <si>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</si>
  <si>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</si>
  <si>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</si>
  <si>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</si>
  <si>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</si>
  <si>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</si>
  <si>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</si>
  <si>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</si>
  <si>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</si>
  <si>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</si>
  <si>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</si>
  <si>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</si>
  <si>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</si>
  <si>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</si>
  <si>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</si>
  <si>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</si>
  <si>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</si>
  <si>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</si>
  <si>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</si>
  <si>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</si>
  <si>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</si>
  <si>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</si>
  <si>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</si>
  <si>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</si>
  <si>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</si>
  <si>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</si>
  <si>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</si>
  <si>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</si>
  <si>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</si>
  <si>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</si>
  <si>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</si>
  <si>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</si>
  <si>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</si>
  <si>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</si>
  <si>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</si>
  <si>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</si>
  <si>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</si>
  <si>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</si>
  <si>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</si>
  <si>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</si>
  <si>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</si>
  <si>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</si>
  <si>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</si>
  <si>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</si>
  <si>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</si>
  <si>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</si>
  <si>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</si>
  <si>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</si>
  <si>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</si>
  <si>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</si>
  <si>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</si>
  <si>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</si>
  <si>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</si>
  <si>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</si>
  <si>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</si>
  <si>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</si>
  <si>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</si>
  <si>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</si>
  <si>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</si>
  <si>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</si>
  <si>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</si>
  <si>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</si>
  <si>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</si>
  <si>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</si>
  <si>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</si>
  <si>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</si>
  <si>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</si>
  <si>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</si>
  <si>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</si>
  <si>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</si>
  <si>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</si>
  <si>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</si>
  <si>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</si>
  <si>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</si>
  <si>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</si>
  <si>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</si>
  <si>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</si>
  <si>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</si>
  <si>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</si>
  <si>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</si>
  <si>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</si>
  <si>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</si>
  <si>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</si>
  <si>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</si>
  <si>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</si>
  <si>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</si>
  <si>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</si>
  <si>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</si>
  <si>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</si>
  <si>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</si>
  <si>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</si>
  <si>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</si>
  <si>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</si>
  <si>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</si>
  <si>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</si>
  <si>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</si>
  <si>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</si>
  <si>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</si>
  <si>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</si>
  <si>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</si>
  <si>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</si>
  <si>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</si>
  <si>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</si>
  <si>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</si>
  <si>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</si>
  <si>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</si>
  <si>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</si>
  <si>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</si>
  <si>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</si>
  <si>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</si>
  <si>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</si>
  <si>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</si>
  <si>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</si>
  <si>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</si>
  <si>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</si>
  <si>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</si>
  <si>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</si>
  <si>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</si>
  <si>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</si>
  <si>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</si>
  <si>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</si>
  <si>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</si>
  <si>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</si>
  <si>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</si>
  <si>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</si>
  <si>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</si>
  <si>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</si>
  <si>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</si>
  <si>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</si>
  <si>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</si>
  <si>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</si>
  <si>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</si>
  <si>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</si>
  <si>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</si>
  <si>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</si>
  <si>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</si>
  <si>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</si>
  <si>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</si>
  <si>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</si>
  <si>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</si>
  <si>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</si>
  <si>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</si>
  <si>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</si>
  <si>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</si>
  <si>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</si>
  <si>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</si>
  <si>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</si>
  <si>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</si>
  <si>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</si>
  <si>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</si>
  <si>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</si>
  <si>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</si>
  <si>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</si>
  <si>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</si>
  <si>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</si>
  <si>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</si>
  <si>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</si>
  <si>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</si>
  <si>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</si>
  <si>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</si>
  <si>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</si>
  <si>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</si>
  <si>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</si>
  <si>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</si>
  <si>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</si>
  <si>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</si>
  <si>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</si>
  <si>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</si>
  <si>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</si>
  <si>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</si>
  <si>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</si>
  <si>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</si>
  <si>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</si>
  <si>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</si>
  <si>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</si>
  <si>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</si>
  <si>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</si>
  <si>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</si>
  <si>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</si>
  <si>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</si>
  <si>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</si>
  <si>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</si>
  <si>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</si>
  <si>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</si>
  <si>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</si>
  <si>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</si>
  <si>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</si>
  <si>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</si>
  <si>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</si>
  <si>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</si>
  <si>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</si>
  <si>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</si>
  <si>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</si>
  <si>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</si>
  <si>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</si>
  <si>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</si>
  <si>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</si>
  <si>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</si>
  <si>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</si>
  <si>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</si>
  <si>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</si>
  <si>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</si>
  <si>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</si>
  <si>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</si>
  <si>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</si>
  <si>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</si>
  <si>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</si>
  <si>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</si>
  <si>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</si>
  <si>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</si>
  <si>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</si>
  <si>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</si>
  <si>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</si>
  <si>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</si>
  <si>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</si>
  <si>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</si>
  <si>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</si>
  <si>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</si>
  <si>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</si>
  <si>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</si>
  <si>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</si>
  <si>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</si>
  <si>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</si>
  <si>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</si>
  <si>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</si>
  <si>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</si>
  <si>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</si>
  <si>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</si>
  <si>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</si>
  <si>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</si>
  <si>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</si>
  <si>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</si>
  <si>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</si>
  <si>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</si>
  <si>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</si>
  <si>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</si>
  <si>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</si>
  <si>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</si>
  <si>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</si>
  <si>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</si>
  <si>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</si>
  <si>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</si>
  <si>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</si>
  <si>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</si>
  <si>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</si>
  <si>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</si>
  <si>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</si>
  <si>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</si>
  <si>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</si>
  <si>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</si>
  <si>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</si>
  <si>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</si>
  <si>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</si>
  <si>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</si>
  <si>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</si>
  <si>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</si>
  <si>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</si>
  <si>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</si>
  <si>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</si>
  <si>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</si>
  <si>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</si>
  <si>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</si>
  <si>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</si>
  <si>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</si>
  <si>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</si>
  <si>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</si>
  <si>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</si>
  <si>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</si>
  <si>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</si>
  <si>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</si>
  <si>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</si>
  <si>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</si>
  <si>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</si>
  <si>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</si>
  <si>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</si>
  <si>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</si>
  <si>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</si>
  <si>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</si>
  <si>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</si>
  <si>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</si>
  <si>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</si>
  <si>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</si>
  <si>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</si>
  <si>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</si>
  <si>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</si>
  <si>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</si>
  <si>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</si>
  <si>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</si>
  <si>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</si>
  <si>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</si>
  <si>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</si>
  <si>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</si>
  <si>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</si>
  <si>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</si>
  <si>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</si>
  <si>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</si>
  <si>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</si>
  <si>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</si>
  <si>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</si>
  <si>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</si>
  <si>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</si>
  <si>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</si>
  <si>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</si>
  <si>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</si>
  <si>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</si>
  <si>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</si>
  <si>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</si>
  <si>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</si>
  <si>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</si>
  <si>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</si>
  <si>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</si>
  <si>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</si>
  <si>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</si>
  <si>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</si>
  <si>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</si>
  <si>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</si>
  <si>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</si>
  <si>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</si>
  <si>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</si>
  <si>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</si>
  <si>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</si>
  <si>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</si>
  <si>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</si>
  <si>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</si>
  <si>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</si>
  <si>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</si>
  <si>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</si>
  <si>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</si>
  <si>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</si>
  <si>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</si>
  <si>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</si>
  <si>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</si>
  <si>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</si>
  <si>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</si>
  <si>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</si>
  <si>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</si>
  <si>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</si>
  <si>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</si>
  <si>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</si>
  <si>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</si>
  <si>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</si>
  <si>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</si>
  <si>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</si>
  <si>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</si>
  <si>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</si>
  <si>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</si>
  <si>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</si>
  <si>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</si>
  <si>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</si>
  <si>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</si>
  <si>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</si>
  <si>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</si>
  <si>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</si>
  <si>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</si>
  <si>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</si>
  <si>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</si>
  <si>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</si>
  <si>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</si>
  <si>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</si>
  <si>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</si>
  <si>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</si>
  <si>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</si>
  <si>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</si>
  <si>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</si>
  <si>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</si>
  <si>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</si>
  <si>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</si>
  <si>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</si>
  <si>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</si>
  <si>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</si>
  <si>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</si>
  <si>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</si>
  <si>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</si>
  <si>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</si>
  <si>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</si>
  <si>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</si>
  <si>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</si>
  <si>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</si>
  <si>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</si>
  <si>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</si>
  <si>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</si>
  <si>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</si>
  <si>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</si>
  <si>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</si>
  <si>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</si>
  <si>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</si>
  <si>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</si>
  <si>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</si>
  <si>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</si>
  <si>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</si>
  <si>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</si>
  <si>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</si>
  <si>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</si>
  <si>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</si>
  <si>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</si>
  <si>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</si>
  <si>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</si>
  <si>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</si>
  <si>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</si>
  <si>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</si>
  <si>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</si>
  <si>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</si>
  <si>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</si>
  <si>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</si>
  <si>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</si>
  <si>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</si>
  <si>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</si>
  <si>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</si>
  <si>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</si>
  <si>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</si>
  <si>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</si>
  <si>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</si>
  <si>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</si>
  <si>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</si>
  <si>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</si>
  <si>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</si>
  <si>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</si>
  <si>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</si>
  <si>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</si>
  <si>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</si>
  <si>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</si>
  <si>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</si>
  <si>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</si>
  <si>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</si>
  <si>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</si>
  <si>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</si>
  <si>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</si>
  <si>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</si>
  <si>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</si>
  <si>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</si>
  <si>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</si>
  <si>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</si>
  <si>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</si>
  <si>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</si>
  <si>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</si>
  <si>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</si>
  <si>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</si>
  <si>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</si>
  <si>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</si>
  <si>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</si>
  <si>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</si>
  <si>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</si>
  <si>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</si>
  <si>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</si>
  <si>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</si>
  <si>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</si>
  <si>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</si>
  <si>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</si>
  <si>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</si>
  <si>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</si>
  <si>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</si>
  <si>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</si>
  <si>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</si>
  <si>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</si>
  <si>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</si>
  <si>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</si>
  <si>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</si>
  <si>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</si>
  <si>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</si>
  <si>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</si>
  <si>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</si>
  <si>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</si>
  <si>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</si>
  <si>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</si>
  <si>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</si>
  <si>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</si>
  <si>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</si>
  <si>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</si>
  <si>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</si>
  <si>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</si>
  <si>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</si>
  <si>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</si>
  <si>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</si>
  <si>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</si>
  <si>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</si>
  <si>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</si>
  <si>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</si>
  <si>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</si>
  <si>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</si>
  <si>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</si>
  <si>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</si>
  <si>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</si>
  <si>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</si>
  <si>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</si>
  <si>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</si>
  <si>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</si>
  <si>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</si>
  <si>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</si>
  <si>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</si>
  <si>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</si>
  <si>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</si>
  <si>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</si>
  <si>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</si>
  <si>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</si>
  <si>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</si>
  <si>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</si>
  <si>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</si>
  <si>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</si>
  <si>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</si>
  <si>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</si>
  <si>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</si>
  <si>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</si>
  <si>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</si>
  <si>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</si>
  <si>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</si>
  <si>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</si>
  <si>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</si>
  <si>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</si>
  <si>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</si>
  <si>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</si>
  <si>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</si>
  <si>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</si>
  <si>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</si>
  <si>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</si>
  <si>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</si>
  <si>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</si>
  <si>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</si>
  <si>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</si>
  <si>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</si>
  <si>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</si>
  <si>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</si>
  <si>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</si>
  <si>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</si>
  <si>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</si>
  <si>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</si>
  <si>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</si>
  <si>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</si>
  <si>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</si>
  <si>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</si>
  <si>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</si>
  <si>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</si>
  <si>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</si>
  <si>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</si>
  <si>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</si>
  <si>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</si>
  <si>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</si>
  <si>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</si>
  <si>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</si>
  <si>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</si>
  <si>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</si>
  <si>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</si>
  <si>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</si>
  <si>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</si>
  <si>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</si>
  <si>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</si>
  <si>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</si>
  <si>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</si>
  <si>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</si>
  <si>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</si>
  <si>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</si>
  <si>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</si>
  <si>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</si>
  <si>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</si>
  <si>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</si>
  <si>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</si>
  <si>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</si>
  <si>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</si>
  <si>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</si>
  <si>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</si>
  <si>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</si>
  <si>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</si>
  <si>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</si>
  <si>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</si>
  <si>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</si>
  <si>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</si>
  <si>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</si>
  <si>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</si>
  <si>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</si>
  <si>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</si>
  <si>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</si>
  <si>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</si>
  <si>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</si>
  <si>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</si>
  <si>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</si>
  <si>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</si>
  <si>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</si>
  <si>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</si>
  <si>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</si>
  <si>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</si>
  <si>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</si>
  <si>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</si>
  <si>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</si>
  <si>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</si>
  <si>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</si>
  <si>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</si>
  <si>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</si>
  <si>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</si>
  <si>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</si>
  <si>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</si>
  <si>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</si>
  <si>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</si>
  <si>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</si>
  <si>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</si>
  <si>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</si>
  <si>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</si>
  <si>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</si>
  <si>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</si>
  <si>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</si>
  <si>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</si>
  <si>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</si>
  <si>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</si>
  <si>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</si>
  <si>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</si>
  <si>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</si>
  <si>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</si>
  <si>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</si>
  <si>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</si>
  <si>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</si>
  <si>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</si>
  <si>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</si>
  <si>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</si>
  <si>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</si>
  <si>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</si>
  <si>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</si>
  <si>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</si>
  <si>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</si>
  <si>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</si>
  <si>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</si>
  <si>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</si>
  <si>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</si>
  <si>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</si>
  <si>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</si>
  <si>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</si>
  <si>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</si>
  <si>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</si>
  <si>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</si>
  <si>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</si>
  <si>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</si>
  <si>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</si>
  <si>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</si>
  <si>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</si>
  <si>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</si>
  <si>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</si>
  <si>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</si>
  <si>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</si>
  <si>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</si>
  <si>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</si>
  <si>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</si>
  <si>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</si>
  <si>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</si>
  <si>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</si>
  <si>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</si>
  <si>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</si>
  <si>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</si>
  <si>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</si>
  <si>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</si>
  <si>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</si>
  <si>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</si>
  <si>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</si>
  <si>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</si>
  <si>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</si>
  <si>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</si>
  <si>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</si>
  <si>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</si>
  <si>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</si>
  <si>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</si>
  <si>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</si>
  <si>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</si>
  <si>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</si>
  <si>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</si>
  <si>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</si>
  <si>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</si>
  <si>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</si>
  <si>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</si>
  <si>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</si>
  <si>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</si>
  <si>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</si>
  <si>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</si>
  <si>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</si>
  <si>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</si>
  <si>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</si>
  <si>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</si>
  <si>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</si>
  <si>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</si>
  <si>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</si>
  <si>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</si>
  <si>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</si>
  <si>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</si>
  <si>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</si>
  <si>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</si>
  <si>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</si>
  <si>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</si>
  <si>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</si>
  <si>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</si>
  <si>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</si>
  <si>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</si>
  <si>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</si>
  <si>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</si>
  <si>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</si>
  <si>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</si>
  <si>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</si>
  <si>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</si>
  <si>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</si>
  <si>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</si>
  <si>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</si>
  <si>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</si>
  <si>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</si>
  <si>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</si>
  <si>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</si>
  <si>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</si>
  <si>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</si>
  <si>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</si>
  <si>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</si>
  <si>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</si>
  <si>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</si>
  <si>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</si>
  <si>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</si>
  <si>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</si>
  <si>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</si>
  <si>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</si>
  <si>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</si>
  <si>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</si>
  <si>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</si>
  <si>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</si>
  <si>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</si>
  <si>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</si>
  <si>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</si>
  <si>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</si>
  <si>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</si>
  <si>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</si>
  <si>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</si>
  <si>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</si>
  <si>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</si>
  <si>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</si>
  <si>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</si>
  <si>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</si>
  <si>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</si>
  <si>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</si>
  <si>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</si>
  <si>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</si>
  <si>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</si>
  <si>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</si>
  <si>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</si>
  <si>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</si>
  <si>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</si>
  <si>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</si>
  <si>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</si>
  <si>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</si>
  <si>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</si>
  <si>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</si>
  <si>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</si>
  <si>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</si>
  <si>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</si>
  <si>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</si>
  <si>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</si>
  <si>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</si>
  <si>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</si>
  <si>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</si>
  <si>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</si>
  <si>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</si>
  <si>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</si>
  <si>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</si>
  <si>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</si>
  <si>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</si>
  <si>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</si>
  <si>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</si>
  <si>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</si>
  <si>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</si>
  <si>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</si>
  <si>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</si>
  <si>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</si>
  <si>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</si>
  <si>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</si>
  <si>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</si>
  <si>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</si>
  <si>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</si>
  <si>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</si>
  <si>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</si>
  <si>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</si>
  <si>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</si>
  <si>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</si>
  <si>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</si>
  <si>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</si>
  <si>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</si>
  <si>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</si>
  <si>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</si>
  <si>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</si>
  <si>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</si>
  <si>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</si>
  <si>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</si>
  <si>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</si>
  <si>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</si>
  <si>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</si>
  <si>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</si>
  <si>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</si>
  <si>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</si>
  <si>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</si>
  <si>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</si>
  <si>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</si>
  <si>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</si>
  <si>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</si>
  <si>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</si>
  <si>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</si>
  <si>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</si>
  <si>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</si>
  <si>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</si>
  <si>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</si>
  <si>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</si>
  <si>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</si>
  <si>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</si>
  <si>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</si>
  <si>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</si>
  <si>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</si>
  <si>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</si>
  <si>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</si>
  <si>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</si>
  <si>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</si>
  <si>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</si>
  <si>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</si>
  <si>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</si>
  <si>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</si>
  <si>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</si>
  <si>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</si>
  <si>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</si>
  <si>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</si>
  <si>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</si>
  <si>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</si>
  <si>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</si>
  <si>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</si>
  <si>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</si>
  <si>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</si>
  <si>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</si>
  <si>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</si>
  <si>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</si>
  <si>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</si>
  <si>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</si>
  <si>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</si>
  <si>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</si>
  <si>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</si>
  <si>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</si>
  <si>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</si>
  <si>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</si>
  <si>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</si>
  <si>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</si>
  <si>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</si>
  <si>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</si>
  <si>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</si>
  <si>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</si>
  <si>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</si>
  <si>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</si>
  <si>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</si>
  <si>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</si>
  <si>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</si>
  <si>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</si>
  <si>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</si>
  <si>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</si>
  <si>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</si>
  <si>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</si>
  <si>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</si>
  <si>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</si>
  <si>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</si>
  <si>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</si>
  <si>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</si>
  <si>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</si>
  <si>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</si>
  <si>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</si>
  <si>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</si>
  <si>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</si>
  <si>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</si>
  <si>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</si>
  <si>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</si>
  <si>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</si>
  <si>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</si>
  <si>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</si>
  <si>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</si>
  <si>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</si>
  <si>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</si>
  <si>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</si>
  <si>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</si>
  <si>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</si>
  <si>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</si>
  <si>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</si>
  <si>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</si>
  <si>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</si>
  <si>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</si>
  <si>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</si>
  <si>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</si>
  <si>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</si>
  <si>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</si>
  <si>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</si>
  <si>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</si>
  <si>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</si>
  <si>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</si>
  <si>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</si>
  <si>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</si>
  <si>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</si>
  <si>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</si>
  <si>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</si>
  <si>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</si>
  <si>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</si>
  <si>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</si>
  <si>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</si>
  <si>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</si>
  <si>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</si>
  <si>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</si>
  <si>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</si>
  <si>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</si>
  <si>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</si>
  <si>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</si>
  <si>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</si>
  <si>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</si>
  <si>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</si>
  <si>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</si>
  <si>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</si>
  <si>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</si>
  <si>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</si>
  <si>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</si>
  <si>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</si>
  <si>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</si>
  <si>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</si>
  <si>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</si>
  <si>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</si>
  <si>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</si>
  <si>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</si>
  <si>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</si>
  <si>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</si>
  <si>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</si>
  <si>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</si>
  <si>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</si>
  <si>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</si>
  <si>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</si>
  <si>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</si>
  <si>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</si>
  <si>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</si>
  <si>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</si>
  <si>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</si>
  <si>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</si>
  <si>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</si>
  <si>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</si>
  <si>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</si>
  <si>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</si>
  <si>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</si>
  <si>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</si>
  <si>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</si>
  <si>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</si>
  <si>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</si>
  <si>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</si>
  <si>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</si>
  <si>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</si>
  <si>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</si>
  <si>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</si>
  <si>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</si>
  <si>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</si>
  <si>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</si>
  <si>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</si>
  <si>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</si>
  <si>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</si>
  <si>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</si>
  <si>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</si>
  <si>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</si>
  <si>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</si>
  <si>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</si>
  <si>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</si>
  <si>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</si>
  <si>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</si>
  <si>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</si>
  <si>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</si>
  <si>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</si>
  <si>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</si>
  <si>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</si>
  <si>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</si>
  <si>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</si>
  <si>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</si>
  <si>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</si>
  <si>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</si>
  <si>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</si>
  <si>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</si>
  <si>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</si>
  <si>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</si>
  <si>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</si>
  <si>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</si>
  <si>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</si>
  <si>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</si>
  <si>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</si>
  <si>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</si>
  <si>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</si>
  <si>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</si>
  <si>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</si>
  <si>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</si>
  <si>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</si>
  <si>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</si>
  <si>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</si>
  <si>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</si>
  <si>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</si>
  <si>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</si>
  <si>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</si>
  <si>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</si>
  <si>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</si>
  <si>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</si>
  <si>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</si>
  <si>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</si>
  <si>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</si>
  <si>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</si>
  <si>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</si>
  <si>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</si>
  <si>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</si>
  <si>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</si>
  <si>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</si>
  <si>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</si>
  <si>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</si>
  <si>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</si>
  <si>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</si>
  <si>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</si>
  <si>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</si>
  <si>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</si>
  <si>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</si>
  <si>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</si>
  <si>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</si>
  <si>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</si>
  <si>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</si>
  <si>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</si>
  <si>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</si>
  <si>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</si>
  <si>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</si>
  <si>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</si>
  <si>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</si>
  <si>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</si>
  <si>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</si>
  <si>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</si>
  <si>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</si>
  <si>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</si>
  <si>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</si>
  <si>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</si>
  <si>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</si>
  <si>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</si>
  <si>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</si>
  <si>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</si>
  <si>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</si>
  <si>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</si>
  <si>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</si>
  <si>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</si>
  <si>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</si>
  <si>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</si>
  <si>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</si>
  <si>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</si>
  <si>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</si>
  <si>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</si>
  <si>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</si>
  <si>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</si>
  <si>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</si>
  <si>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</si>
  <si>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</si>
  <si>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</si>
  <si>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</si>
  <si>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</si>
  <si>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</si>
  <si>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</si>
  <si>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</si>
  <si>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</si>
  <si>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</si>
  <si>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</si>
  <si>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</si>
  <si>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</si>
  <si>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</si>
  <si>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</si>
  <si>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</si>
  <si>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</si>
  <si>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</si>
  <si>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</si>
  <si>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</si>
  <si>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</si>
  <si>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</si>
  <si>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</si>
  <si>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</si>
  <si>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</si>
  <si>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</si>
  <si>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</si>
  <si>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</si>
  <si>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</si>
  <si>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</si>
  <si>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</si>
  <si>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</si>
  <si>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</si>
  <si>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</si>
  <si>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</si>
  <si>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</si>
  <si>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</si>
  <si>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</si>
  <si>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</si>
  <si>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</si>
  <si>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</si>
  <si>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</si>
  <si>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</si>
  <si>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</si>
  <si>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</si>
  <si>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</si>
  <si>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</si>
  <si>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</si>
  <si>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</si>
  <si>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</si>
  <si>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</si>
  <si>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</si>
  <si>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</si>
  <si>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</si>
  <si>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</si>
  <si>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</si>
  <si>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</si>
  <si>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</si>
  <si>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</si>
  <si>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</si>
  <si>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</si>
  <si>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</si>
  <si>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</si>
  <si>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</si>
  <si>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</si>
  <si>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</si>
  <si>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</si>
  <si>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</si>
  <si>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</si>
  <si>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</si>
  <si>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</si>
  <si>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</si>
  <si>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</si>
  <si>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</si>
  <si>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</si>
  <si>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</si>
  <si>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</si>
  <si>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</si>
  <si>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</si>
  <si>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</si>
  <si>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</si>
  <si>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</si>
  <si>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</si>
  <si>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</si>
  <si>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</si>
  <si>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</si>
  <si>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</si>
  <si>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</si>
  <si>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</si>
  <si>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</si>
  <si>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</si>
  <si>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</si>
  <si>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</si>
  <si>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</si>
  <si>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</si>
  <si>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</si>
  <si>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</si>
  <si>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</si>
  <si>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</si>
  <si>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</si>
  <si>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</si>
  <si>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</si>
  <si>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</si>
  <si>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</si>
  <si>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</si>
  <si>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Evan Ferguson - 4</t>
  </si>
  <si>
    <t>GW5</t>
  </si>
  <si>
    <t>2023-09-17T20:30:06.235303Z</t>
  </si>
  <si>
    <t>Permanent move to Trabzonspor</t>
  </si>
  <si>
    <t>2023-09-11T14:13:51.462896Z</t>
  </si>
  <si>
    <t>Joined Al-Duhail on loan for the rest of the season</t>
  </si>
  <si>
    <t>Muscle injury - 50% chance of playing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</si>
  <si>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</si>
  <si>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</si>
  <si>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</si>
  <si>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</si>
  <si>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</si>
  <si>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</si>
  <si>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</si>
  <si>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</si>
  <si>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</si>
  <si>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</si>
  <si>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</si>
  <si>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</si>
  <si>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</si>
  <si>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2023-09-18T21:30:07.410356Z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</si>
  <si>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</si>
  <si>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</si>
  <si>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</si>
  <si>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</si>
  <si>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</si>
  <si>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</si>
  <si>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</si>
  <si>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</si>
  <si>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</si>
  <si>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</si>
  <si>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</si>
  <si>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</si>
  <si>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</si>
  <si>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</si>
  <si>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</si>
  <si>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</si>
  <si>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Knock - Unknown return date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</si>
  <si>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</si>
  <si>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</si>
  <si>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</si>
  <si>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</si>
  <si>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</si>
  <si>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</si>
  <si>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</si>
  <si>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</si>
  <si>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</si>
  <si>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</si>
  <si>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</si>
  <si>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</si>
  <si>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</si>
  <si>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</si>
  <si>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</si>
  <si>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</si>
  <si>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</si>
  <si>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</si>
  <si>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</si>
  <si>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</si>
  <si>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</si>
  <si>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</si>
  <si>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</si>
  <si>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</si>
  <si>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</si>
  <si>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</si>
  <si>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</si>
  <si>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2023-09-06T09:30:07.349303Z</t>
  </si>
  <si>
    <t>Joined Standard Liège on a season-long loan deal</t>
  </si>
  <si>
    <t>2023-09-08T08:20:18.759219Z</t>
  </si>
  <si>
    <t>2023-09-12T11:00:07.995712Z</t>
  </si>
  <si>
    <t>2023-09-06T20:00:07.244866Z</t>
  </si>
  <si>
    <t>2023-09-10T22:00:08.090730Z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</si>
  <si>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</si>
  <si>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</si>
  <si>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</si>
  <si>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</si>
  <si>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</si>
  <si>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</si>
  <si>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</si>
  <si>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</si>
  <si>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</si>
  <si>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</si>
  <si>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</si>
  <si>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</si>
  <si>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</si>
  <si>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</si>
  <si>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</si>
  <si>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</si>
  <si>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</si>
  <si>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</si>
  <si>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</si>
  <si>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</si>
  <si>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</si>
  <si>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</si>
  <si>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</si>
  <si>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</si>
  <si>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</si>
  <si>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</si>
  <si>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</si>
  <si>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</si>
  <si>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</si>
  <si>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</si>
  <si>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2023-09-16T20:00:08.142095Z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</si>
  <si>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</si>
  <si>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</si>
  <si>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</si>
  <si>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</si>
  <si>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</si>
  <si>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</si>
  <si>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</si>
  <si>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</si>
  <si>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</si>
  <si>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</si>
  <si>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</si>
  <si>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</si>
  <si>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</si>
  <si>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</si>
  <si>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</si>
  <si>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</si>
  <si>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</si>
  <si>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</si>
  <si>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</si>
  <si>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</si>
  <si>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</si>
  <si>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</si>
  <si>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</si>
  <si>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</si>
  <si>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</si>
  <si>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</si>
  <si>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</si>
  <si>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</si>
  <si>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</si>
  <si>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</si>
  <si>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</si>
  <si>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Gustavo Hamer - 2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</si>
  <si>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</si>
  <si>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</si>
  <si>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</si>
  <si>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</si>
  <si>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</si>
  <si>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</si>
  <si>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</si>
  <si>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</si>
  <si>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</si>
  <si>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</si>
  <si>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2023-09-24T16:30:06.897822Z</t>
  </si>
  <si>
    <t>2023-09-22T13:30:07.934644Z</t>
  </si>
  <si>
    <t>2023-09-24T18:00:07.480397Z</t>
  </si>
  <si>
    <t>Lack of match fitness - 75% chance of playing</t>
  </si>
  <si>
    <t>Mackenzie</t>
  </si>
  <si>
    <t>447261.jpg</t>
  </si>
  <si>
    <t>Hunt</t>
  </si>
  <si>
    <t>Groin Injury - 75% chance of playing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</si>
  <si>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</si>
  <si>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</si>
  <si>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</si>
  <si>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</si>
  <si>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</si>
  <si>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</si>
  <si>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</si>
  <si>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</si>
  <si>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</si>
  <si>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</si>
  <si>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2023-09-25T12:30:08.800627Z</t>
  </si>
  <si>
    <t>2023-09-20T12:30:08.524991Z</t>
  </si>
  <si>
    <t>2023-09-22T11:30:08.260489Z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</si>
  <si>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</si>
  <si>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</si>
  <si>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</si>
  <si>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</si>
  <si>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</si>
  <si>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</si>
  <si>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</si>
  <si>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</si>
  <si>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</si>
  <si>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</si>
  <si>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</si>
  <si>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</si>
  <si>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2023-09-29T10:30:07.948136Z</t>
  </si>
  <si>
    <t>2023-09-30T23:00:07.672676Z</t>
  </si>
  <si>
    <t>2023-09-30T23:30:06.990139Z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</si>
  <si>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</si>
  <si>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</si>
  <si>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</si>
  <si>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</si>
  <si>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</si>
  <si>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</si>
  <si>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</si>
  <si>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</si>
  <si>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</si>
  <si>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</si>
  <si>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</si>
  <si>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</si>
  <si>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</si>
  <si>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</si>
  <si>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</si>
  <si>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</si>
  <si>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</si>
  <si>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</si>
  <si>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</si>
  <si>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</si>
  <si>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</si>
  <si>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</si>
  <si>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</si>
  <si>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</si>
  <si>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</si>
  <si>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Suspended until 05 Nov</t>
  </si>
  <si>
    <t>2023-09-30T23:00:08.738337Z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</si>
  <si>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</si>
  <si>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</si>
  <si>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</si>
  <si>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</si>
  <si>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</si>
  <si>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</si>
  <si>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</si>
  <si>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</si>
  <si>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2023-09-28T03:30:09.612686Z</t>
  </si>
  <si>
    <t>2023-09-28T03:30:09.635770Z</t>
  </si>
  <si>
    <t>2023-09-28T03:30:09.657546Z</t>
  </si>
  <si>
    <t>2023-09-30T18:30:08.844643Z</t>
  </si>
  <si>
    <t>2023-09-30T23:00:09.117051Z</t>
  </si>
  <si>
    <t>2023-09-28T03:30:09.763557Z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</si>
  <si>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</si>
  <si>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</si>
  <si>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</si>
  <si>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</si>
  <si>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</si>
  <si>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</si>
  <si>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2023-09-28T17:00:09.719767Z</t>
  </si>
  <si>
    <t>2023-09-29T13:30:09.441382Z</t>
  </si>
  <si>
    <t>Jamie</t>
  </si>
  <si>
    <t>513588.jpg</t>
  </si>
  <si>
    <t>Donley</t>
  </si>
  <si>
    <t>Anel Ahmedhodžić</t>
  </si>
  <si>
    <t>Rhian Brewster</t>
  </si>
  <si>
    <t>26-266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</si>
  <si>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</si>
  <si>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</si>
  <si>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</si>
  <si>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</si>
  <si>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</si>
  <si>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</si>
  <si>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</si>
  <si>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Bukayo Saka - 4</t>
  </si>
  <si>
    <t>Carlton Morris - 3</t>
  </si>
  <si>
    <t>2023-10-02T20:00:07.692080Z</t>
  </si>
  <si>
    <t>2023-10-03T22:30:07.474324Z</t>
  </si>
  <si>
    <t>2023-10-04T15:30:08.354887Z</t>
  </si>
  <si>
    <t>2023-10-05T08:30:09.546767Z</t>
  </si>
  <si>
    <t>Muscle injury - Expected back 04 Nov</t>
  </si>
  <si>
    <t>2023-10-04T18:30:08.271676Z</t>
  </si>
  <si>
    <t>2023-10-03T22:30:07.822883Z</t>
  </si>
  <si>
    <t>2023-10-03T22:30:08.137788Z</t>
  </si>
  <si>
    <t>248854.jpg</t>
  </si>
  <si>
    <t>Brooking</t>
  </si>
  <si>
    <t>2023-10-04T08:30:08.801501Z</t>
  </si>
  <si>
    <t>2023-10-03T22:30:08.429028Z</t>
  </si>
  <si>
    <t>2023-10-05T08:30:09.332489Z</t>
  </si>
  <si>
    <t>2023-10-05T08:30:09.363808Z</t>
  </si>
  <si>
    <t>26-058</t>
  </si>
  <si>
    <t>26-320</t>
  </si>
  <si>
    <t>Joshua Brooking</t>
  </si>
  <si>
    <t>GW8</t>
  </si>
  <si>
    <t>Lyle Foster - 3</t>
  </si>
  <si>
    <t>2023-10-09T08:30:07.861646Z</t>
  </si>
  <si>
    <t>2023-10-09T08:30:07.911344Z</t>
  </si>
  <si>
    <t>Knock - 50% chance of playing</t>
  </si>
  <si>
    <t>2023-10-07T19:30:08.561839Z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</si>
  <si>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</si>
  <si>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</si>
  <si>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</si>
  <si>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</si>
  <si>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</si>
  <si>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</si>
  <si>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</si>
  <si>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Lack of match fitness - 50% chance of playing</t>
  </si>
  <si>
    <t>2023-10-08T10:00:09.839092Z</t>
  </si>
  <si>
    <t>2023-10-06T23:00:08.561317Z</t>
  </si>
  <si>
    <t>Hamstring injury - Expected back 11 Nov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</si>
  <si>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</si>
  <si>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</si>
  <si>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</si>
  <si>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</si>
  <si>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</si>
  <si>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</si>
  <si>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</si>
  <si>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Groin Injury - Expected back 04 Nov</t>
  </si>
  <si>
    <t>Hamstring injury - Expected back 29 Oct</t>
  </si>
  <si>
    <t>462491.jpg</t>
  </si>
  <si>
    <t>2023-10-07T21:00:07.970294Z</t>
  </si>
  <si>
    <t>2023-10-06T15:30:08.904549Z</t>
  </si>
  <si>
    <t>Groin Injury - 25% chance of playing</t>
  </si>
  <si>
    <t>2023-10-07T21:00:08.142985Z</t>
  </si>
  <si>
    <t>Groin Injury - Expected back 05 Nov</t>
  </si>
  <si>
    <t>2023-10-07T21:00:08.157229Z</t>
  </si>
  <si>
    <t>2023-10-07T21:00:08.186421Z</t>
  </si>
  <si>
    <t>Leg injury - Unknown return date</t>
  </si>
  <si>
    <t>2023-10-07T21:00:08.209470Z</t>
  </si>
  <si>
    <t>2023-10-06T11:00:10.190930Z</t>
  </si>
  <si>
    <t>2023-10-07T14:00:09.953812Z</t>
  </si>
  <si>
    <t>Knee injury - Expected back 09 Dec</t>
  </si>
  <si>
    <t>2023-10-06T15:30:09.250334Z</t>
  </si>
  <si>
    <t>2023-10-09T08:30:09.236703Z</t>
  </si>
  <si>
    <t>2023-10-06T16:00:10.747104Z</t>
  </si>
  <si>
    <t>2023-10-08T19:00:08.456027Z</t>
  </si>
  <si>
    <t>2023-10-06T16:00:11.039996Z</t>
  </si>
  <si>
    <t>21-194</t>
  </si>
  <si>
    <t>23-251</t>
  </si>
  <si>
    <t>32-028</t>
  </si>
  <si>
    <t>23-270</t>
  </si>
  <si>
    <t>20-050</t>
  </si>
  <si>
    <t>24-135</t>
  </si>
  <si>
    <t>24-351</t>
  </si>
  <si>
    <t>30-053</t>
  </si>
  <si>
    <t>25-266</t>
  </si>
  <si>
    <t>23-088</t>
  </si>
  <si>
    <t>31-093</t>
  </si>
  <si>
    <t>26-189</t>
  </si>
  <si>
    <t>23-320</t>
  </si>
  <si>
    <t>25-003</t>
  </si>
  <si>
    <t>24-289</t>
  </si>
  <si>
    <t>26-281</t>
  </si>
  <si>
    <t>21-097</t>
  </si>
  <si>
    <t>25-281</t>
  </si>
  <si>
    <t>30-133</t>
  </si>
  <si>
    <t>20-253</t>
  </si>
  <si>
    <t>24-114</t>
  </si>
  <si>
    <t>John Stones</t>
  </si>
  <si>
    <t>25-058</t>
  </si>
  <si>
    <t>22-173</t>
  </si>
  <si>
    <t>24-078</t>
  </si>
  <si>
    <t>25-317</t>
  </si>
  <si>
    <t>26-001</t>
  </si>
  <si>
    <t>20-000</t>
  </si>
  <si>
    <t>Luke Chambers</t>
  </si>
  <si>
    <t>20-035</t>
  </si>
  <si>
    <t>24-353</t>
  </si>
  <si>
    <t>John Fleck</t>
  </si>
  <si>
    <t>Bryan Gil</t>
  </si>
  <si>
    <t>19-315</t>
  </si>
  <si>
    <t>21-179</t>
  </si>
  <si>
    <t>Kim Jisoo</t>
  </si>
  <si>
    <t>23-250</t>
  </si>
  <si>
    <t>Javier Manquillo</t>
  </si>
  <si>
    <t>Jadan Raymond</t>
  </si>
  <si>
    <t>Alexander Isak - 6</t>
  </si>
  <si>
    <t>Raheem Sterling - 3</t>
  </si>
  <si>
    <t>Bobby Reid - 2</t>
  </si>
  <si>
    <t>Hwang Hee-chan - 5</t>
  </si>
  <si>
    <t>Abdoulaye Doucouré - 3</t>
  </si>
  <si>
    <t>DELTA</t>
  </si>
  <si>
    <t>2023-10-10T12:00:08.143954Z</t>
  </si>
  <si>
    <t>Suspended until 11 Nov</t>
  </si>
  <si>
    <t>2023-10-21T17:30:07.277985Z</t>
  </si>
  <si>
    <t>Shoulder injury - Expected back 04 Nov</t>
  </si>
  <si>
    <t>Knee injury - Expected back 25 Nov</t>
  </si>
  <si>
    <t>2023-10-12T09:30:09.186238Z</t>
  </si>
  <si>
    <t>2023-10-12T09:30:09.253578Z</t>
  </si>
  <si>
    <t>2023-10-11T09:00:08.316457Z</t>
  </si>
  <si>
    <t>2023-10-21T17:30:07.514105Z</t>
  </si>
  <si>
    <t>2023-10-11T09:00:08.348049Z</t>
  </si>
  <si>
    <t>Lack of match fitness - 25% chance of playing</t>
  </si>
  <si>
    <t>2023-10-20T15:30:08.340971Z</t>
  </si>
  <si>
    <t>2023-10-21T17:30:07.549301Z</t>
  </si>
  <si>
    <t>2023-10-18T22:00:08.810786Z</t>
  </si>
  <si>
    <t>Suspended until 04 Nov</t>
  </si>
  <si>
    <t>2023-10-21T17:30:07.665681Z</t>
  </si>
  <si>
    <t>2023-10-18T22:00:08.965956Z</t>
  </si>
  <si>
    <t>2023-10-18T22:00:09.030876Z</t>
  </si>
  <si>
    <t>2023-10-20T15:30:08.557342Z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</si>
  <si>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</si>
  <si>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</si>
  <si>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</si>
  <si>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</si>
  <si>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</si>
  <si>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Shoulder injury - Expected back 13 Jan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</si>
  <si>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</si>
  <si>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</si>
  <si>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</si>
  <si>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</si>
  <si>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</si>
  <si>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</si>
  <si>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</si>
  <si>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</si>
  <si>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</si>
  <si>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</si>
  <si>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2023-10-21T17:30:08.075536Z</t>
  </si>
  <si>
    <t>Ankle injury - 75% chance of playing</t>
  </si>
  <si>
    <t>2023-10-19T18:00:09.871837Z</t>
  </si>
  <si>
    <t>2023-10-18T22:00:10.651192Z</t>
  </si>
  <si>
    <t>Knee injury - Expected back 11 Nov</t>
  </si>
  <si>
    <t>2023-10-10T12:00:08.808435Z</t>
  </si>
  <si>
    <t>Illness - Expected back 11 Nov</t>
  </si>
  <si>
    <t>2023-10-20T11:00:09.986299Z</t>
  </si>
  <si>
    <t>Hamstring injury - Expected back 02 Dec</t>
  </si>
  <si>
    <t>2023-10-21T19:00:07.635339Z</t>
  </si>
  <si>
    <t>Hamstring injury - 25% chance of playing</t>
  </si>
  <si>
    <t>2023-10-19T16:30:09.793915Z</t>
  </si>
  <si>
    <t>2023-10-18T22:00:10.626977Z</t>
  </si>
  <si>
    <t>Groin Injury - Expected back 25 Nov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</si>
  <si>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</si>
  <si>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</si>
  <si>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</si>
  <si>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</si>
  <si>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</si>
  <si>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</si>
  <si>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</si>
  <si>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</si>
  <si>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</si>
  <si>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2023-10-18T22:00:10.172726Z</t>
  </si>
  <si>
    <t>2023-10-22T21:00:08.515376Z</t>
  </si>
  <si>
    <t>2023-10-19T12:00:09.529330Z</t>
  </si>
  <si>
    <t>2023-10-21T18:00:09.560300Z</t>
  </si>
  <si>
    <t>23-293</t>
  </si>
  <si>
    <t>20-328</t>
  </si>
  <si>
    <t>26-030</t>
  </si>
  <si>
    <t>25-290</t>
  </si>
  <si>
    <t>21-296</t>
  </si>
  <si>
    <t>27-208</t>
  </si>
  <si>
    <t>21-209</t>
  </si>
  <si>
    <t>24-212</t>
  </si>
  <si>
    <t>27-016</t>
  </si>
  <si>
    <t>22-140</t>
  </si>
  <si>
    <t>25-190</t>
  </si>
  <si>
    <t>28-097</t>
  </si>
  <si>
    <t>28-248</t>
  </si>
  <si>
    <t>25-017</t>
  </si>
  <si>
    <t>31-022</t>
  </si>
  <si>
    <t>29-256</t>
  </si>
  <si>
    <t>26-000</t>
  </si>
  <si>
    <t>23-266</t>
  </si>
  <si>
    <t>22-324</t>
  </si>
  <si>
    <t>27-064</t>
  </si>
  <si>
    <t>27-146</t>
  </si>
  <si>
    <t>20-352</t>
  </si>
  <si>
    <t>23-327</t>
  </si>
  <si>
    <t>33-210</t>
  </si>
  <si>
    <t>23-242</t>
  </si>
  <si>
    <t>22-095</t>
  </si>
  <si>
    <t>30-239</t>
  </si>
  <si>
    <t>30-304</t>
  </si>
  <si>
    <t>26-073</t>
  </si>
  <si>
    <t>32-043</t>
  </si>
  <si>
    <t>26-076</t>
  </si>
  <si>
    <t>30-229</t>
  </si>
  <si>
    <t>19-294</t>
  </si>
  <si>
    <t>25-199</t>
  </si>
  <si>
    <t>29-323</t>
  </si>
  <si>
    <t>25-319</t>
  </si>
  <si>
    <t>35-096</t>
  </si>
  <si>
    <t>23-297</t>
  </si>
  <si>
    <t>29-172</t>
  </si>
  <si>
    <t>25-119</t>
  </si>
  <si>
    <t>22-222</t>
  </si>
  <si>
    <t>28-075</t>
  </si>
  <si>
    <t>32-362</t>
  </si>
  <si>
    <t>25-252</t>
  </si>
  <si>
    <t>31-104</t>
  </si>
  <si>
    <t>23-158</t>
  </si>
  <si>
    <t>27-135</t>
  </si>
  <si>
    <t>27-055</t>
  </si>
  <si>
    <t>20-104</t>
  </si>
  <si>
    <t>23-089</t>
  </si>
  <si>
    <t>32-263</t>
  </si>
  <si>
    <t>23-285</t>
  </si>
  <si>
    <t>26-308</t>
  </si>
  <si>
    <t>21-119</t>
  </si>
  <si>
    <t>23-206</t>
  </si>
  <si>
    <t>22-044</t>
  </si>
  <si>
    <t>20-065</t>
  </si>
  <si>
    <t>26-108</t>
  </si>
  <si>
    <t>25-197</t>
  </si>
  <si>
    <t>27-309</t>
  </si>
  <si>
    <t>25-035</t>
  </si>
  <si>
    <t>21-036</t>
  </si>
  <si>
    <t>18-305</t>
  </si>
  <si>
    <t>27-052</t>
  </si>
  <si>
    <t>31-168</t>
  </si>
  <si>
    <t>20-081</t>
  </si>
  <si>
    <t>21-356</t>
  </si>
  <si>
    <t>32-277</t>
  </si>
  <si>
    <t>26-222</t>
  </si>
  <si>
    <t>20-300</t>
  </si>
  <si>
    <t>30-223</t>
  </si>
  <si>
    <t>31-243</t>
  </si>
  <si>
    <t>26-078</t>
  </si>
  <si>
    <t>27-323</t>
  </si>
  <si>
    <t>29-235</t>
  </si>
  <si>
    <t>19-274</t>
  </si>
  <si>
    <t>19-153</t>
  </si>
  <si>
    <t>26-307</t>
  </si>
  <si>
    <t>23-324</t>
  </si>
  <si>
    <t>28-244</t>
  </si>
  <si>
    <t>20-004</t>
  </si>
  <si>
    <t>32-202</t>
  </si>
  <si>
    <t>22-177</t>
  </si>
  <si>
    <t>20-240</t>
  </si>
  <si>
    <t>26-263</t>
  </si>
  <si>
    <t>34-121</t>
  </si>
  <si>
    <t>27-027</t>
  </si>
  <si>
    <t>31-063</t>
  </si>
  <si>
    <t>31-134</t>
  </si>
  <si>
    <t>25-094</t>
  </si>
  <si>
    <t>27-200</t>
  </si>
  <si>
    <t>24-150</t>
  </si>
  <si>
    <t>27-296</t>
  </si>
  <si>
    <t>21-232</t>
  </si>
  <si>
    <t>24-220</t>
  </si>
  <si>
    <t>23-113</t>
  </si>
  <si>
    <t>22-178</t>
  </si>
  <si>
    <t>25-001</t>
  </si>
  <si>
    <t>30-183</t>
  </si>
  <si>
    <t>25-116</t>
  </si>
  <si>
    <t>33-171</t>
  </si>
  <si>
    <t>32-118</t>
  </si>
  <si>
    <t>24-238</t>
  </si>
  <si>
    <t>28-192</t>
  </si>
  <si>
    <t>24-109</t>
  </si>
  <si>
    <t>26-163</t>
  </si>
  <si>
    <t>26-284</t>
  </si>
  <si>
    <t>30-096</t>
  </si>
  <si>
    <t>26-288</t>
  </si>
  <si>
    <t>25-227</t>
  </si>
  <si>
    <t>17-347</t>
  </si>
  <si>
    <t>20-294</t>
  </si>
  <si>
    <t>31-281</t>
  </si>
  <si>
    <t>21-150</t>
  </si>
  <si>
    <t>25-118</t>
  </si>
  <si>
    <t>25-309</t>
  </si>
  <si>
    <t>30-296</t>
  </si>
  <si>
    <t>23-289</t>
  </si>
  <si>
    <t>23-307</t>
  </si>
  <si>
    <t>22-007</t>
  </si>
  <si>
    <t>31-337</t>
  </si>
  <si>
    <t>30-068</t>
  </si>
  <si>
    <t>31-004</t>
  </si>
  <si>
    <t>21-180</t>
  </si>
  <si>
    <t>20-203</t>
  </si>
  <si>
    <t>24-283</t>
  </si>
  <si>
    <t>30-257</t>
  </si>
  <si>
    <t>31-252</t>
  </si>
  <si>
    <t>25-276</t>
  </si>
  <si>
    <t>35-294</t>
  </si>
  <si>
    <t>25-117</t>
  </si>
  <si>
    <t>20-358</t>
  </si>
  <si>
    <t>19-005</t>
  </si>
  <si>
    <t>29-046</t>
  </si>
  <si>
    <t>22-280</t>
  </si>
  <si>
    <t>23-149</t>
  </si>
  <si>
    <t>32-283</t>
  </si>
  <si>
    <t>27-244</t>
  </si>
  <si>
    <t>23-051</t>
  </si>
  <si>
    <t>19-206</t>
  </si>
  <si>
    <t>24-170</t>
  </si>
  <si>
    <t>23-260</t>
  </si>
  <si>
    <t>34-028</t>
  </si>
  <si>
    <t>19-115</t>
  </si>
  <si>
    <t>22-225</t>
  </si>
  <si>
    <t>30-048</t>
  </si>
  <si>
    <t>22-135</t>
  </si>
  <si>
    <t>25-282</t>
  </si>
  <si>
    <t>22-254</t>
  </si>
  <si>
    <t>24-281</t>
  </si>
  <si>
    <t>26-154</t>
  </si>
  <si>
    <t>23-050</t>
  </si>
  <si>
    <t>22-242</t>
  </si>
  <si>
    <t>21-161</t>
  </si>
  <si>
    <t>28-044</t>
  </si>
  <si>
    <t>32-131</t>
  </si>
  <si>
    <t>23-103</t>
  </si>
  <si>
    <t>25-342</t>
  </si>
  <si>
    <t>20-158</t>
  </si>
  <si>
    <t>21-274</t>
  </si>
  <si>
    <t>23-095</t>
  </si>
  <si>
    <t>19-218</t>
  </si>
  <si>
    <t>19-046</t>
  </si>
  <si>
    <t>26-122</t>
  </si>
  <si>
    <t>18-204</t>
  </si>
  <si>
    <t>26-338</t>
  </si>
  <si>
    <t>23-138</t>
  </si>
  <si>
    <t>27-271</t>
  </si>
  <si>
    <t>31-108</t>
  </si>
  <si>
    <t>21-136</t>
  </si>
  <si>
    <t>21-287</t>
  </si>
  <si>
    <t>18-196</t>
  </si>
  <si>
    <t>22-351</t>
  </si>
  <si>
    <t>28-190</t>
  </si>
  <si>
    <t>28-080</t>
  </si>
  <si>
    <t>20-262</t>
  </si>
  <si>
    <t>25-259</t>
  </si>
  <si>
    <t>24-033</t>
  </si>
  <si>
    <t>27-174</t>
  </si>
  <si>
    <t>22-126</t>
  </si>
  <si>
    <t>25-167</t>
  </si>
  <si>
    <t>26-204</t>
  </si>
  <si>
    <t>32-172</t>
  </si>
  <si>
    <t>22-028</t>
  </si>
  <si>
    <t>27-071</t>
  </si>
  <si>
    <t>23-271</t>
  </si>
  <si>
    <t>22-154</t>
  </si>
  <si>
    <t>30-213</t>
  </si>
  <si>
    <t>22-267</t>
  </si>
  <si>
    <t>31-308</t>
  </si>
  <si>
    <t>26-324</t>
  </si>
  <si>
    <t>25-301</t>
  </si>
  <si>
    <t>33-184</t>
  </si>
  <si>
    <t>22-165</t>
  </si>
  <si>
    <t>26-109</t>
  </si>
  <si>
    <t>23-335</t>
  </si>
  <si>
    <t>31-001</t>
  </si>
  <si>
    <t>30-286</t>
  </si>
  <si>
    <t>27-033</t>
  </si>
  <si>
    <t>25-018</t>
  </si>
  <si>
    <t>19-351</t>
  </si>
  <si>
    <t>24-172</t>
  </si>
  <si>
    <t>19-039</t>
  </si>
  <si>
    <t>24-152</t>
  </si>
  <si>
    <t>33-307</t>
  </si>
  <si>
    <t>29-171</t>
  </si>
  <si>
    <t>23-182</t>
  </si>
  <si>
    <t>35-167</t>
  </si>
  <si>
    <t>23-024</t>
  </si>
  <si>
    <t>29-150</t>
  </si>
  <si>
    <t>22-296</t>
  </si>
  <si>
    <t>29-347</t>
  </si>
  <si>
    <t>31-234</t>
  </si>
  <si>
    <t>28-364</t>
  </si>
  <si>
    <t>18-337</t>
  </si>
  <si>
    <t>22-244</t>
  </si>
  <si>
    <t>29-099</t>
  </si>
  <si>
    <t>20-346</t>
  </si>
  <si>
    <t>27-198</t>
  </si>
  <si>
    <t>28-325</t>
  </si>
  <si>
    <t>25-359</t>
  </si>
  <si>
    <t>26-166</t>
  </si>
  <si>
    <t>25-168</t>
  </si>
  <si>
    <t>27-072</t>
  </si>
  <si>
    <t>21-228</t>
  </si>
  <si>
    <t>24-304</t>
  </si>
  <si>
    <t>26-335</t>
  </si>
  <si>
    <t>30-233</t>
  </si>
  <si>
    <t>25-220</t>
  </si>
  <si>
    <t>26-210</t>
  </si>
  <si>
    <t>29-096</t>
  </si>
  <si>
    <t>22-128</t>
  </si>
  <si>
    <t>31-052</t>
  </si>
  <si>
    <t>25-279</t>
  </si>
  <si>
    <t>21-040</t>
  </si>
  <si>
    <t>26-118</t>
  </si>
  <si>
    <t>32-077</t>
  </si>
  <si>
    <t>19-021</t>
  </si>
  <si>
    <t>21-006</t>
  </si>
  <si>
    <t>27-142</t>
  </si>
  <si>
    <t>29-006</t>
  </si>
  <si>
    <t>26-346</t>
  </si>
  <si>
    <t>23-336</t>
  </si>
  <si>
    <t>34-033</t>
  </si>
  <si>
    <t>20-276</t>
  </si>
  <si>
    <t>21-177</t>
  </si>
  <si>
    <t>25-353</t>
  </si>
  <si>
    <t>37-293</t>
  </si>
  <si>
    <t>30-225</t>
  </si>
  <si>
    <t>24-053</t>
  </si>
  <si>
    <t>26-157</t>
  </si>
  <si>
    <t>29-038</t>
  </si>
  <si>
    <t>23-083</t>
  </si>
  <si>
    <t>26-296</t>
  </si>
  <si>
    <t>31-077</t>
  </si>
  <si>
    <t>27-312</t>
  </si>
  <si>
    <t>24-287</t>
  </si>
  <si>
    <t>22-292</t>
  </si>
  <si>
    <t>21-112</t>
  </si>
  <si>
    <t>28-242</t>
  </si>
  <si>
    <t>24-148</t>
  </si>
  <si>
    <t>29-278</t>
  </si>
  <si>
    <t>23-318</t>
  </si>
  <si>
    <t>34-097</t>
  </si>
  <si>
    <t>23-229</t>
  </si>
  <si>
    <t>27-230</t>
  </si>
  <si>
    <t>24-147</t>
  </si>
  <si>
    <t>32-195</t>
  </si>
  <si>
    <t>24-122</t>
  </si>
  <si>
    <t>29-228</t>
  </si>
  <si>
    <t>24-234</t>
  </si>
  <si>
    <t>18-330</t>
  </si>
  <si>
    <t>26-176</t>
  </si>
  <si>
    <t>35-154</t>
  </si>
  <si>
    <t>19-182</t>
  </si>
  <si>
    <t>33-289</t>
  </si>
  <si>
    <t>22-069</t>
  </si>
  <si>
    <t>27-205</t>
  </si>
  <si>
    <t>20-234</t>
  </si>
  <si>
    <t>25-296</t>
  </si>
  <si>
    <t>28-189</t>
  </si>
  <si>
    <t>30-352</t>
  </si>
  <si>
    <t>29-080</t>
  </si>
  <si>
    <t>21-255</t>
  </si>
  <si>
    <t>18-146</t>
  </si>
  <si>
    <t>28-107</t>
  </si>
  <si>
    <t>21-171</t>
  </si>
  <si>
    <t>29-082</t>
  </si>
  <si>
    <t>22-008</t>
  </si>
  <si>
    <t>21-308</t>
  </si>
  <si>
    <t>34-264</t>
  </si>
  <si>
    <t>27-326</t>
  </si>
  <si>
    <t>21-258</t>
  </si>
  <si>
    <t>29-231</t>
  </si>
  <si>
    <t>30-148</t>
  </si>
  <si>
    <t>31-188</t>
  </si>
  <si>
    <t>24-041</t>
  </si>
  <si>
    <t>20-268</t>
  </si>
  <si>
    <t>21-019</t>
  </si>
  <si>
    <t>25-163</t>
  </si>
  <si>
    <t>22-149</t>
  </si>
  <si>
    <t>25-358</t>
  </si>
  <si>
    <t>28-039</t>
  </si>
  <si>
    <t>36-019</t>
  </si>
  <si>
    <t>29-232</t>
  </si>
  <si>
    <t>28-270</t>
  </si>
  <si>
    <t>26-312</t>
  </si>
  <si>
    <t>30-264</t>
  </si>
  <si>
    <t>23-210</t>
  </si>
  <si>
    <t>26-167</t>
  </si>
  <si>
    <t>27-045</t>
  </si>
  <si>
    <t>28-031</t>
  </si>
  <si>
    <t>29-227</t>
  </si>
  <si>
    <t>26-077</t>
  </si>
  <si>
    <t>27-124</t>
  </si>
  <si>
    <t>34-087</t>
  </si>
  <si>
    <t>25-180</t>
  </si>
  <si>
    <t>28-286</t>
  </si>
  <si>
    <t>30-099</t>
  </si>
  <si>
    <t>30-280</t>
  </si>
  <si>
    <t>22-049</t>
  </si>
  <si>
    <t>31-131</t>
  </si>
  <si>
    <t>22-214</t>
  </si>
  <si>
    <t>24-002</t>
  </si>
  <si>
    <t>27-134</t>
  </si>
  <si>
    <t>25-340</t>
  </si>
  <si>
    <t>23-213</t>
  </si>
  <si>
    <t>25-326</t>
  </si>
  <si>
    <t>31-166</t>
  </si>
  <si>
    <t>21-331</t>
  </si>
  <si>
    <t>30-305</t>
  </si>
  <si>
    <t>Alex Scott</t>
  </si>
  <si>
    <t>20-064</t>
  </si>
  <si>
    <t>29-342</t>
  </si>
  <si>
    <t>23-290</t>
  </si>
  <si>
    <t>28-104</t>
  </si>
  <si>
    <t>29-075</t>
  </si>
  <si>
    <t>39-032</t>
  </si>
  <si>
    <t>24-129</t>
  </si>
  <si>
    <t>23-038</t>
  </si>
  <si>
    <t>32-178</t>
  </si>
  <si>
    <t>26-040</t>
  </si>
  <si>
    <t>24-092</t>
  </si>
  <si>
    <t>28-239</t>
  </si>
  <si>
    <t>33-067</t>
  </si>
  <si>
    <t>28-320</t>
  </si>
  <si>
    <t>29-149</t>
  </si>
  <si>
    <t>28-219</t>
  </si>
  <si>
    <t>22-364</t>
  </si>
  <si>
    <t>28-036</t>
  </si>
  <si>
    <t>30-339</t>
  </si>
  <si>
    <t>24-216</t>
  </si>
  <si>
    <t>30-036</t>
  </si>
  <si>
    <t>28-015</t>
  </si>
  <si>
    <t>22-136</t>
  </si>
  <si>
    <t>26-170</t>
  </si>
  <si>
    <t>22-129</t>
  </si>
  <si>
    <t>28-066</t>
  </si>
  <si>
    <t>34-209</t>
  </si>
  <si>
    <t>23-169</t>
  </si>
  <si>
    <t>Andros Townsend</t>
  </si>
  <si>
    <t>32-100</t>
  </si>
  <si>
    <t>21-014</t>
  </si>
  <si>
    <t>27-272</t>
  </si>
  <si>
    <t>28-048</t>
  </si>
  <si>
    <t>22-065</t>
  </si>
  <si>
    <t>24-149</t>
  </si>
  <si>
    <t>33-035</t>
  </si>
  <si>
    <t>28-324</t>
  </si>
  <si>
    <t>25-073</t>
  </si>
  <si>
    <t>27-165</t>
  </si>
  <si>
    <t>29-122</t>
  </si>
  <si>
    <t>20-330</t>
  </si>
  <si>
    <t>19-212</t>
  </si>
  <si>
    <t>32-108</t>
  </si>
  <si>
    <t>30-182</t>
  </si>
  <si>
    <t>31-282</t>
  </si>
  <si>
    <t>22-188</t>
  </si>
  <si>
    <t>21-067</t>
  </si>
  <si>
    <t>27-017</t>
  </si>
  <si>
    <t>23-147</t>
  </si>
  <si>
    <t>28-213</t>
  </si>
  <si>
    <t>24-093</t>
  </si>
  <si>
    <t>33-149</t>
  </si>
  <si>
    <t>25-332</t>
  </si>
  <si>
    <t>33-360</t>
  </si>
  <si>
    <t>28-357</t>
  </si>
  <si>
    <t>27-298</t>
  </si>
  <si>
    <t>28-293</t>
  </si>
  <si>
    <t>32-332</t>
  </si>
  <si>
    <t>26-016</t>
  </si>
  <si>
    <t>22-194</t>
  </si>
  <si>
    <t>35-076</t>
  </si>
  <si>
    <t>31-239</t>
  </si>
  <si>
    <t>26-216</t>
  </si>
  <si>
    <t>27-051</t>
  </si>
  <si>
    <t>31-321</t>
  </si>
  <si>
    <t>28-326</t>
  </si>
  <si>
    <t>26-287</t>
  </si>
  <si>
    <t>19-237</t>
  </si>
  <si>
    <t>25-337</t>
  </si>
  <si>
    <t>38-107</t>
  </si>
  <si>
    <t>21-053</t>
  </si>
  <si>
    <t>26-313</t>
  </si>
  <si>
    <t>28-362</t>
  </si>
  <si>
    <t>24-311</t>
  </si>
  <si>
    <t>36-294</t>
  </si>
  <si>
    <t>20-118</t>
  </si>
  <si>
    <t>25-046</t>
  </si>
  <si>
    <t>Jordan Amissah</t>
  </si>
  <si>
    <t>22-083</t>
  </si>
  <si>
    <t>Benoît Badiashile</t>
  </si>
  <si>
    <t>22-212</t>
  </si>
  <si>
    <t>19-002</t>
  </si>
  <si>
    <t>24-009</t>
  </si>
  <si>
    <t>26-294</t>
  </si>
  <si>
    <t>25-193</t>
  </si>
  <si>
    <t>20-015</t>
  </si>
  <si>
    <t>30-103</t>
  </si>
  <si>
    <t>21-049</t>
  </si>
  <si>
    <t>19-335</t>
  </si>
  <si>
    <t>24-349</t>
  </si>
  <si>
    <t>Jili Buyabu</t>
  </si>
  <si>
    <t>22-076</t>
  </si>
  <si>
    <t>25-112</t>
  </si>
  <si>
    <t>38-051</t>
  </si>
  <si>
    <t>28-277</t>
  </si>
  <si>
    <t>19-122</t>
  </si>
  <si>
    <t>22-303</t>
  </si>
  <si>
    <t>33-313</t>
  </si>
  <si>
    <t>31-099</t>
  </si>
  <si>
    <t>Luc De Fougerolles</t>
  </si>
  <si>
    <t>ca CAN</t>
  </si>
  <si>
    <t>18-012</t>
  </si>
  <si>
    <t>19-257</t>
  </si>
  <si>
    <t>29-282</t>
  </si>
  <si>
    <t>18-294</t>
  </si>
  <si>
    <t>34-282</t>
  </si>
  <si>
    <t>31-105</t>
  </si>
  <si>
    <t>38-189</t>
  </si>
  <si>
    <t>34-161</t>
  </si>
  <si>
    <t>20-215</t>
  </si>
  <si>
    <t>32-061</t>
  </si>
  <si>
    <t>35-221</t>
  </si>
  <si>
    <t>20-350</t>
  </si>
  <si>
    <t>23-100</t>
  </si>
  <si>
    <t>18-244</t>
  </si>
  <si>
    <t>31-192</t>
  </si>
  <si>
    <t>22-255</t>
  </si>
  <si>
    <t>19-330</t>
  </si>
  <si>
    <t>30-086</t>
  </si>
  <si>
    <t>18-277</t>
  </si>
  <si>
    <t>19-028</t>
  </si>
  <si>
    <t>20-246</t>
  </si>
  <si>
    <t>26-226</t>
  </si>
  <si>
    <t>28-034</t>
  </si>
  <si>
    <t>28-137</t>
  </si>
  <si>
    <t>20-223</t>
  </si>
  <si>
    <t>21-344</t>
  </si>
  <si>
    <t>18-304</t>
  </si>
  <si>
    <t>23-273</t>
  </si>
  <si>
    <t>17-288</t>
  </si>
  <si>
    <t>24-335</t>
  </si>
  <si>
    <t>23-265</t>
  </si>
  <si>
    <t>35-204</t>
  </si>
  <si>
    <t>28-129</t>
  </si>
  <si>
    <t>40-005</t>
  </si>
  <si>
    <t>Jayden Luker</t>
  </si>
  <si>
    <t>18-177</t>
  </si>
  <si>
    <t>20-008</t>
  </si>
  <si>
    <t>20-183</t>
  </si>
  <si>
    <t>28-188</t>
  </si>
  <si>
    <t>19-041</t>
  </si>
  <si>
    <t>19-079</t>
  </si>
  <si>
    <t>30-138</t>
  </si>
  <si>
    <t>18-364</t>
  </si>
  <si>
    <t>25-010</t>
  </si>
  <si>
    <t>19-244</t>
  </si>
  <si>
    <t>Ryan One</t>
  </si>
  <si>
    <t>17-120</t>
  </si>
  <si>
    <t>Gabriel Osho</t>
  </si>
  <si>
    <t>25-071</t>
  </si>
  <si>
    <t>20-290</t>
  </si>
  <si>
    <t>24-016</t>
  </si>
  <si>
    <t>18-090</t>
  </si>
  <si>
    <t>26-149</t>
  </si>
  <si>
    <t>20-009</t>
  </si>
  <si>
    <t>34-044</t>
  </si>
  <si>
    <t>26-315</t>
  </si>
  <si>
    <t>19-174</t>
  </si>
  <si>
    <t>Calum Scanlon</t>
  </si>
  <si>
    <t>18-252</t>
  </si>
  <si>
    <t>32-130</t>
  </si>
  <si>
    <t>32-054</t>
  </si>
  <si>
    <t>20-334</t>
  </si>
  <si>
    <t>18-291</t>
  </si>
  <si>
    <t>31-057</t>
  </si>
  <si>
    <t>24-014</t>
  </si>
  <si>
    <t>29-181</t>
  </si>
  <si>
    <t>18-141</t>
  </si>
  <si>
    <t>19-118</t>
  </si>
  <si>
    <t>Son Heung-min - 7</t>
  </si>
  <si>
    <t>Erling Haaland - 9</t>
  </si>
  <si>
    <t>Mohamed Salah - 7</t>
  </si>
  <si>
    <r>
      <t>Ollie Watkins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Douglas Luiz</t>
    </r>
    <r>
      <rPr>
        <sz val="8.6"/>
        <color rgb="FF000000"/>
        <rFont val="Verdana"/>
        <family val="2"/>
      </rPr>
      <t> - 5</t>
    </r>
  </si>
  <si>
    <t>Scott McTominay - 3</t>
  </si>
  <si>
    <t>Jarrod Bowen - 6</t>
  </si>
  <si>
    <t>Bryan Mbeumo - 5</t>
  </si>
  <si>
    <r>
      <t>Chris Wood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Taiwo Awoniyi</t>
    </r>
    <r>
      <rPr>
        <sz val="8.6"/>
        <color rgb="FF000000"/>
        <rFont val="Verdana"/>
        <family val="2"/>
      </rPr>
      <t> - 3</t>
    </r>
  </si>
  <si>
    <t>Dominic Solanke - 4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</si>
</sst>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3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65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right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4" fillId="3" borderId="15" xfId="0" applyFont="1" applyFill="1" applyBorder="1" applyAlignment="1">
      <alignment horizontal="right" vertic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12" fillId="11" borderId="15" xfId="1" applyFill="1" applyBorder="1" applyAlignment="1">
      <alignment horizontal="center" vertical="center"/>
    </xf>
    <xf numFmtId="0" fontId="13" fillId="11" borderId="15" xfId="0" applyFont="1" applyFill="1" applyBorder="1" applyAlignment="1">
      <alignment horizontal="left" vertical="center"/>
    </xf>
    <xf numFmtId="0" fontId="12" fillId="11" borderId="10" xfId="1" applyFill="1" applyBorder="1" applyAlignment="1">
      <alignment horizontal="center" vertical="center"/>
    </xf>
    <xf numFmtId="0" fontId="9" fillId="7" borderId="0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2" fillId="11" borderId="37" xfId="1" applyFill="1" applyBorder="1" applyAlignment="1">
      <alignment horizontal="left" vertical="center"/>
    </xf>
    <xf numFmtId="0" fontId="12" fillId="11" borderId="33" xfId="1" applyFill="1" applyBorder="1" applyAlignment="1">
      <alignment horizontal="left" vertical="center"/>
    </xf>
    <xf numFmtId="0" fontId="12" fillId="11" borderId="34" xfId="1" applyFill="1" applyBorder="1" applyAlignment="1">
      <alignment horizontal="left" vertical="center"/>
    </xf>
    <xf numFmtId="0" fontId="13" fillId="11" borderId="37" xfId="0" applyFont="1" applyFill="1" applyBorder="1" applyAlignment="1">
      <alignment horizontal="right" vertical="center"/>
    </xf>
    <xf numFmtId="0" fontId="13" fillId="11" borderId="33" xfId="0" applyFont="1" applyFill="1" applyBorder="1" applyAlignment="1">
      <alignment horizontal="right" vertical="center"/>
    </xf>
    <xf numFmtId="0" fontId="13" fillId="11" borderId="34" xfId="0" applyFont="1" applyFill="1" applyBorder="1" applyAlignment="1">
      <alignment horizontal="right" vertical="center"/>
    </xf>
    <xf numFmtId="3" fontId="13" fillId="11" borderId="37" xfId="0" applyNumberFormat="1" applyFont="1" applyFill="1" applyBorder="1" applyAlignment="1">
      <alignment horizontal="right" vertical="center"/>
    </xf>
    <xf numFmtId="3" fontId="13" fillId="11" borderId="33" xfId="0" applyNumberFormat="1" applyFont="1" applyFill="1" applyBorder="1" applyAlignment="1">
      <alignment horizontal="right" vertical="center"/>
    </xf>
    <xf numFmtId="3" fontId="13" fillId="11" borderId="34" xfId="0" applyNumberFormat="1" applyFont="1" applyFill="1" applyBorder="1" applyAlignment="1">
      <alignment horizontal="right" vertical="center"/>
    </xf>
    <xf numFmtId="0" fontId="12" fillId="11" borderId="37" xfId="1" applyFill="1" applyBorder="1" applyAlignment="1">
      <alignment horizontal="right" vertical="center"/>
    </xf>
    <xf numFmtId="0" fontId="12" fillId="11" borderId="33" xfId="1" applyFill="1" applyBorder="1" applyAlignment="1">
      <alignment horizontal="right" vertical="center"/>
    </xf>
    <xf numFmtId="0" fontId="12" fillId="11" borderId="34" xfId="1" applyFill="1" applyBorder="1" applyAlignment="1">
      <alignment horizontal="right" vertical="center"/>
    </xf>
    <xf numFmtId="0" fontId="13" fillId="11" borderId="38" xfId="0" applyFont="1" applyFill="1" applyBorder="1" applyAlignment="1">
      <alignment horizontal="left" vertical="center"/>
    </xf>
    <xf numFmtId="0" fontId="13" fillId="11" borderId="17" xfId="0" applyFont="1" applyFill="1" applyBorder="1" applyAlignment="1">
      <alignment horizontal="left" vertical="center"/>
    </xf>
    <xf numFmtId="0" fontId="13" fillId="11" borderId="14" xfId="0" applyFont="1" applyFill="1" applyBorder="1" applyAlignment="1">
      <alignment horizontal="left" vertical="center"/>
    </xf>
    <xf numFmtId="0" fontId="16" fillId="11" borderId="36" xfId="0" applyFont="1" applyFill="1" applyBorder="1" applyAlignment="1">
      <alignment horizontal="right" vertical="center"/>
    </xf>
    <xf numFmtId="0" fontId="16" fillId="11" borderId="30" xfId="0" applyFont="1" applyFill="1" applyBorder="1" applyAlignment="1">
      <alignment horizontal="right" vertical="center"/>
    </xf>
    <xf numFmtId="0" fontId="16" fillId="11" borderId="31" xfId="0" applyFont="1" applyFill="1" applyBorder="1" applyAlignment="1">
      <alignment horizontal="right" vertical="center"/>
    </xf>
    <xf numFmtId="0" fontId="4" fillId="0" borderId="0" xfId="0" applyFont="1" applyFill="1"/>
    <xf numFmtId="2" fontId="4" fillId="12" borderId="0" xfId="0" applyNumberFormat="1" applyFont="1" applyFill="1"/>
    <xf numFmtId="0" fontId="4" fillId="12" borderId="0" xfId="0" applyFont="1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0.25</v>
          </cell>
        </row>
        <row r="19">
          <cell r="B19">
            <v>0.25</v>
          </cell>
        </row>
        <row r="20">
          <cell r="B20">
            <v>0.25</v>
          </cell>
        </row>
        <row r="21">
          <cell r="B21">
            <v>0.25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Bukayo Saka</v>
          </cell>
          <cell r="B2" t="str">
            <v>Saka</v>
          </cell>
          <cell r="C2"/>
          <cell r="D2"/>
          <cell r="M2" t="str">
            <v>ARS</v>
          </cell>
        </row>
        <row r="3">
          <cell r="A3" t="str">
            <v>Mohamed Salah</v>
          </cell>
          <cell r="B3" t="str">
            <v>Salah</v>
          </cell>
          <cell r="C3"/>
          <cell r="D3"/>
          <cell r="M3" t="str">
            <v>LIV</v>
          </cell>
        </row>
        <row r="4">
          <cell r="A4" t="str">
            <v>Darwin Núñez Ribeiro</v>
          </cell>
          <cell r="B4" t="str">
            <v>Darwin</v>
          </cell>
          <cell r="C4" t="str">
            <v>Darwin Núñez</v>
          </cell>
          <cell r="D4" t="str">
            <v>Darwin Nunez</v>
          </cell>
          <cell r="M4" t="str">
            <v>LIV</v>
          </cell>
        </row>
        <row r="5">
          <cell r="A5" t="str">
            <v>Erling Haaland</v>
          </cell>
          <cell r="B5" t="str">
            <v>Haaland</v>
          </cell>
          <cell r="M5" t="str">
            <v>MCI</v>
          </cell>
        </row>
        <row r="6">
          <cell r="A6" t="str">
            <v>Ollie Watkins</v>
          </cell>
          <cell r="B6" t="str">
            <v>Watkins</v>
          </cell>
          <cell r="M6" t="str">
            <v>AVL</v>
          </cell>
        </row>
        <row r="7">
          <cell r="A7" t="str">
            <v>Kieran Trippier</v>
          </cell>
          <cell r="B7" t="str">
            <v>Trippier</v>
          </cell>
          <cell r="M7" t="str">
            <v>NEW</v>
          </cell>
        </row>
        <row r="8">
          <cell r="A8" t="str">
            <v>Callum Wilson</v>
          </cell>
          <cell r="B8" t="str">
            <v>Wilson</v>
          </cell>
          <cell r="C8" t="str">
            <v>C Wilson</v>
          </cell>
          <cell r="M8" t="str">
            <v>NEW</v>
          </cell>
        </row>
        <row r="9">
          <cell r="A9" t="str">
            <v>Son Heung-Min</v>
          </cell>
          <cell r="B9" t="str">
            <v>Son</v>
          </cell>
          <cell r="M9" t="str">
            <v>TOT</v>
          </cell>
        </row>
        <row r="10">
          <cell r="A10" t="str">
            <v>Alexander Isak</v>
          </cell>
          <cell r="B10" t="str">
            <v>Isak</v>
          </cell>
          <cell r="M10" t="str">
            <v>NEW</v>
          </cell>
        </row>
        <row r="11">
          <cell r="A11" t="str">
            <v>Jarrod Bowen</v>
          </cell>
          <cell r="B11" t="str">
            <v>Bowen</v>
          </cell>
          <cell r="M11" t="str">
            <v>WHU</v>
          </cell>
        </row>
        <row r="12">
          <cell r="A12" t="str">
            <v>Raheem Sterling</v>
          </cell>
          <cell r="B12" t="str">
            <v>Sterling</v>
          </cell>
          <cell r="M12" t="str">
            <v>CHE</v>
          </cell>
        </row>
        <row r="13">
          <cell r="A13" t="str">
            <v>Sven Botman</v>
          </cell>
          <cell r="B13" t="str">
            <v>Botman</v>
          </cell>
          <cell r="M13" t="str">
            <v>NEW</v>
          </cell>
        </row>
        <row r="14">
          <cell r="A14" t="str">
            <v>Joachim Andersen</v>
          </cell>
          <cell r="B14" t="str">
            <v>Andersen</v>
          </cell>
          <cell r="M14" t="str">
            <v>CRY</v>
          </cell>
        </row>
        <row r="15">
          <cell r="A15" t="str">
            <v>Benjamin White</v>
          </cell>
          <cell r="B15" t="str">
            <v>White</v>
          </cell>
          <cell r="C15" t="str">
            <v>B White</v>
          </cell>
          <cell r="D15" t="str">
            <v>Ben White</v>
          </cell>
          <cell r="M15" t="str">
            <v>ARS</v>
          </cell>
        </row>
        <row r="16">
          <cell r="A16" t="str">
            <v>Pedro Lomba Neto</v>
          </cell>
          <cell r="B16" t="str">
            <v>Neto</v>
          </cell>
          <cell r="C16" t="str">
            <v>P Neto</v>
          </cell>
          <cell r="D16" t="str">
            <v>Pedro Neto</v>
          </cell>
          <cell r="M16" t="str">
            <v>WOL</v>
          </cell>
        </row>
        <row r="17">
          <cell r="A17" t="str">
            <v>Martin Ødegaard</v>
          </cell>
          <cell r="B17" t="str">
            <v>Ødegaard</v>
          </cell>
          <cell r="C17" t="str">
            <v>Odegaard</v>
          </cell>
          <cell r="D17" t="str">
            <v>Martin Odegaard</v>
          </cell>
          <cell r="M17" t="str">
            <v>ARS</v>
          </cell>
        </row>
        <row r="18">
          <cell r="A18" t="str">
            <v>James Maddison</v>
          </cell>
          <cell r="B18" t="str">
            <v>Maddison</v>
          </cell>
          <cell r="M18" t="str">
            <v>TOT</v>
          </cell>
        </row>
        <row r="19">
          <cell r="A19" t="str">
            <v>Matty Cash</v>
          </cell>
          <cell r="B19" t="str">
            <v>Cash</v>
          </cell>
          <cell r="M19" t="str">
            <v>AVL</v>
          </cell>
        </row>
        <row r="20">
          <cell r="A20" t="str">
            <v>Julián Álvarez</v>
          </cell>
          <cell r="B20" t="str">
            <v>J.Alvarez</v>
          </cell>
          <cell r="C20" t="str">
            <v>Alvarez</v>
          </cell>
          <cell r="D20" t="str">
            <v>Julian Alvarez</v>
          </cell>
          <cell r="M20" t="str">
            <v>MCI</v>
          </cell>
        </row>
        <row r="21">
          <cell r="A21" t="str">
            <v>Leon Bailey</v>
          </cell>
          <cell r="B21" t="str">
            <v>Bailey</v>
          </cell>
          <cell r="M21" t="str">
            <v>AVL</v>
          </cell>
        </row>
        <row r="22">
          <cell r="A22" t="str">
            <v>Hwang Hee-chan</v>
          </cell>
          <cell r="B22" t="str">
            <v>Hee Chan</v>
          </cell>
          <cell r="M22" t="str">
            <v>WOL</v>
          </cell>
        </row>
        <row r="23">
          <cell r="A23" t="str">
            <v>Lyle Foster</v>
          </cell>
          <cell r="B23" t="str">
            <v>Foster</v>
          </cell>
          <cell r="M23" t="str">
            <v>BUR</v>
          </cell>
        </row>
        <row r="24">
          <cell r="A24" t="str">
            <v>Mathias Jensen</v>
          </cell>
          <cell r="B24" t="str">
            <v>Jensen</v>
          </cell>
          <cell r="M24" t="str">
            <v>BRE</v>
          </cell>
        </row>
        <row r="25">
          <cell r="A25" t="str">
            <v>Bruno Borges Fernandes</v>
          </cell>
          <cell r="B25" t="str">
            <v>B.Fernandes</v>
          </cell>
          <cell r="C25" t="str">
            <v>Bruno Fernandes</v>
          </cell>
          <cell r="M25" t="str">
            <v>MUN</v>
          </cell>
        </row>
        <row r="26">
          <cell r="A26" t="str">
            <v>Solly March</v>
          </cell>
          <cell r="B26" t="str">
            <v>March</v>
          </cell>
          <cell r="M26" t="str">
            <v>BHA</v>
          </cell>
        </row>
        <row r="27">
          <cell r="A27" t="str">
            <v>Moussa Diaby</v>
          </cell>
          <cell r="B27" t="str">
            <v>Diaby</v>
          </cell>
          <cell r="M27" t="str">
            <v>AVL</v>
          </cell>
        </row>
        <row r="28">
          <cell r="A28" t="str">
            <v>James Ward-Prowse</v>
          </cell>
          <cell r="B28" t="str">
            <v>Ward-Prowse</v>
          </cell>
          <cell r="C28"/>
          <cell r="D28"/>
          <cell r="M28" t="str">
            <v>WHU</v>
          </cell>
        </row>
        <row r="29">
          <cell r="A29" t="str">
            <v>David Raya Martin</v>
          </cell>
          <cell r="B29" t="str">
            <v>Raya</v>
          </cell>
          <cell r="C29" t="str">
            <v>David Raya</v>
          </cell>
          <cell r="M29" t="str">
            <v>ARS</v>
          </cell>
        </row>
        <row r="30">
          <cell r="A30" t="str">
            <v>Odsonne Edouard</v>
          </cell>
          <cell r="B30" t="str">
            <v>Edouard</v>
          </cell>
          <cell r="C30" t="str">
            <v>Odsonne Édouard</v>
          </cell>
          <cell r="M30" t="str">
            <v>CRY</v>
          </cell>
        </row>
        <row r="31">
          <cell r="A31" t="str">
            <v>Christian Eriksen</v>
          </cell>
          <cell r="B31" t="str">
            <v>Eriksen</v>
          </cell>
          <cell r="M31" t="str">
            <v>MUN</v>
          </cell>
        </row>
        <row r="32">
          <cell r="A32" t="str">
            <v>João Pedro Junqueira de Jesus</v>
          </cell>
          <cell r="B32" t="str">
            <v>João Pedro</v>
          </cell>
          <cell r="M32" t="str">
            <v>BHA</v>
          </cell>
        </row>
        <row r="33">
          <cell r="A33" t="str">
            <v>Bryan Mbeumo</v>
          </cell>
          <cell r="B33" t="str">
            <v>Mbeumo</v>
          </cell>
          <cell r="M33" t="str">
            <v>BRE</v>
          </cell>
        </row>
        <row r="34">
          <cell r="A34" t="str">
            <v>Pascal Groß</v>
          </cell>
          <cell r="B34" t="str">
            <v>Gross</v>
          </cell>
          <cell r="C34"/>
          <cell r="D34" t="str">
            <v>Pascal Gross</v>
          </cell>
          <cell r="M34" t="str">
            <v>BHA</v>
          </cell>
        </row>
        <row r="35">
          <cell r="A35" t="str">
            <v>Phil Foden</v>
          </cell>
          <cell r="B35" t="str">
            <v>Foden</v>
          </cell>
          <cell r="M35" t="str">
            <v>MCI</v>
          </cell>
        </row>
        <row r="36">
          <cell r="A36" t="str">
            <v>Abdoulaye Doucouré</v>
          </cell>
          <cell r="B36" t="str">
            <v>A.Doucoure</v>
          </cell>
          <cell r="M36" t="str">
            <v>EVE</v>
          </cell>
        </row>
        <row r="37">
          <cell r="A37" t="str">
            <v>Marc Guéhi</v>
          </cell>
          <cell r="B37" t="str">
            <v>Guéhi</v>
          </cell>
          <cell r="C37" t="str">
            <v>Guehi</v>
          </cell>
          <cell r="D37" t="str">
            <v>Marc Guehi</v>
          </cell>
          <cell r="M37" t="str">
            <v>CRY</v>
          </cell>
        </row>
        <row r="38">
          <cell r="A38" t="str">
            <v>Kaoru Mitoma</v>
          </cell>
          <cell r="B38" t="str">
            <v>Mitoma</v>
          </cell>
          <cell r="M38" t="str">
            <v>BHA</v>
          </cell>
        </row>
        <row r="39">
          <cell r="A39" t="str">
            <v>Oleksandr Zinchenko</v>
          </cell>
          <cell r="B39" t="str">
            <v>Zinchenko</v>
          </cell>
          <cell r="M39" t="str">
            <v>ARS</v>
          </cell>
        </row>
        <row r="40">
          <cell r="A40" t="str">
            <v>Richarlison de Andrade</v>
          </cell>
          <cell r="B40" t="str">
            <v>Richarlison</v>
          </cell>
          <cell r="M40" t="str">
            <v>TOT</v>
          </cell>
        </row>
        <row r="41">
          <cell r="A41" t="str">
            <v>Bobby De Cordova-Reid</v>
          </cell>
          <cell r="B41" t="str">
            <v>De Cordova-Reid</v>
          </cell>
          <cell r="C41" t="str">
            <v>Reid</v>
          </cell>
          <cell r="D41" t="str">
            <v>Bobby Reid</v>
          </cell>
          <cell r="M41" t="str">
            <v>FUL</v>
          </cell>
        </row>
        <row r="42">
          <cell r="A42" t="str">
            <v>Levi Colwill</v>
          </cell>
          <cell r="B42" t="str">
            <v>Colwill</v>
          </cell>
          <cell r="M42" t="str">
            <v>CHE</v>
          </cell>
        </row>
        <row r="43">
          <cell r="A43" t="str">
            <v>Taiwo Awoniyi</v>
          </cell>
          <cell r="B43" t="str">
            <v>Awoniyi</v>
          </cell>
          <cell r="M43" t="str">
            <v>NFO</v>
          </cell>
        </row>
        <row r="44">
          <cell r="A44" t="str">
            <v>Carlton Morris</v>
          </cell>
          <cell r="B44" t="str">
            <v>Morris</v>
          </cell>
          <cell r="M44" t="str">
            <v>LUT</v>
          </cell>
        </row>
        <row r="45">
          <cell r="A45" t="str">
            <v>Anthony Gordon</v>
          </cell>
          <cell r="B45" t="str">
            <v>Gordon</v>
          </cell>
          <cell r="M45" t="str">
            <v>NEW</v>
          </cell>
        </row>
        <row r="46">
          <cell r="A46" t="str">
            <v>Anthony Elanga</v>
          </cell>
          <cell r="B46" t="str">
            <v>Elanga</v>
          </cell>
          <cell r="M46" t="str">
            <v>NFO</v>
          </cell>
        </row>
        <row r="47">
          <cell r="A47" t="str">
            <v>Evan Ferguson</v>
          </cell>
          <cell r="B47" t="str">
            <v>Ferguson</v>
          </cell>
          <cell r="M47" t="str">
            <v>BHA</v>
          </cell>
        </row>
        <row r="48">
          <cell r="A48" t="str">
            <v>Gabriel Fernando de Jesus</v>
          </cell>
          <cell r="B48" t="str">
            <v>G.Jesus</v>
          </cell>
          <cell r="C48" t="str">
            <v>Gabriel Jesus</v>
          </cell>
          <cell r="M48" t="str">
            <v>ARS</v>
          </cell>
        </row>
        <row r="49">
          <cell r="A49" t="str">
            <v>Jean-Philippe Mateta</v>
          </cell>
          <cell r="B49" t="str">
            <v>Mateta</v>
          </cell>
          <cell r="M49" t="str">
            <v>CRY</v>
          </cell>
        </row>
        <row r="50">
          <cell r="A50" t="str">
            <v>Willy Boly</v>
          </cell>
          <cell r="B50" t="str">
            <v>Boly</v>
          </cell>
          <cell r="M50" t="str">
            <v>NFO</v>
          </cell>
        </row>
        <row r="51">
          <cell r="A51" t="str">
            <v>Billy Gilmour</v>
          </cell>
          <cell r="B51" t="str">
            <v>Gilmour</v>
          </cell>
          <cell r="M51" t="str">
            <v>BHA</v>
          </cell>
        </row>
        <row r="52">
          <cell r="A52" t="str">
            <v>Bernardo Veiga de Carvalho e Silva</v>
          </cell>
          <cell r="B52" t="str">
            <v>Bernardo</v>
          </cell>
          <cell r="C52" t="str">
            <v>B Silva</v>
          </cell>
          <cell r="D52" t="str">
            <v>Bernardo Silva</v>
          </cell>
          <cell r="M52" t="str">
            <v>MCI</v>
          </cell>
        </row>
        <row r="53">
          <cell r="A53" t="str">
            <v>Trent Alexander-Arnold</v>
          </cell>
          <cell r="B53" t="str">
            <v>Alexander-Arnold</v>
          </cell>
          <cell r="C53" t="str">
            <v>Trent</v>
          </cell>
          <cell r="M53" t="str">
            <v>LIV</v>
          </cell>
        </row>
        <row r="54">
          <cell r="A54" t="str">
            <v>Dominic Calvert-Lewin</v>
          </cell>
          <cell r="B54" t="str">
            <v>Calvert-Lewin</v>
          </cell>
          <cell r="M54" t="str">
            <v>EVE</v>
          </cell>
        </row>
        <row r="55">
          <cell r="A55" t="str">
            <v>Diogo Teixeira da Silva</v>
          </cell>
          <cell r="B55" t="str">
            <v>Diogo J.</v>
          </cell>
          <cell r="C55" t="str">
            <v>Diogo Jota</v>
          </cell>
          <cell r="M55" t="str">
            <v>LIV</v>
          </cell>
        </row>
        <row r="56">
          <cell r="A56" t="str">
            <v>Cody Gakpo</v>
          </cell>
          <cell r="B56" t="str">
            <v>Gakpo</v>
          </cell>
          <cell r="C56"/>
          <cell r="D56"/>
          <cell r="M56" t="str">
            <v>LIV</v>
          </cell>
        </row>
        <row r="57">
          <cell r="A57" t="str">
            <v>Nathan Aké</v>
          </cell>
          <cell r="B57" t="str">
            <v>Aké</v>
          </cell>
          <cell r="C57" t="str">
            <v>Ake</v>
          </cell>
          <cell r="D57" t="str">
            <v>Nathan Ake</v>
          </cell>
          <cell r="M57" t="str">
            <v>MCI</v>
          </cell>
        </row>
        <row r="58">
          <cell r="A58" t="str">
            <v>Gabriel dos Santos Magalhães</v>
          </cell>
          <cell r="B58" t="str">
            <v>Gabriel</v>
          </cell>
          <cell r="C58" t="str">
            <v>Gabriel Magalhaes</v>
          </cell>
          <cell r="D58" t="str">
            <v>Gabriel Dos Santos</v>
          </cell>
          <cell r="M58" t="str">
            <v>ARS</v>
          </cell>
        </row>
        <row r="59">
          <cell r="A59" t="str">
            <v>Pervis Estupiñán</v>
          </cell>
          <cell r="B59" t="str">
            <v>Estupiñan</v>
          </cell>
          <cell r="C59" t="str">
            <v>Estupinan</v>
          </cell>
          <cell r="D59" t="str">
            <v>Pervis Estupinan</v>
          </cell>
          <cell r="M59" t="str">
            <v>BHA</v>
          </cell>
        </row>
        <row r="60">
          <cell r="A60" t="str">
            <v>Ben Chilwell</v>
          </cell>
          <cell r="B60" t="str">
            <v>Chilwell</v>
          </cell>
          <cell r="M60" t="str">
            <v>CHE</v>
          </cell>
        </row>
        <row r="61">
          <cell r="A61" t="str">
            <v>Sam Johnstone</v>
          </cell>
          <cell r="B61" t="str">
            <v>Johnstone</v>
          </cell>
          <cell r="M61" t="str">
            <v>CRY</v>
          </cell>
        </row>
        <row r="62">
          <cell r="A62" t="str">
            <v>William Saliba</v>
          </cell>
          <cell r="B62" t="str">
            <v>Saliba</v>
          </cell>
          <cell r="M62" t="str">
            <v>ARS</v>
          </cell>
        </row>
        <row r="63">
          <cell r="A63" t="str">
            <v>James Tarkowski</v>
          </cell>
          <cell r="B63" t="str">
            <v>Tarkowski</v>
          </cell>
          <cell r="M63" t="str">
            <v>EVE</v>
          </cell>
        </row>
        <row r="64">
          <cell r="A64" t="str">
            <v>Eberechi Eze</v>
          </cell>
          <cell r="B64" t="str">
            <v>Eze</v>
          </cell>
          <cell r="M64" t="str">
            <v>CRY</v>
          </cell>
        </row>
        <row r="65">
          <cell r="A65" t="str">
            <v>Robert Sánchez</v>
          </cell>
          <cell r="B65" t="str">
            <v>Sanchez</v>
          </cell>
          <cell r="C65" t="str">
            <v>R Sanchez</v>
          </cell>
          <cell r="M65" t="str">
            <v>CHE</v>
          </cell>
        </row>
        <row r="66">
          <cell r="A66" t="str">
            <v>Bernd Leno</v>
          </cell>
          <cell r="B66" t="str">
            <v>Leno</v>
          </cell>
          <cell r="M66" t="str">
            <v>FUL</v>
          </cell>
        </row>
        <row r="67">
          <cell r="A67" t="str">
            <v>Dan Burn</v>
          </cell>
          <cell r="B67" t="str">
            <v>Burn</v>
          </cell>
          <cell r="M67" t="str">
            <v>NEW</v>
          </cell>
        </row>
        <row r="68">
          <cell r="A68" t="str">
            <v>Pedro Porro</v>
          </cell>
          <cell r="B68" t="str">
            <v>Pedro Porro</v>
          </cell>
          <cell r="M68" t="str">
            <v>TOT</v>
          </cell>
        </row>
        <row r="69">
          <cell r="A69" t="str">
            <v>Tim Ream</v>
          </cell>
          <cell r="B69" t="str">
            <v>Ream</v>
          </cell>
          <cell r="M69" t="str">
            <v>FUL</v>
          </cell>
        </row>
        <row r="70">
          <cell r="A70" t="str">
            <v>Nathan Patterson</v>
          </cell>
          <cell r="B70" t="str">
            <v>Patterson</v>
          </cell>
          <cell r="M70" t="str">
            <v>EVE</v>
          </cell>
        </row>
        <row r="71">
          <cell r="A71" t="str">
            <v>Douglas Luiz Soares de Paulo</v>
          </cell>
          <cell r="B71" t="str">
            <v>Douglas Luiz</v>
          </cell>
          <cell r="M71" t="str">
            <v>AVL</v>
          </cell>
        </row>
        <row r="72">
          <cell r="A72" t="str">
            <v>Marcus Rashford</v>
          </cell>
          <cell r="B72" t="str">
            <v>Rashford</v>
          </cell>
          <cell r="M72" t="str">
            <v>MUN</v>
          </cell>
        </row>
        <row r="73">
          <cell r="A73" t="str">
            <v>Callum Hudson-Odoi</v>
          </cell>
          <cell r="B73" t="str">
            <v>Hudson-Odoi</v>
          </cell>
          <cell r="M73" t="str">
            <v>NFO</v>
          </cell>
        </row>
        <row r="74">
          <cell r="A74" t="str">
            <v>Dominic Solanke</v>
          </cell>
          <cell r="B74" t="str">
            <v>Solanke</v>
          </cell>
          <cell r="M74" t="str">
            <v>BOU</v>
          </cell>
        </row>
        <row r="75">
          <cell r="A75" t="str">
            <v>Kai Havertz</v>
          </cell>
          <cell r="B75" t="str">
            <v>Havertz</v>
          </cell>
          <cell r="M75" t="str">
            <v>ARS</v>
          </cell>
        </row>
        <row r="76">
          <cell r="A76" t="str">
            <v>Dejan Kulusevski</v>
          </cell>
          <cell r="B76" t="str">
            <v>Kulusevski</v>
          </cell>
          <cell r="M76" t="str">
            <v>TOT</v>
          </cell>
        </row>
        <row r="77">
          <cell r="A77" t="str">
            <v>Andrew Robertson</v>
          </cell>
          <cell r="B77" t="str">
            <v>Robertson</v>
          </cell>
          <cell r="M77" t="str">
            <v>LIV</v>
          </cell>
        </row>
        <row r="78">
          <cell r="A78" t="str">
            <v>Sean Longstaff</v>
          </cell>
          <cell r="B78" t="str">
            <v>Longstaff</v>
          </cell>
          <cell r="M78" t="str">
            <v>NEW</v>
          </cell>
        </row>
        <row r="79">
          <cell r="A79" t="str">
            <v>Destiny Udogie</v>
          </cell>
          <cell r="B79" t="str">
            <v>Udogie</v>
          </cell>
          <cell r="M79" t="str">
            <v>TOT</v>
          </cell>
        </row>
        <row r="80">
          <cell r="A80" t="str">
            <v>Cristian Romero</v>
          </cell>
          <cell r="B80" t="str">
            <v>Romero</v>
          </cell>
          <cell r="M80" t="str">
            <v>TOT</v>
          </cell>
        </row>
        <row r="81">
          <cell r="A81" t="str">
            <v>James Garner</v>
          </cell>
          <cell r="B81" t="str">
            <v>Garner</v>
          </cell>
          <cell r="M81" t="str">
            <v>EVE</v>
          </cell>
        </row>
        <row r="82">
          <cell r="A82" t="str">
            <v>Gabriel Martinelli Silva</v>
          </cell>
          <cell r="B82" t="str">
            <v>Martinelli</v>
          </cell>
          <cell r="C82" t="str">
            <v>Gabriel Martinelli</v>
          </cell>
          <cell r="M82" t="str">
            <v>ARS</v>
          </cell>
        </row>
        <row r="83">
          <cell r="A83" t="str">
            <v>Kyle Walker</v>
          </cell>
          <cell r="B83" t="str">
            <v>Walker</v>
          </cell>
          <cell r="M83" t="str">
            <v>MCI</v>
          </cell>
        </row>
        <row r="84">
          <cell r="A84" t="str">
            <v>Raphaël Varane</v>
          </cell>
          <cell r="B84" t="str">
            <v>R.Varane</v>
          </cell>
          <cell r="C84" t="str">
            <v>Raphael Varane</v>
          </cell>
          <cell r="M84" t="str">
            <v>MUN</v>
          </cell>
        </row>
        <row r="85">
          <cell r="A85" t="str">
            <v>Fabian Schär</v>
          </cell>
          <cell r="B85" t="str">
            <v>Schär</v>
          </cell>
          <cell r="C85" t="str">
            <v>Schar</v>
          </cell>
          <cell r="D85" t="str">
            <v>Fabian Schar</v>
          </cell>
          <cell r="M85" t="str">
            <v>NEW</v>
          </cell>
        </row>
        <row r="86">
          <cell r="A86" t="str">
            <v>Tyrick Mitchell</v>
          </cell>
          <cell r="B86" t="str">
            <v>Mitchell</v>
          </cell>
          <cell r="M86" t="str">
            <v>CRY</v>
          </cell>
        </row>
        <row r="87">
          <cell r="A87" t="str">
            <v>Yoane Wissa</v>
          </cell>
          <cell r="B87" t="str">
            <v>Wissa</v>
          </cell>
          <cell r="M87" t="str">
            <v>BRE</v>
          </cell>
        </row>
        <row r="88">
          <cell r="A88" t="str">
            <v>Saïd Benrahma</v>
          </cell>
          <cell r="B88" t="str">
            <v>Benrahma</v>
          </cell>
          <cell r="C88" t="str">
            <v>Said Benrahma</v>
          </cell>
          <cell r="M88" t="str">
            <v>WHU</v>
          </cell>
        </row>
        <row r="89">
          <cell r="A89" t="str">
            <v>Thiago Emiliano da Silva</v>
          </cell>
          <cell r="B89" t="str">
            <v>T.Silva</v>
          </cell>
          <cell r="C89" t="str">
            <v>T Silva</v>
          </cell>
          <cell r="D89" t="str">
            <v>Thiago Silva</v>
          </cell>
          <cell r="M89" t="str">
            <v>CHE</v>
          </cell>
        </row>
        <row r="90">
          <cell r="A90" t="str">
            <v>José Malheiro de Sá</v>
          </cell>
          <cell r="B90" t="str">
            <v>José Sá</v>
          </cell>
          <cell r="C90" t="str">
            <v>Sa</v>
          </cell>
          <cell r="D90"/>
          <cell r="M90" t="str">
            <v>WOL</v>
          </cell>
        </row>
        <row r="91">
          <cell r="A91" t="str">
            <v>Morgan Gibbs-White</v>
          </cell>
          <cell r="B91" t="str">
            <v>Gibbs-White</v>
          </cell>
          <cell r="M91" t="str">
            <v>NFO</v>
          </cell>
        </row>
        <row r="92">
          <cell r="A92" t="str">
            <v>Nicolas Jackson</v>
          </cell>
          <cell r="B92" t="str">
            <v>N.Jackson</v>
          </cell>
          <cell r="M92" t="str">
            <v>CHE</v>
          </cell>
        </row>
        <row r="93">
          <cell r="A93" t="str">
            <v>Declan Rice</v>
          </cell>
          <cell r="B93" t="str">
            <v>Rice</v>
          </cell>
          <cell r="M93" t="str">
            <v>ARS</v>
          </cell>
        </row>
        <row r="94">
          <cell r="A94" t="str">
            <v>Alisson Ramses Becker</v>
          </cell>
          <cell r="B94" t="str">
            <v>A.Becker</v>
          </cell>
          <cell r="C94" t="str">
            <v>Alisson</v>
          </cell>
          <cell r="M94" t="str">
            <v>LIV</v>
          </cell>
        </row>
        <row r="95">
          <cell r="A95" t="str">
            <v>Miguel Almirón Rejala</v>
          </cell>
          <cell r="B95" t="str">
            <v>Almirón</v>
          </cell>
          <cell r="C95" t="str">
            <v>Miguel Almirón</v>
          </cell>
          <cell r="D95" t="str">
            <v>Miguel Almiron</v>
          </cell>
          <cell r="M95" t="str">
            <v>NEW</v>
          </cell>
        </row>
        <row r="96">
          <cell r="A96" t="str">
            <v>Dwight McNeil</v>
          </cell>
          <cell r="B96" t="str">
            <v>McNeil</v>
          </cell>
          <cell r="M96" t="str">
            <v>EVE</v>
          </cell>
        </row>
        <row r="97">
          <cell r="A97" t="str">
            <v>Keane Lewis-Potter</v>
          </cell>
          <cell r="B97" t="str">
            <v>Lewis-Potter</v>
          </cell>
          <cell r="M97" t="str">
            <v>BRE</v>
          </cell>
        </row>
        <row r="98">
          <cell r="A98" t="str">
            <v>Elliot Anderson</v>
          </cell>
          <cell r="B98" t="str">
            <v>Anderson</v>
          </cell>
          <cell r="M98" t="str">
            <v>NEW</v>
          </cell>
        </row>
        <row r="99">
          <cell r="A99" t="str">
            <v>Nick Pope</v>
          </cell>
          <cell r="B99" t="str">
            <v>Pope</v>
          </cell>
          <cell r="M99" t="str">
            <v>NEW</v>
          </cell>
        </row>
        <row r="100">
          <cell r="A100" t="str">
            <v>Cameron Archer</v>
          </cell>
          <cell r="B100" t="str">
            <v>Archer</v>
          </cell>
          <cell r="M100" t="str">
            <v>SHU</v>
          </cell>
        </row>
        <row r="101">
          <cell r="A101" t="str">
            <v>Virgil van Dijk</v>
          </cell>
          <cell r="B101" t="str">
            <v>Virgil</v>
          </cell>
          <cell r="M101" t="str">
            <v>LIV</v>
          </cell>
        </row>
        <row r="102">
          <cell r="A102" t="str">
            <v>Mykhailo Mudryk</v>
          </cell>
          <cell r="B102" t="str">
            <v>Mudryk</v>
          </cell>
          <cell r="M102" t="str">
            <v>CHE</v>
          </cell>
        </row>
        <row r="103">
          <cell r="A103" t="str">
            <v>Vitalii Mykolenko</v>
          </cell>
          <cell r="B103" t="str">
            <v>Mykolenko</v>
          </cell>
          <cell r="C103" t="str">
            <v>Vitaliy Mykolenko</v>
          </cell>
          <cell r="M103" t="str">
            <v>EVE</v>
          </cell>
        </row>
        <row r="104">
          <cell r="A104" t="str">
            <v>Kurt Zouma</v>
          </cell>
          <cell r="B104" t="str">
            <v>Zouma</v>
          </cell>
          <cell r="M104" t="str">
            <v>WHU</v>
          </cell>
        </row>
        <row r="105">
          <cell r="A105" t="str">
            <v>Lucas Digne</v>
          </cell>
          <cell r="B105" t="str">
            <v>Digne</v>
          </cell>
          <cell r="M105" t="str">
            <v>AVL</v>
          </cell>
        </row>
        <row r="106">
          <cell r="A106" t="str">
            <v>Christian Nørgaard</v>
          </cell>
          <cell r="B106" t="str">
            <v>Nørgaard</v>
          </cell>
          <cell r="C106" t="str">
            <v>Norgaard</v>
          </cell>
          <cell r="M106" t="str">
            <v>BRE</v>
          </cell>
        </row>
        <row r="107">
          <cell r="A107" t="str">
            <v>Eddie Nketiah</v>
          </cell>
          <cell r="B107" t="str">
            <v>Nketiah</v>
          </cell>
          <cell r="M107" t="str">
            <v>ARS</v>
          </cell>
        </row>
        <row r="108">
          <cell r="A108" t="str">
            <v>Alphonse Areola</v>
          </cell>
          <cell r="B108" t="str">
            <v>Areola</v>
          </cell>
          <cell r="M108" t="str">
            <v>WHU</v>
          </cell>
        </row>
        <row r="109">
          <cell r="A109" t="str">
            <v>Kristoffer Ajer</v>
          </cell>
          <cell r="B109" t="str">
            <v>Ajer</v>
          </cell>
          <cell r="M109" t="str">
            <v>BRE</v>
          </cell>
        </row>
        <row r="110">
          <cell r="A110" t="str">
            <v>Andreas Hoelgebaum Pereira</v>
          </cell>
          <cell r="B110" t="str">
            <v>Andreas</v>
          </cell>
          <cell r="C110" t="str">
            <v>A Pereira</v>
          </cell>
          <cell r="D110" t="str">
            <v>Andreas Pereira</v>
          </cell>
          <cell r="M110" t="str">
            <v>FUL</v>
          </cell>
        </row>
        <row r="111">
          <cell r="A111" t="str">
            <v>Rúben Gato Alves Dias</v>
          </cell>
          <cell r="B111" t="str">
            <v>Rúben</v>
          </cell>
          <cell r="C111" t="str">
            <v>Ruben Dias</v>
          </cell>
          <cell r="D111" t="str">
            <v>Rúben Dias</v>
          </cell>
          <cell r="M111" t="str">
            <v>MCI</v>
          </cell>
        </row>
        <row r="112">
          <cell r="A112" t="str">
            <v>Joe Worrall</v>
          </cell>
          <cell r="B112" t="str">
            <v>Worrall</v>
          </cell>
          <cell r="M112" t="str">
            <v>NFO</v>
          </cell>
        </row>
        <row r="113">
          <cell r="A113" t="str">
            <v>Michail Antonio</v>
          </cell>
          <cell r="B113" t="str">
            <v>Antonio</v>
          </cell>
          <cell r="M113" t="str">
            <v>WHU</v>
          </cell>
        </row>
        <row r="114">
          <cell r="A114" t="str">
            <v>Mads Juel Andersen</v>
          </cell>
          <cell r="B114" t="str">
            <v>Andersen</v>
          </cell>
          <cell r="M114" t="str">
            <v>LUT</v>
          </cell>
        </row>
        <row r="115">
          <cell r="A115" t="str">
            <v>Scott McKenna</v>
          </cell>
          <cell r="B115" t="str">
            <v>McKenna</v>
          </cell>
          <cell r="M115" t="str">
            <v>NFO</v>
          </cell>
        </row>
        <row r="116">
          <cell r="A116" t="str">
            <v>Marcus Tavernier</v>
          </cell>
          <cell r="B116" t="str">
            <v>Tavernier</v>
          </cell>
          <cell r="M116" t="str">
            <v>BOU</v>
          </cell>
        </row>
        <row r="117">
          <cell r="A117" t="str">
            <v>Pape Matar Sarr</v>
          </cell>
          <cell r="B117" t="str">
            <v>Sarr</v>
          </cell>
          <cell r="C117" t="str">
            <v>P Sarr</v>
          </cell>
          <cell r="M117" t="str">
            <v>TOT</v>
          </cell>
        </row>
        <row r="118">
          <cell r="A118" t="str">
            <v>João Palhinha Gonçalves</v>
          </cell>
          <cell r="B118" t="str">
            <v>J.Palhinha</v>
          </cell>
          <cell r="C118" t="str">
            <v>Joao Palhinha</v>
          </cell>
          <cell r="D118" t="str">
            <v>João Palhinha</v>
          </cell>
          <cell r="M118" t="str">
            <v>FUL</v>
          </cell>
        </row>
        <row r="119">
          <cell r="A119" t="str">
            <v>Luis Díaz</v>
          </cell>
          <cell r="B119" t="str">
            <v>Luis Díaz</v>
          </cell>
          <cell r="C119" t="str">
            <v>Luis Diaz</v>
          </cell>
          <cell r="M119" t="str">
            <v>LIV</v>
          </cell>
        </row>
        <row r="120">
          <cell r="A120" t="str">
            <v>Carlos Henrique Casimiro</v>
          </cell>
          <cell r="B120" t="str">
            <v>Casemiro</v>
          </cell>
          <cell r="M120" t="str">
            <v>MUN</v>
          </cell>
        </row>
        <row r="121">
          <cell r="A121" t="str">
            <v>Ederson Santana de Moraes</v>
          </cell>
          <cell r="B121" t="str">
            <v>Ederson M.</v>
          </cell>
          <cell r="C121" t="str">
            <v>Ederson</v>
          </cell>
          <cell r="D121"/>
          <cell r="M121" t="str">
            <v>MCI</v>
          </cell>
        </row>
        <row r="122">
          <cell r="A122" t="str">
            <v>Emiliano Martínez Romero</v>
          </cell>
          <cell r="B122" t="str">
            <v>Martinez</v>
          </cell>
          <cell r="C122" t="str">
            <v>Emiliano Martínez</v>
          </cell>
          <cell r="M122" t="str">
            <v>AVL</v>
          </cell>
        </row>
        <row r="123">
          <cell r="A123" t="str">
            <v>Bruno Guimarães Rodriguez Moura</v>
          </cell>
          <cell r="B123" t="str">
            <v>Bruno G.</v>
          </cell>
          <cell r="C123" t="str">
            <v>Guimaraes</v>
          </cell>
          <cell r="D123" t="str">
            <v>Bruno Guimarães</v>
          </cell>
          <cell r="M123" t="str">
            <v>NEW</v>
          </cell>
        </row>
        <row r="124">
          <cell r="A124" t="str">
            <v>Matt Turner</v>
          </cell>
          <cell r="B124" t="str">
            <v>Turner</v>
          </cell>
          <cell r="M124" t="str">
            <v>NFO</v>
          </cell>
        </row>
        <row r="125">
          <cell r="A125" t="str">
            <v>Jordan Ayew</v>
          </cell>
          <cell r="B125" t="str">
            <v>J.Ayew</v>
          </cell>
          <cell r="M125" t="str">
            <v>CRY</v>
          </cell>
        </row>
        <row r="126">
          <cell r="A126" t="str">
            <v>Ethan Pinnock</v>
          </cell>
          <cell r="B126" t="str">
            <v>Pinnock</v>
          </cell>
          <cell r="M126" t="str">
            <v>BRE</v>
          </cell>
        </row>
        <row r="127">
          <cell r="A127" t="str">
            <v>Jordan Pickford</v>
          </cell>
          <cell r="B127" t="str">
            <v>Pickford</v>
          </cell>
          <cell r="M127" t="str">
            <v>EVE</v>
          </cell>
        </row>
        <row r="128">
          <cell r="A128" t="str">
            <v>Lewis Dunk</v>
          </cell>
          <cell r="B128" t="str">
            <v>Dunk</v>
          </cell>
          <cell r="M128" t="str">
            <v>BHA</v>
          </cell>
        </row>
        <row r="129">
          <cell r="A129" t="str">
            <v>John McGinn</v>
          </cell>
          <cell r="B129" t="str">
            <v>McGinn</v>
          </cell>
          <cell r="M129" t="str">
            <v>AVL</v>
          </cell>
        </row>
        <row r="130">
          <cell r="A130" t="str">
            <v>Aaron Wan-Bissaka</v>
          </cell>
          <cell r="B130" t="str">
            <v>Wan-Bissaka</v>
          </cell>
          <cell r="M130" t="str">
            <v>MUN</v>
          </cell>
        </row>
        <row r="131">
          <cell r="A131" t="str">
            <v>Max Kilman</v>
          </cell>
          <cell r="B131" t="str">
            <v>Kilman</v>
          </cell>
          <cell r="M131" t="str">
            <v>WOL</v>
          </cell>
        </row>
        <row r="132">
          <cell r="A132" t="str">
            <v>Josh Brownhill</v>
          </cell>
          <cell r="B132" t="str">
            <v>Brownhill</v>
          </cell>
          <cell r="C132"/>
          <cell r="M132" t="str">
            <v>BUR</v>
          </cell>
        </row>
        <row r="133">
          <cell r="A133" t="str">
            <v>Lloyd Kelly</v>
          </cell>
          <cell r="B133" t="str">
            <v>Kelly</v>
          </cell>
          <cell r="M133" t="str">
            <v>BOU</v>
          </cell>
        </row>
        <row r="134">
          <cell r="A134" t="str">
            <v>Ezri Konsa Ngoyo</v>
          </cell>
          <cell r="B134" t="str">
            <v>Konsa</v>
          </cell>
          <cell r="C134" t="str">
            <v>Ezri Konsa</v>
          </cell>
          <cell r="M134" t="str">
            <v>AVL</v>
          </cell>
        </row>
        <row r="135">
          <cell r="A135" t="str">
            <v>Joel Matip</v>
          </cell>
          <cell r="B135" t="str">
            <v>Matip</v>
          </cell>
          <cell r="C135" t="str">
            <v>Joël Matip</v>
          </cell>
          <cell r="M135" t="str">
            <v>LIV</v>
          </cell>
        </row>
        <row r="136">
          <cell r="A136" t="str">
            <v>Zeki Amdouni</v>
          </cell>
          <cell r="B136" t="str">
            <v>Amdouni</v>
          </cell>
          <cell r="M136" t="str">
            <v>BUR</v>
          </cell>
        </row>
        <row r="137">
          <cell r="A137" t="str">
            <v>Mark Flekken</v>
          </cell>
          <cell r="B137" t="str">
            <v>Flekken</v>
          </cell>
          <cell r="M137" t="str">
            <v>BRE</v>
          </cell>
        </row>
        <row r="138">
          <cell r="A138" t="str">
            <v>Sander Berge</v>
          </cell>
          <cell r="B138" t="str">
            <v>Berge</v>
          </cell>
          <cell r="M138" t="str">
            <v>BUR</v>
          </cell>
        </row>
        <row r="139">
          <cell r="A139" t="str">
            <v>Joel Ward</v>
          </cell>
          <cell r="B139" t="str">
            <v>Ward</v>
          </cell>
          <cell r="M139" t="str">
            <v>CRY</v>
          </cell>
        </row>
        <row r="140">
          <cell r="A140" t="str">
            <v>Aaron Ramsdale</v>
          </cell>
          <cell r="B140" t="str">
            <v>Ramsdale</v>
          </cell>
          <cell r="M140" t="str">
            <v>ARS</v>
          </cell>
        </row>
        <row r="141">
          <cell r="A141" t="str">
            <v>Norberto Murara Neto</v>
          </cell>
          <cell r="B141" t="str">
            <v>Neto</v>
          </cell>
          <cell r="M141" t="str">
            <v>BOU</v>
          </cell>
        </row>
        <row r="142">
          <cell r="A142" t="str">
            <v>Harrison Reed</v>
          </cell>
          <cell r="B142" t="str">
            <v>Reed</v>
          </cell>
          <cell r="M142" t="str">
            <v>FUL</v>
          </cell>
        </row>
        <row r="143">
          <cell r="A143" t="str">
            <v>Diogo Dalot Teixeira</v>
          </cell>
          <cell r="B143" t="str">
            <v>Dalot</v>
          </cell>
          <cell r="C143" t="str">
            <v>Diogo Dalot</v>
          </cell>
          <cell r="M143" t="str">
            <v>MUN</v>
          </cell>
        </row>
        <row r="144">
          <cell r="A144" t="str">
            <v>Philip Billing</v>
          </cell>
          <cell r="B144" t="str">
            <v>Billing</v>
          </cell>
          <cell r="M144" t="str">
            <v>BOU</v>
          </cell>
        </row>
        <row r="145">
          <cell r="A145" t="str">
            <v>Nathan Collins</v>
          </cell>
          <cell r="B145" t="str">
            <v>Collins</v>
          </cell>
          <cell r="M145" t="str">
            <v>BRE</v>
          </cell>
        </row>
        <row r="146">
          <cell r="A146" t="str">
            <v>Amadou Onana</v>
          </cell>
          <cell r="B146" t="str">
            <v>Onana</v>
          </cell>
          <cell r="M146" t="str">
            <v>EVE</v>
          </cell>
        </row>
        <row r="147">
          <cell r="A147" t="str">
            <v>Rico Henry</v>
          </cell>
          <cell r="B147" t="str">
            <v>Henry</v>
          </cell>
          <cell r="M147" t="str">
            <v>BRE</v>
          </cell>
        </row>
        <row r="148">
          <cell r="A148" t="str">
            <v>Issa Diop</v>
          </cell>
          <cell r="B148" t="str">
            <v>Diop</v>
          </cell>
          <cell r="M148" t="str">
            <v>FUL</v>
          </cell>
        </row>
        <row r="149">
          <cell r="A149" t="str">
            <v>Rodrigo Hernandez</v>
          </cell>
          <cell r="B149" t="str">
            <v>Rodrigo</v>
          </cell>
          <cell r="M149" t="str">
            <v>MCI</v>
          </cell>
        </row>
        <row r="150">
          <cell r="A150" t="str">
            <v>Mads Roerslev Rasmussen</v>
          </cell>
          <cell r="B150" t="str">
            <v>Roerslev</v>
          </cell>
          <cell r="C150" t="str">
            <v>Mads Roerslev</v>
          </cell>
          <cell r="M150" t="str">
            <v>BRE</v>
          </cell>
        </row>
        <row r="151">
          <cell r="A151" t="str">
            <v>Luca Koleosho</v>
          </cell>
          <cell r="B151" t="str">
            <v>Koleosho</v>
          </cell>
          <cell r="M151" t="str">
            <v>BUR</v>
          </cell>
        </row>
        <row r="152">
          <cell r="A152" t="str">
            <v>Conor Gallagher</v>
          </cell>
          <cell r="B152" t="str">
            <v>Gallagher</v>
          </cell>
          <cell r="M152" t="str">
            <v>CHE</v>
          </cell>
        </row>
        <row r="153">
          <cell r="A153" t="str">
            <v>Ryan Christie</v>
          </cell>
          <cell r="B153" t="str">
            <v>Christie</v>
          </cell>
          <cell r="M153" t="str">
            <v>BOU</v>
          </cell>
        </row>
        <row r="154">
          <cell r="A154" t="str">
            <v>Pelly Ruddock Mpanzu</v>
          </cell>
          <cell r="B154" t="str">
            <v>Mpanzu</v>
          </cell>
          <cell r="M154" t="str">
            <v>LUT</v>
          </cell>
        </row>
        <row r="155">
          <cell r="A155" t="str">
            <v>Nayef Aguerd</v>
          </cell>
          <cell r="B155" t="str">
            <v>N.Aguerd</v>
          </cell>
          <cell r="M155" t="str">
            <v>WHU</v>
          </cell>
        </row>
        <row r="156">
          <cell r="A156" t="str">
            <v>André Onana</v>
          </cell>
          <cell r="B156" t="str">
            <v>Onana</v>
          </cell>
          <cell r="M156" t="str">
            <v>MUN</v>
          </cell>
        </row>
        <row r="157">
          <cell r="A157" t="str">
            <v>Victor Lindelöf</v>
          </cell>
          <cell r="B157" t="str">
            <v>Lindelof</v>
          </cell>
          <cell r="M157" t="str">
            <v>MUN</v>
          </cell>
        </row>
        <row r="158">
          <cell r="A158" t="str">
            <v>Jefferson Lerma Solís</v>
          </cell>
          <cell r="B158" t="str">
            <v>Lerma</v>
          </cell>
          <cell r="C158" t="str">
            <v>Jefferson Lerma</v>
          </cell>
          <cell r="M158" t="str">
            <v>CRY</v>
          </cell>
        </row>
        <row r="159">
          <cell r="A159" t="str">
            <v>Antony Matheus dos Santos</v>
          </cell>
          <cell r="B159" t="str">
            <v>Antony</v>
          </cell>
          <cell r="M159" t="str">
            <v>MUN</v>
          </cell>
        </row>
        <row r="160">
          <cell r="A160" t="str">
            <v>Vitaly Janelt</v>
          </cell>
          <cell r="B160" t="str">
            <v>Janelt</v>
          </cell>
          <cell r="C160"/>
          <cell r="D160"/>
          <cell r="M160" t="str">
            <v>BRE</v>
          </cell>
        </row>
        <row r="161">
          <cell r="A161" t="str">
            <v>Chiedozie Ogbene</v>
          </cell>
          <cell r="B161" t="str">
            <v>Ogbene</v>
          </cell>
          <cell r="M161" t="str">
            <v>LUT</v>
          </cell>
        </row>
        <row r="162">
          <cell r="A162" t="str">
            <v>Harry Wilson</v>
          </cell>
          <cell r="B162" t="str">
            <v>Wilson</v>
          </cell>
          <cell r="C162" t="str">
            <v>H Wilson</v>
          </cell>
          <cell r="M162" t="str">
            <v>FUL</v>
          </cell>
        </row>
        <row r="163">
          <cell r="A163" t="str">
            <v>Jeffrey Schlupp</v>
          </cell>
          <cell r="B163" t="str">
            <v>Schlupp</v>
          </cell>
          <cell r="M163" t="str">
            <v>CRY</v>
          </cell>
        </row>
        <row r="164">
          <cell r="A164" t="str">
            <v>Diego Carlos Santos Silva</v>
          </cell>
          <cell r="B164" t="str">
            <v>Diego Carlos</v>
          </cell>
          <cell r="C164" t="str">
            <v>Carlos</v>
          </cell>
          <cell r="M164" t="str">
            <v>AVL</v>
          </cell>
        </row>
        <row r="165">
          <cell r="A165" t="str">
            <v>Antonee Robinson</v>
          </cell>
          <cell r="B165" t="str">
            <v>Robinson</v>
          </cell>
          <cell r="M165" t="str">
            <v>FUL</v>
          </cell>
        </row>
        <row r="166">
          <cell r="A166" t="str">
            <v>Kenny Tete</v>
          </cell>
          <cell r="B166" t="str">
            <v>Tete</v>
          </cell>
          <cell r="M166" t="str">
            <v>FUL</v>
          </cell>
        </row>
        <row r="167">
          <cell r="A167" t="str">
            <v>Reece Burke</v>
          </cell>
          <cell r="B167" t="str">
            <v>Burke</v>
          </cell>
          <cell r="M167" t="str">
            <v>LUT</v>
          </cell>
        </row>
        <row r="168">
          <cell r="A168" t="str">
            <v>Danny Welbeck</v>
          </cell>
          <cell r="B168" t="str">
            <v>Welbeck</v>
          </cell>
          <cell r="M168" t="str">
            <v>BHA</v>
          </cell>
        </row>
        <row r="169">
          <cell r="A169" t="str">
            <v>Joël Veltman</v>
          </cell>
          <cell r="B169" t="str">
            <v>Veltman</v>
          </cell>
          <cell r="C169" t="str">
            <v>Joel Veltman</v>
          </cell>
          <cell r="M169" t="str">
            <v>BHA</v>
          </cell>
        </row>
        <row r="170">
          <cell r="A170" t="str">
            <v>James McAtee</v>
          </cell>
          <cell r="B170" t="str">
            <v>McAtee</v>
          </cell>
          <cell r="M170" t="str">
            <v>SHU</v>
          </cell>
        </row>
        <row r="171">
          <cell r="A171" t="str">
            <v>Craig Dawson</v>
          </cell>
          <cell r="B171" t="str">
            <v>Dawson</v>
          </cell>
          <cell r="M171" t="str">
            <v>WOL</v>
          </cell>
        </row>
        <row r="172">
          <cell r="A172" t="str">
            <v>Ashley Young</v>
          </cell>
          <cell r="B172" t="str">
            <v>Young</v>
          </cell>
          <cell r="M172" t="str">
            <v>EVE</v>
          </cell>
        </row>
        <row r="173">
          <cell r="A173" t="str">
            <v>Lewis Cook</v>
          </cell>
          <cell r="B173" t="str">
            <v>L.Cook</v>
          </cell>
          <cell r="C173" t="str">
            <v>L Cook</v>
          </cell>
          <cell r="M173" t="str">
            <v>BOU</v>
          </cell>
        </row>
        <row r="174">
          <cell r="A174" t="str">
            <v>Jarrad Branthwaite</v>
          </cell>
          <cell r="B174" t="str">
            <v>Branthwaite</v>
          </cell>
          <cell r="M174" t="str">
            <v>EVE</v>
          </cell>
        </row>
        <row r="175">
          <cell r="A175" t="str">
            <v>Ibrahima Konaté</v>
          </cell>
          <cell r="B175" t="str">
            <v>Konaté</v>
          </cell>
          <cell r="M175" t="str">
            <v>LIV</v>
          </cell>
        </row>
        <row r="176">
          <cell r="A176" t="str">
            <v>Jason Steele</v>
          </cell>
          <cell r="B176" t="str">
            <v>Steele</v>
          </cell>
          <cell r="M176" t="str">
            <v>BHA</v>
          </cell>
        </row>
        <row r="177">
          <cell r="A177" t="str">
            <v>Will Hughes</v>
          </cell>
          <cell r="B177" t="str">
            <v>Hughes</v>
          </cell>
          <cell r="C177" t="str">
            <v>W Hughes</v>
          </cell>
          <cell r="M177" t="str">
            <v>CRY</v>
          </cell>
        </row>
        <row r="178">
          <cell r="A178" t="str">
            <v>James Trafford</v>
          </cell>
          <cell r="B178" t="str">
            <v>Trafford</v>
          </cell>
          <cell r="M178" t="str">
            <v>BUR</v>
          </cell>
        </row>
        <row r="179">
          <cell r="A179" t="str">
            <v>Moisés Caicedo Corozo</v>
          </cell>
          <cell r="B179" t="str">
            <v>Caicedo</v>
          </cell>
          <cell r="C179" t="str">
            <v>Moises Caicedo</v>
          </cell>
          <cell r="D179" t="str">
            <v>Moisés Caicedo</v>
          </cell>
          <cell r="M179" t="str">
            <v>CHE</v>
          </cell>
        </row>
        <row r="180">
          <cell r="A180" t="str">
            <v>Mason Mount</v>
          </cell>
          <cell r="B180" t="str">
            <v>Mount</v>
          </cell>
          <cell r="M180" t="str">
            <v>MUN</v>
          </cell>
        </row>
        <row r="181">
          <cell r="A181" t="str">
            <v>Boubacar Kamara</v>
          </cell>
          <cell r="B181" t="str">
            <v>Kamara</v>
          </cell>
          <cell r="M181" t="str">
            <v>AVL</v>
          </cell>
        </row>
        <row r="182">
          <cell r="A182" t="str">
            <v>Amari'i Bell</v>
          </cell>
          <cell r="B182" t="str">
            <v>Bell</v>
          </cell>
          <cell r="D182"/>
          <cell r="M182" t="str">
            <v>LUT</v>
          </cell>
        </row>
        <row r="183">
          <cell r="A183" t="str">
            <v>Nélson Cabral Semedo</v>
          </cell>
          <cell r="B183" t="str">
            <v>N.Semedo</v>
          </cell>
          <cell r="C183" t="str">
            <v>Nélson Semedo</v>
          </cell>
          <cell r="M183" t="str">
            <v>WOL</v>
          </cell>
        </row>
        <row r="184">
          <cell r="A184" t="str">
            <v>Cheick Doucouré</v>
          </cell>
          <cell r="B184" t="str">
            <v>C.Doucouré</v>
          </cell>
          <cell r="C184" t="str">
            <v>C.Doucoure</v>
          </cell>
          <cell r="D184" t="str">
            <v>Abdoulaye Doucoure</v>
          </cell>
          <cell r="M184" t="str">
            <v>CRY</v>
          </cell>
        </row>
        <row r="185">
          <cell r="A185" t="str">
            <v>Raúl Jiménez</v>
          </cell>
          <cell r="B185" t="str">
            <v>Raúl</v>
          </cell>
          <cell r="C185" t="str">
            <v>Jimenez</v>
          </cell>
          <cell r="D185" t="str">
            <v>Raul Jimenez</v>
          </cell>
          <cell r="M185" t="str">
            <v>FUL</v>
          </cell>
        </row>
        <row r="186">
          <cell r="A186" t="str">
            <v>Jan Paul van Hecke</v>
          </cell>
          <cell r="B186" t="str">
            <v>Van Hecke</v>
          </cell>
          <cell r="M186" t="str">
            <v>BHA</v>
          </cell>
        </row>
        <row r="187">
          <cell r="A187" t="str">
            <v>Josh Cullen</v>
          </cell>
          <cell r="B187" t="str">
            <v>Cullen</v>
          </cell>
          <cell r="M187" t="str">
            <v>BUR</v>
          </cell>
        </row>
        <row r="188">
          <cell r="A188" t="str">
            <v>Orel Mangala</v>
          </cell>
          <cell r="B188" t="str">
            <v>Mangala</v>
          </cell>
          <cell r="M188" t="str">
            <v>NFO</v>
          </cell>
        </row>
        <row r="189">
          <cell r="A189" t="str">
            <v>Joe Rothwell</v>
          </cell>
          <cell r="B189" t="str">
            <v>Rothwell</v>
          </cell>
          <cell r="M189" t="str">
            <v>BOU</v>
          </cell>
        </row>
        <row r="190">
          <cell r="A190" t="str">
            <v>Alexis Mac Allister</v>
          </cell>
          <cell r="B190" t="str">
            <v>Mac Allister</v>
          </cell>
          <cell r="M190" t="str">
            <v>LIV</v>
          </cell>
        </row>
        <row r="191">
          <cell r="A191" t="str">
            <v>Joelinton Cássio Apolinário de Lira</v>
          </cell>
          <cell r="B191" t="str">
            <v>Joelinton</v>
          </cell>
          <cell r="M191" t="str">
            <v>NEW</v>
          </cell>
        </row>
        <row r="192">
          <cell r="A192" t="str">
            <v>Rayan Aït-Nouri</v>
          </cell>
          <cell r="B192" t="str">
            <v>Aït-Nouri</v>
          </cell>
          <cell r="C192" t="str">
            <v>Rayan Ait-Nouri</v>
          </cell>
          <cell r="D192" t="str">
            <v>Rayan Aït Nouri</v>
          </cell>
          <cell r="M192" t="str">
            <v>WOL</v>
          </cell>
        </row>
        <row r="193">
          <cell r="A193" t="str">
            <v>Emerson Palmieri dos Santos</v>
          </cell>
          <cell r="B193" t="str">
            <v>Emerson</v>
          </cell>
          <cell r="C193" t="str">
            <v>Emerson P</v>
          </cell>
          <cell r="M193" t="str">
            <v>WHU</v>
          </cell>
        </row>
        <row r="194">
          <cell r="A194" t="str">
            <v>Lisandro Martínez</v>
          </cell>
          <cell r="B194" t="str">
            <v>Martinez</v>
          </cell>
          <cell r="C194" t="str">
            <v>L Martinez</v>
          </cell>
          <cell r="D194" t="str">
            <v>Lisandro Martinez</v>
          </cell>
          <cell r="M194" t="str">
            <v>MUN</v>
          </cell>
        </row>
        <row r="195">
          <cell r="A195" t="str">
            <v>Ameen Al-Dakhil</v>
          </cell>
          <cell r="B195" t="str">
            <v>Al-Dakhil</v>
          </cell>
          <cell r="M195" t="str">
            <v>BUR</v>
          </cell>
        </row>
        <row r="196">
          <cell r="A196" t="str">
            <v>Ryan Yates</v>
          </cell>
          <cell r="B196" t="str">
            <v>Yates</v>
          </cell>
          <cell r="M196" t="str">
            <v>NFO</v>
          </cell>
        </row>
        <row r="197">
          <cell r="A197" t="str">
            <v>Toti António Gomes</v>
          </cell>
          <cell r="B197" t="str">
            <v>Toti</v>
          </cell>
          <cell r="M197" t="str">
            <v>WOL</v>
          </cell>
        </row>
        <row r="198">
          <cell r="A198" t="str">
            <v>Aaron Hickey</v>
          </cell>
          <cell r="B198" t="str">
            <v>Hickey</v>
          </cell>
          <cell r="M198" t="str">
            <v>BRE</v>
          </cell>
        </row>
        <row r="199">
          <cell r="A199" t="str">
            <v>Tahith Chong</v>
          </cell>
          <cell r="B199" t="str">
            <v>Chong</v>
          </cell>
          <cell r="M199" t="str">
            <v>LUT</v>
          </cell>
        </row>
        <row r="200">
          <cell r="A200" t="str">
            <v>Marcos Senesi</v>
          </cell>
          <cell r="B200" t="str">
            <v>Senesi</v>
          </cell>
          <cell r="M200" t="str">
            <v>BOU</v>
          </cell>
        </row>
        <row r="201">
          <cell r="A201" t="str">
            <v>Marvelous Nakamba</v>
          </cell>
          <cell r="B201" t="str">
            <v>Nakamba</v>
          </cell>
          <cell r="M201" t="str">
            <v>LUT</v>
          </cell>
        </row>
        <row r="202">
          <cell r="A202" t="str">
            <v>Marvelous Nakamba</v>
          </cell>
          <cell r="B202" t="str">
            <v>Nakamba</v>
          </cell>
          <cell r="C202"/>
          <cell r="M202" t="str">
            <v>LUT</v>
          </cell>
        </row>
        <row r="203">
          <cell r="A203" t="str">
            <v>Thomas Partey</v>
          </cell>
          <cell r="B203" t="str">
            <v>Thomas</v>
          </cell>
          <cell r="M203" t="str">
            <v>ARS</v>
          </cell>
        </row>
        <row r="204">
          <cell r="A204" t="str">
            <v>Brennan Johnson</v>
          </cell>
          <cell r="B204" t="str">
            <v>Johnson</v>
          </cell>
          <cell r="M204" t="str">
            <v>TOT</v>
          </cell>
        </row>
        <row r="205">
          <cell r="A205" t="str">
            <v>James Milner</v>
          </cell>
          <cell r="B205" t="str">
            <v>Milner</v>
          </cell>
          <cell r="M205" t="str">
            <v>BHA</v>
          </cell>
        </row>
        <row r="206">
          <cell r="A206" t="str">
            <v>Alex Iwobi</v>
          </cell>
          <cell r="B206" t="str">
            <v>Iwobi</v>
          </cell>
          <cell r="M206" t="str">
            <v>FUL</v>
          </cell>
        </row>
        <row r="207">
          <cell r="A207" t="str">
            <v>Adam Webster</v>
          </cell>
          <cell r="B207" t="str">
            <v>Webster</v>
          </cell>
          <cell r="M207" t="str">
            <v>BHA</v>
          </cell>
        </row>
        <row r="208">
          <cell r="A208" t="str">
            <v>Jordan Beyer</v>
          </cell>
          <cell r="B208" t="str">
            <v>Beyer</v>
          </cell>
          <cell r="M208" t="str">
            <v>BUR</v>
          </cell>
        </row>
        <row r="209">
          <cell r="A209" t="str">
            <v>Curtis Jones</v>
          </cell>
          <cell r="B209" t="str">
            <v>Jones</v>
          </cell>
          <cell r="C209" t="str">
            <v>C Jones</v>
          </cell>
          <cell r="M209" t="str">
            <v>LIV</v>
          </cell>
        </row>
        <row r="210">
          <cell r="A210" t="str">
            <v>Matheus Luiz Nunes</v>
          </cell>
          <cell r="B210" t="str">
            <v>Matheus N.</v>
          </cell>
          <cell r="C210" t="str">
            <v>Nunes</v>
          </cell>
          <cell r="D210" t="str">
            <v>Matheus Nunes</v>
          </cell>
          <cell r="M210" t="str">
            <v>MCI</v>
          </cell>
        </row>
        <row r="211">
          <cell r="A211" t="str">
            <v>George Baldock</v>
          </cell>
          <cell r="B211" t="str">
            <v>Baldock</v>
          </cell>
          <cell r="M211" t="str">
            <v>SHU</v>
          </cell>
        </row>
        <row r="212">
          <cell r="A212" t="str">
            <v>Dara O'Shea</v>
          </cell>
          <cell r="B212" t="str">
            <v>O'Shea</v>
          </cell>
          <cell r="M212" t="str">
            <v>BUR</v>
          </cell>
        </row>
        <row r="213">
          <cell r="A213" t="str">
            <v>Yves Bissouma</v>
          </cell>
          <cell r="B213" t="str">
            <v>Bissouma</v>
          </cell>
          <cell r="M213" t="str">
            <v>TOT</v>
          </cell>
        </row>
        <row r="214">
          <cell r="A214" t="str">
            <v>Donny van de Beek</v>
          </cell>
          <cell r="B214" t="str">
            <v>Van de Beek</v>
          </cell>
          <cell r="M214" t="str">
            <v>MUN</v>
          </cell>
        </row>
        <row r="215">
          <cell r="A215" t="str">
            <v>Emile Smith Rowe</v>
          </cell>
          <cell r="B215" t="str">
            <v>Smith Rowe</v>
          </cell>
          <cell r="M215" t="str">
            <v>ARS</v>
          </cell>
        </row>
        <row r="216">
          <cell r="A216" t="str">
            <v>Jacob Murphy</v>
          </cell>
          <cell r="B216" t="str">
            <v>J.Murphy</v>
          </cell>
          <cell r="M216" t="str">
            <v>NEW</v>
          </cell>
        </row>
        <row r="217">
          <cell r="A217" t="str">
            <v>Reiss Nelson</v>
          </cell>
          <cell r="B217" t="str">
            <v>Nelson</v>
          </cell>
          <cell r="M217" t="str">
            <v>ARS</v>
          </cell>
        </row>
        <row r="218">
          <cell r="A218" t="str">
            <v>Ben Davies</v>
          </cell>
          <cell r="B218" t="str">
            <v>Davies</v>
          </cell>
          <cell r="C218" t="str">
            <v>Ben T Davies</v>
          </cell>
          <cell r="M218" t="str">
            <v>TOT</v>
          </cell>
        </row>
        <row r="219">
          <cell r="A219" t="str">
            <v>Sergio Gómez</v>
          </cell>
          <cell r="B219" t="str">
            <v>Sergio Gómez</v>
          </cell>
          <cell r="C219" t="str">
            <v>S Gomez</v>
          </cell>
          <cell r="M219" t="str">
            <v>MCI</v>
          </cell>
        </row>
        <row r="220">
          <cell r="A220" t="str">
            <v>Julio Enciso</v>
          </cell>
          <cell r="B220" t="str">
            <v>Enciso</v>
          </cell>
          <cell r="C220" t="str">
            <v>Julio César Enciso</v>
          </cell>
          <cell r="M220" t="str">
            <v>BHA</v>
          </cell>
        </row>
        <row r="221">
          <cell r="A221" t="str">
            <v>Cauley Woodrow</v>
          </cell>
          <cell r="B221" t="str">
            <v>Woodrow</v>
          </cell>
          <cell r="M221" t="str">
            <v>LUT</v>
          </cell>
        </row>
        <row r="222">
          <cell r="A222" t="str">
            <v>David Brooks</v>
          </cell>
          <cell r="B222" t="str">
            <v>Brooks</v>
          </cell>
          <cell r="M222" t="str">
            <v>BOU</v>
          </cell>
        </row>
        <row r="223">
          <cell r="A223" t="str">
            <v>Ivan Perišić</v>
          </cell>
          <cell r="B223" t="str">
            <v>Perišić</v>
          </cell>
          <cell r="C223" t="str">
            <v>Ivan Perisic</v>
          </cell>
          <cell r="D223" t="str">
            <v>PERISIC</v>
          </cell>
          <cell r="M223" t="str">
            <v>TOT</v>
          </cell>
        </row>
        <row r="224">
          <cell r="A224" t="str">
            <v>Frank Onyeka</v>
          </cell>
          <cell r="B224" t="str">
            <v>Onyeka</v>
          </cell>
          <cell r="M224" t="str">
            <v>BRE</v>
          </cell>
        </row>
        <row r="225">
          <cell r="A225" t="str">
            <v>Kevin De Bruyne</v>
          </cell>
          <cell r="B225" t="str">
            <v>De Bruyne</v>
          </cell>
          <cell r="M225" t="str">
            <v>MCI</v>
          </cell>
        </row>
        <row r="226">
          <cell r="A226" t="str">
            <v>Kieffer Moore</v>
          </cell>
          <cell r="B226" t="str">
            <v>Moore</v>
          </cell>
          <cell r="M226" t="str">
            <v>BOU</v>
          </cell>
        </row>
        <row r="227">
          <cell r="A227" t="str">
            <v>Jay Rodriguez</v>
          </cell>
          <cell r="B227" t="str">
            <v>Rodriguez</v>
          </cell>
          <cell r="M227" t="str">
            <v>BUR</v>
          </cell>
        </row>
        <row r="228">
          <cell r="A228" t="str">
            <v>Harvey Barnes</v>
          </cell>
          <cell r="B228" t="str">
            <v>Barnes</v>
          </cell>
          <cell r="M228" t="str">
            <v>NEW</v>
          </cell>
        </row>
        <row r="229">
          <cell r="A229" t="str">
            <v>Aleksandar Mitrović</v>
          </cell>
          <cell r="B229" t="str">
            <v>Mitrović</v>
          </cell>
          <cell r="C229" t="str">
            <v>Mitrovic</v>
          </cell>
          <cell r="D229" t="str">
            <v>Aleksandar Mitrovic</v>
          </cell>
          <cell r="M229" t="str">
            <v>FUL</v>
          </cell>
        </row>
        <row r="230">
          <cell r="A230" t="str">
            <v>Manor Solomon</v>
          </cell>
          <cell r="B230" t="str">
            <v>Solomon</v>
          </cell>
          <cell r="M230" t="str">
            <v>TOT</v>
          </cell>
        </row>
        <row r="231">
          <cell r="A231" t="str">
            <v>Leandro Trossard</v>
          </cell>
          <cell r="B231" t="str">
            <v>Trossard</v>
          </cell>
          <cell r="C231"/>
          <cell r="D231"/>
          <cell r="M231" t="str">
            <v>ARS</v>
          </cell>
        </row>
        <row r="232">
          <cell r="A232" t="str">
            <v>Jack Grealish</v>
          </cell>
          <cell r="B232" t="str">
            <v>Grealish</v>
          </cell>
          <cell r="M232" t="str">
            <v>MCI</v>
          </cell>
        </row>
        <row r="233">
          <cell r="A233" t="str">
            <v>Tom Cairney</v>
          </cell>
          <cell r="B233" t="str">
            <v>Cairney</v>
          </cell>
          <cell r="M233" t="str">
            <v>FUL</v>
          </cell>
        </row>
        <row r="234">
          <cell r="A234" t="str">
            <v>Rhian Brewster</v>
          </cell>
          <cell r="B234" t="str">
            <v>Brewster</v>
          </cell>
          <cell r="M234" t="str">
            <v>SHU</v>
          </cell>
        </row>
        <row r="235">
          <cell r="A235" t="str">
            <v>Alejandro Garnacho</v>
          </cell>
          <cell r="B235" t="str">
            <v>Garnacho</v>
          </cell>
          <cell r="M235" t="str">
            <v>MUN</v>
          </cell>
        </row>
        <row r="236">
          <cell r="A236" t="str">
            <v>Jacob Bruun Larsen</v>
          </cell>
          <cell r="B236" t="str">
            <v>Bruun Larsen</v>
          </cell>
          <cell r="M236" t="str">
            <v>BUR</v>
          </cell>
        </row>
        <row r="237">
          <cell r="A237" t="str">
            <v>Armando Broja</v>
          </cell>
          <cell r="B237" t="str">
            <v>Broja</v>
          </cell>
          <cell r="M237" t="str">
            <v>CHE</v>
          </cell>
        </row>
        <row r="238">
          <cell r="A238" t="str">
            <v>Philippe Coutinho Correia</v>
          </cell>
          <cell r="B238" t="str">
            <v>Coutinho</v>
          </cell>
          <cell r="C238" t="str">
            <v>Philippe Coutinho</v>
          </cell>
          <cell r="M238" t="str">
            <v>AVL</v>
          </cell>
        </row>
        <row r="239">
          <cell r="A239" t="str">
            <v>Jacob Ramsey</v>
          </cell>
          <cell r="B239" t="str">
            <v>J.Ramsey</v>
          </cell>
          <cell r="M239" t="str">
            <v>AVL</v>
          </cell>
        </row>
        <row r="240">
          <cell r="A240" t="str">
            <v>Reece James</v>
          </cell>
          <cell r="B240" t="str">
            <v>James</v>
          </cell>
          <cell r="C240" t="str">
            <v>R James</v>
          </cell>
          <cell r="M240" t="str">
            <v>CHE</v>
          </cell>
        </row>
        <row r="241">
          <cell r="A241" t="str">
            <v>Luke Shaw</v>
          </cell>
          <cell r="B241" t="str">
            <v>Shaw</v>
          </cell>
          <cell r="M241" t="str">
            <v>MUN</v>
          </cell>
        </row>
        <row r="242">
          <cell r="A242" t="str">
            <v>Alfie Doughty</v>
          </cell>
          <cell r="B242" t="str">
            <v>Doughty</v>
          </cell>
          <cell r="M242" t="str">
            <v>LUT</v>
          </cell>
        </row>
        <row r="243">
          <cell r="A243" t="str">
            <v>Nathan Redmond</v>
          </cell>
          <cell r="B243" t="str">
            <v>Redmond</v>
          </cell>
          <cell r="M243" t="str">
            <v>BUR</v>
          </cell>
        </row>
        <row r="244">
          <cell r="A244" t="str">
            <v>Nathan Redmond</v>
          </cell>
          <cell r="B244" t="str">
            <v>Redmond</v>
          </cell>
          <cell r="M244" t="str">
            <v>BUR</v>
          </cell>
        </row>
        <row r="245">
          <cell r="A245" t="str">
            <v>Oliver McBurnie</v>
          </cell>
          <cell r="B245" t="str">
            <v>McBurnie</v>
          </cell>
          <cell r="M245" t="str">
            <v>SHU</v>
          </cell>
        </row>
        <row r="246">
          <cell r="A246" t="str">
            <v>Danny Ings</v>
          </cell>
          <cell r="B246" t="str">
            <v>Ings</v>
          </cell>
          <cell r="M246" t="str">
            <v>WHU</v>
          </cell>
        </row>
        <row r="247">
          <cell r="A247" t="str">
            <v>Tariq Lamptey</v>
          </cell>
          <cell r="B247" t="str">
            <v>Lamptey</v>
          </cell>
          <cell r="M247" t="str">
            <v>BHA</v>
          </cell>
        </row>
        <row r="248">
          <cell r="A248" t="str">
            <v>Jayden Bogle</v>
          </cell>
          <cell r="B248" t="str">
            <v>Bogle</v>
          </cell>
          <cell r="M248" t="str">
            <v>SHU</v>
          </cell>
        </row>
        <row r="249">
          <cell r="A249" t="str">
            <v>Chris Wood</v>
          </cell>
          <cell r="B249" t="str">
            <v>Wood</v>
          </cell>
          <cell r="M249" t="str">
            <v>NFO</v>
          </cell>
        </row>
        <row r="250">
          <cell r="A250" t="str">
            <v>Rasmus Højlund</v>
          </cell>
          <cell r="B250" t="str">
            <v>Højlund</v>
          </cell>
          <cell r="M250" t="str">
            <v>MUN</v>
          </cell>
        </row>
        <row r="251">
          <cell r="A251" t="str">
            <v>Harry Maguire</v>
          </cell>
          <cell r="B251" t="str">
            <v>Maguire</v>
          </cell>
          <cell r="M251" t="str">
            <v>MUN</v>
          </cell>
        </row>
        <row r="252">
          <cell r="A252" t="str">
            <v>Elijah Adebayo</v>
          </cell>
          <cell r="B252" t="str">
            <v>Adebayo</v>
          </cell>
          <cell r="M252" t="str">
            <v>LUT</v>
          </cell>
        </row>
        <row r="253">
          <cell r="A253" t="str">
            <v>Issa Kaboré</v>
          </cell>
          <cell r="B253" t="str">
            <v>Kaboré</v>
          </cell>
          <cell r="C253"/>
          <cell r="M253" t="str">
            <v>LUT</v>
          </cell>
        </row>
        <row r="254">
          <cell r="A254" t="str">
            <v>Scott McTominay</v>
          </cell>
          <cell r="B254" t="str">
            <v>McTominay</v>
          </cell>
          <cell r="M254" t="str">
            <v>MUN</v>
          </cell>
        </row>
        <row r="255">
          <cell r="A255" t="str">
            <v>Hugo Bueno López</v>
          </cell>
          <cell r="B255" t="str">
            <v>H.Bueno</v>
          </cell>
          <cell r="C255" t="str">
            <v>Hugo Bueno</v>
          </cell>
          <cell r="D255"/>
          <cell r="M255" t="str">
            <v>WOL</v>
          </cell>
        </row>
        <row r="256">
          <cell r="A256" t="str">
            <v>Pablo Fornals Malla</v>
          </cell>
          <cell r="B256" t="str">
            <v>P.Fornals</v>
          </cell>
          <cell r="C256" t="str">
            <v>Pablo Fornals</v>
          </cell>
          <cell r="M256" t="str">
            <v>WHU</v>
          </cell>
        </row>
        <row r="257">
          <cell r="A257" t="str">
            <v>Anthony Martial</v>
          </cell>
          <cell r="B257" t="str">
            <v>Martial</v>
          </cell>
          <cell r="M257" t="str">
            <v>MUN</v>
          </cell>
        </row>
        <row r="258">
          <cell r="A258" t="str">
            <v>Mateo Kovačić</v>
          </cell>
          <cell r="B258" t="str">
            <v>Kovačić</v>
          </cell>
          <cell r="M258" t="str">
            <v>MCI</v>
          </cell>
        </row>
        <row r="259">
          <cell r="A259" t="str">
            <v>Mikkel Damsgaard</v>
          </cell>
          <cell r="B259" t="str">
            <v>Damsgaard</v>
          </cell>
          <cell r="M259" t="str">
            <v>BRE</v>
          </cell>
        </row>
        <row r="260">
          <cell r="A260" t="str">
            <v>Neal Maupay</v>
          </cell>
          <cell r="B260" t="str">
            <v>Maupay</v>
          </cell>
          <cell r="M260" t="str">
            <v>BRE</v>
          </cell>
        </row>
        <row r="261">
          <cell r="A261" t="str">
            <v>Joško Gvardiol</v>
          </cell>
          <cell r="B261" t="str">
            <v>Gvardiol</v>
          </cell>
          <cell r="M261" t="str">
            <v>MCI</v>
          </cell>
        </row>
        <row r="262">
          <cell r="A262" t="str">
            <v>Cheikhou Kouyaté</v>
          </cell>
          <cell r="B262" t="str">
            <v>Kouyaté</v>
          </cell>
          <cell r="C262" t="str">
            <v>Kouyate</v>
          </cell>
          <cell r="M262" t="str">
            <v>NFO</v>
          </cell>
        </row>
        <row r="263">
          <cell r="A263" t="str">
            <v>Anass Zaroury</v>
          </cell>
          <cell r="B263" t="str">
            <v>Zaroury</v>
          </cell>
          <cell r="M263" t="str">
            <v>BUR</v>
          </cell>
        </row>
        <row r="264">
          <cell r="A264" t="str">
            <v>Carney Chukwuemeka</v>
          </cell>
          <cell r="B264" t="str">
            <v>Chukwuemeka</v>
          </cell>
          <cell r="M264" t="str">
            <v>CHE</v>
          </cell>
        </row>
        <row r="265">
          <cell r="A265" t="str">
            <v>Albert Sambi Lokonga</v>
          </cell>
          <cell r="B265" t="str">
            <v>Sambi</v>
          </cell>
          <cell r="C265" t="str">
            <v>Lokonga</v>
          </cell>
          <cell r="M265" t="str">
            <v>LUT</v>
          </cell>
        </row>
        <row r="266">
          <cell r="A266" t="str">
            <v>Matt Doherty</v>
          </cell>
          <cell r="B266" t="str">
            <v>Doherty</v>
          </cell>
          <cell r="M266" t="str">
            <v>WOL</v>
          </cell>
        </row>
        <row r="267">
          <cell r="A267" t="str">
            <v>Kalvin Phillips</v>
          </cell>
          <cell r="B267" t="str">
            <v>Phillips</v>
          </cell>
          <cell r="C267" t="str">
            <v>K Phillips</v>
          </cell>
          <cell r="M267" t="str">
            <v>MCI</v>
          </cell>
        </row>
        <row r="268">
          <cell r="A268" t="str">
            <v>Youri Tielemans</v>
          </cell>
          <cell r="B268" t="str">
            <v>Tielemans</v>
          </cell>
          <cell r="M268" t="str">
            <v>AVL</v>
          </cell>
        </row>
        <row r="269">
          <cell r="A269" t="str">
            <v>Tom Lockyer</v>
          </cell>
          <cell r="B269" t="str">
            <v>Lockyer</v>
          </cell>
          <cell r="M269" t="str">
            <v>LUT</v>
          </cell>
        </row>
        <row r="270">
          <cell r="A270" t="str">
            <v>Jadon Sancho</v>
          </cell>
          <cell r="B270" t="str">
            <v>Sancho</v>
          </cell>
          <cell r="M270" t="str">
            <v>MUN</v>
          </cell>
        </row>
        <row r="271">
          <cell r="A271" t="str">
            <v>Davinson Sánchez</v>
          </cell>
          <cell r="B271" t="str">
            <v>Sánchez</v>
          </cell>
          <cell r="C271" t="str">
            <v>D Sanchez</v>
          </cell>
          <cell r="D271" t="str">
            <v>Davinson Sanchez</v>
          </cell>
          <cell r="M271" t="str">
            <v>TOT</v>
          </cell>
        </row>
        <row r="272">
          <cell r="A272" t="str">
            <v>William Osula</v>
          </cell>
          <cell r="B272" t="str">
            <v>Osula</v>
          </cell>
          <cell r="M272" t="str">
            <v>SHU</v>
          </cell>
        </row>
        <row r="273">
          <cell r="A273" t="str">
            <v>Chris Basham</v>
          </cell>
          <cell r="B273" t="str">
            <v>Basham</v>
          </cell>
          <cell r="M273" t="str">
            <v>SHU</v>
          </cell>
        </row>
        <row r="274">
          <cell r="A274" t="str">
            <v>Anel Ahmedhodžić</v>
          </cell>
          <cell r="B274" t="str">
            <v>Ahmedhodžić</v>
          </cell>
          <cell r="M274" t="str">
            <v>SHU</v>
          </cell>
        </row>
        <row r="275">
          <cell r="A275" t="str">
            <v>Sergio Reguilón</v>
          </cell>
          <cell r="B275" t="str">
            <v>Reguilón</v>
          </cell>
          <cell r="C275" t="str">
            <v>Reguilon</v>
          </cell>
          <cell r="M275" t="str">
            <v>MUN</v>
          </cell>
        </row>
        <row r="276">
          <cell r="A276" t="str">
            <v>Sergio Reguilón</v>
          </cell>
          <cell r="B276" t="str">
            <v>Reguilón</v>
          </cell>
          <cell r="M276" t="str">
            <v>MUN</v>
          </cell>
        </row>
        <row r="277">
          <cell r="A277" t="str">
            <v>Harvey Elliott</v>
          </cell>
          <cell r="B277" t="str">
            <v>Elliott</v>
          </cell>
          <cell r="M277" t="str">
            <v>LIV</v>
          </cell>
        </row>
        <row r="278">
          <cell r="A278" t="str">
            <v>Jack Robinson</v>
          </cell>
          <cell r="B278" t="str">
            <v>Robinson</v>
          </cell>
          <cell r="M278" t="str">
            <v>SHU</v>
          </cell>
        </row>
        <row r="279">
          <cell r="A279" t="str">
            <v>Oliver Norwood</v>
          </cell>
          <cell r="B279" t="str">
            <v>Norwood</v>
          </cell>
          <cell r="M279" t="str">
            <v>SHU</v>
          </cell>
        </row>
        <row r="280">
          <cell r="A280" t="str">
            <v>Yasser Larouci</v>
          </cell>
          <cell r="B280" t="str">
            <v>Larouci</v>
          </cell>
          <cell r="M280" t="str">
            <v>SHU</v>
          </cell>
        </row>
        <row r="281">
          <cell r="A281" t="str">
            <v>Adam Lallana</v>
          </cell>
          <cell r="B281" t="str">
            <v>Lallana</v>
          </cell>
          <cell r="M281" t="str">
            <v>BHA</v>
          </cell>
        </row>
        <row r="282">
          <cell r="A282" t="str">
            <v>Harry Toffolo</v>
          </cell>
          <cell r="B282" t="str">
            <v>Toffolo</v>
          </cell>
          <cell r="M282" t="str">
            <v>NFO</v>
          </cell>
        </row>
        <row r="283">
          <cell r="A283" t="str">
            <v>Pierre-Emile Højbjerg</v>
          </cell>
          <cell r="B283" t="str">
            <v>Højbjerg</v>
          </cell>
          <cell r="C283" t="str">
            <v>Pierre Højbjerg</v>
          </cell>
          <cell r="D283" t="str">
            <v>Pierre-Emile Hojbjerg</v>
          </cell>
          <cell r="M283" t="str">
            <v>TOT</v>
          </cell>
        </row>
        <row r="284">
          <cell r="A284" t="str">
            <v>Ben Mee</v>
          </cell>
          <cell r="B284" t="str">
            <v>Mee</v>
          </cell>
          <cell r="M284" t="str">
            <v>BRE</v>
          </cell>
        </row>
        <row r="285">
          <cell r="A285" t="str">
            <v>Jaidon Anthony</v>
          </cell>
          <cell r="B285" t="str">
            <v>Anthony</v>
          </cell>
          <cell r="M285" t="str">
            <v>BOU</v>
          </cell>
        </row>
        <row r="286">
          <cell r="A286" t="str">
            <v>Victor da Silva</v>
          </cell>
          <cell r="B286" t="str">
            <v>Vitinho</v>
          </cell>
          <cell r="M286" t="str">
            <v>BUR</v>
          </cell>
        </row>
        <row r="287">
          <cell r="A287" t="str">
            <v>Ben Osborn</v>
          </cell>
          <cell r="B287" t="str">
            <v>Osborn</v>
          </cell>
          <cell r="M287" t="str">
            <v>SHU</v>
          </cell>
        </row>
        <row r="288">
          <cell r="A288" t="str">
            <v>Jamaal Lascelles</v>
          </cell>
          <cell r="B288" t="str">
            <v>Lascelles</v>
          </cell>
          <cell r="M288" t="str">
            <v>NEW</v>
          </cell>
        </row>
        <row r="289">
          <cell r="A289" t="str">
            <v>John Egan</v>
          </cell>
          <cell r="B289" t="str">
            <v>Egan</v>
          </cell>
          <cell r="M289" t="str">
            <v>SHU</v>
          </cell>
        </row>
        <row r="290">
          <cell r="A290" t="str">
            <v>Connor Roberts</v>
          </cell>
          <cell r="B290" t="str">
            <v>Roberts</v>
          </cell>
          <cell r="M290" t="str">
            <v>BUR</v>
          </cell>
        </row>
        <row r="291">
          <cell r="A291" t="str">
            <v>Charlie Taylor</v>
          </cell>
          <cell r="B291" t="str">
            <v>Taylor</v>
          </cell>
          <cell r="M291" t="str">
            <v>BUR</v>
          </cell>
        </row>
        <row r="292">
          <cell r="A292" t="str">
            <v>Emerson Leite de Souza Junior</v>
          </cell>
          <cell r="B292" t="str">
            <v>E.Royal</v>
          </cell>
          <cell r="C292" t="str">
            <v>Emerson R</v>
          </cell>
          <cell r="D292" t="str">
            <v>Emerson</v>
          </cell>
          <cell r="M292" t="str">
            <v>TOT</v>
          </cell>
        </row>
        <row r="293">
          <cell r="A293" t="str">
            <v>Rico Lewis</v>
          </cell>
          <cell r="B293" t="str">
            <v>R.Lewis</v>
          </cell>
          <cell r="C293" t="str">
            <v>R Lewis</v>
          </cell>
          <cell r="M293" t="str">
            <v>MCI</v>
          </cell>
        </row>
        <row r="294">
          <cell r="A294" t="str">
            <v>Cole Palmer</v>
          </cell>
          <cell r="B294" t="str">
            <v>Palmer</v>
          </cell>
          <cell r="M294" t="str">
            <v>CHE</v>
          </cell>
        </row>
        <row r="295">
          <cell r="A295" t="str">
            <v>Fábio Ferreira Vieira</v>
          </cell>
          <cell r="B295" t="str">
            <v>Fábio Vieira</v>
          </cell>
          <cell r="C295" t="str">
            <v>Vieira</v>
          </cell>
          <cell r="M295" t="str">
            <v>ARS</v>
          </cell>
        </row>
        <row r="296">
          <cell r="A296" t="str">
            <v>Chris Richards</v>
          </cell>
          <cell r="B296" t="str">
            <v>C.Richards</v>
          </cell>
          <cell r="C296" t="str">
            <v>C Richards</v>
          </cell>
          <cell r="M296" t="str">
            <v>CRY</v>
          </cell>
        </row>
        <row r="297">
          <cell r="A297" t="str">
            <v>Jorge Luiz Frello Filho</v>
          </cell>
          <cell r="B297" t="str">
            <v>Jorginho</v>
          </cell>
          <cell r="M297" t="str">
            <v>ARS</v>
          </cell>
        </row>
        <row r="298">
          <cell r="A298" t="str">
            <v>Marc Cucurella Saseta</v>
          </cell>
          <cell r="B298" t="str">
            <v>Cucurella</v>
          </cell>
          <cell r="C298" t="str">
            <v>Marc Cucurella</v>
          </cell>
          <cell r="M298" t="str">
            <v>CHE</v>
          </cell>
        </row>
        <row r="299">
          <cell r="A299" t="str">
            <v>Angelo Ogbonna</v>
          </cell>
          <cell r="B299" t="str">
            <v>Ogbonna</v>
          </cell>
          <cell r="M299" t="str">
            <v>WHU</v>
          </cell>
        </row>
        <row r="300">
          <cell r="A300" t="str">
            <v>Takehiro Tomiyasu</v>
          </cell>
          <cell r="B300" t="str">
            <v>Tomiyasu</v>
          </cell>
          <cell r="M300" t="str">
            <v>ARS</v>
          </cell>
        </row>
        <row r="301">
          <cell r="A301" t="str">
            <v>Neco Williams</v>
          </cell>
          <cell r="B301" t="str">
            <v>Williams</v>
          </cell>
          <cell r="M301" t="str">
            <v>NFO</v>
          </cell>
        </row>
        <row r="302">
          <cell r="A302" t="str">
            <v>Jóhann Berg Gudmundsson</v>
          </cell>
          <cell r="B302" t="str">
            <v>Gudmundsson</v>
          </cell>
          <cell r="M302" t="str">
            <v>BUR</v>
          </cell>
        </row>
        <row r="303">
          <cell r="A303" t="str">
            <v>Moussa Niakhaté</v>
          </cell>
          <cell r="B303" t="str">
            <v>Niakhaté</v>
          </cell>
          <cell r="C303" t="str">
            <v>Niakhate</v>
          </cell>
          <cell r="M303" t="str">
            <v>NFO</v>
          </cell>
        </row>
        <row r="304">
          <cell r="A304" t="str">
            <v>Michael Keane</v>
          </cell>
          <cell r="B304" t="str">
            <v>Keane</v>
          </cell>
          <cell r="M304" t="str">
            <v>EVE</v>
          </cell>
        </row>
        <row r="305">
          <cell r="A305" t="str">
            <v>Oliver Skipp</v>
          </cell>
          <cell r="B305" t="str">
            <v>Skipp</v>
          </cell>
          <cell r="M305" t="str">
            <v>TOT</v>
          </cell>
        </row>
        <row r="306">
          <cell r="A306" t="str">
            <v>Robin Olsen</v>
          </cell>
          <cell r="B306" t="str">
            <v>Olsen</v>
          </cell>
          <cell r="M306" t="str">
            <v>AVL</v>
          </cell>
        </row>
        <row r="307">
          <cell r="A307" t="str">
            <v>Facundo Pellistri Rebollo</v>
          </cell>
          <cell r="B307" t="str">
            <v>Pellistri</v>
          </cell>
          <cell r="M307" t="str">
            <v>MUN</v>
          </cell>
        </row>
        <row r="308">
          <cell r="A308" t="str">
            <v>Nuno Varela Tavares</v>
          </cell>
          <cell r="B308" t="str">
            <v>Tavares</v>
          </cell>
          <cell r="M308" t="str">
            <v>NFO</v>
          </cell>
        </row>
        <row r="309">
          <cell r="A309" t="str">
            <v>Matt Targett</v>
          </cell>
          <cell r="B309" t="str">
            <v>Targett</v>
          </cell>
          <cell r="M309" t="str">
            <v>NEW</v>
          </cell>
        </row>
        <row r="310">
          <cell r="A310" t="str">
            <v>Manuel Benson Hedilazio</v>
          </cell>
          <cell r="B310" t="str">
            <v>Benson</v>
          </cell>
          <cell r="M310" t="str">
            <v>BUR</v>
          </cell>
        </row>
        <row r="311">
          <cell r="A311" t="str">
            <v>Daniel Castelo Podence</v>
          </cell>
          <cell r="B311" t="str">
            <v>Podence</v>
          </cell>
          <cell r="C311" t="str">
            <v>Daniel Podence</v>
          </cell>
          <cell r="D311"/>
          <cell r="M311" t="str">
            <v>WOL</v>
          </cell>
        </row>
        <row r="312">
          <cell r="A312" t="str">
            <v>Gonçalo Manuel Ganchinho Guedes</v>
          </cell>
          <cell r="B312" t="str">
            <v>Guedes</v>
          </cell>
          <cell r="C312" t="str">
            <v>Gonçalo Guedes</v>
          </cell>
          <cell r="M312" t="str">
            <v>WOL</v>
          </cell>
        </row>
        <row r="313">
          <cell r="A313" t="str">
            <v>Luke Cundle</v>
          </cell>
          <cell r="B313" t="str">
            <v>Cundle</v>
          </cell>
          <cell r="M313" t="str">
            <v>WOL</v>
          </cell>
        </row>
        <row r="314">
          <cell r="A314" t="str">
            <v>Francisco Jorge Tomás Oliveira</v>
          </cell>
          <cell r="B314" t="str">
            <v>Chiquinho</v>
          </cell>
          <cell r="M314" t="str">
            <v>WOL</v>
          </cell>
        </row>
        <row r="315">
          <cell r="A315" t="str">
            <v>Matija Šarkić</v>
          </cell>
          <cell r="B315" t="str">
            <v>Šarkić</v>
          </cell>
          <cell r="C315" t="str">
            <v>Sarkic</v>
          </cell>
          <cell r="M315" t="str">
            <v>WOL</v>
          </cell>
        </row>
        <row r="316">
          <cell r="A316" t="str">
            <v>Jonathan Castro Otto</v>
          </cell>
          <cell r="B316" t="str">
            <v>J.Otto</v>
          </cell>
          <cell r="C316" t="str">
            <v>Jonny Castro</v>
          </cell>
          <cell r="M316" t="str">
            <v>WOL</v>
          </cell>
        </row>
        <row r="317">
          <cell r="A317" t="str">
            <v>Maxwel Cornet</v>
          </cell>
          <cell r="B317" t="str">
            <v>Cornet</v>
          </cell>
          <cell r="M317" t="str">
            <v>WHU</v>
          </cell>
        </row>
        <row r="318">
          <cell r="A318" t="str">
            <v>Flynn Downes</v>
          </cell>
          <cell r="B318" t="str">
            <v>Downes</v>
          </cell>
          <cell r="M318" t="str">
            <v>WHU</v>
          </cell>
        </row>
        <row r="319">
          <cell r="A319" t="str">
            <v>Conor Coventry</v>
          </cell>
          <cell r="B319" t="str">
            <v>Coventry</v>
          </cell>
          <cell r="M319" t="str">
            <v>WHU</v>
          </cell>
        </row>
        <row r="320">
          <cell r="A320" t="str">
            <v>Lukasz Fabianski</v>
          </cell>
          <cell r="B320" t="str">
            <v>Fabianski</v>
          </cell>
          <cell r="C320" t="str">
            <v>Łukasz Fabiański</v>
          </cell>
          <cell r="M320" t="str">
            <v>WHU</v>
          </cell>
        </row>
        <row r="321">
          <cell r="A321" t="str">
            <v>Gianluca Scamacca</v>
          </cell>
          <cell r="B321" t="str">
            <v>Scamacca</v>
          </cell>
          <cell r="M321" t="str">
            <v>WHU</v>
          </cell>
        </row>
        <row r="322">
          <cell r="A322" t="str">
            <v>Divin Mubama</v>
          </cell>
          <cell r="B322" t="str">
            <v>Mubama</v>
          </cell>
          <cell r="M322" t="str">
            <v>WHU</v>
          </cell>
        </row>
        <row r="323">
          <cell r="A323" t="str">
            <v>Thilo Kehrer</v>
          </cell>
          <cell r="B323" t="str">
            <v>Kehrer</v>
          </cell>
          <cell r="M323" t="str">
            <v>WHU</v>
          </cell>
        </row>
        <row r="324">
          <cell r="A324" t="str">
            <v>Aaron Cresswell</v>
          </cell>
          <cell r="B324" t="str">
            <v>Cresswell</v>
          </cell>
          <cell r="M324" t="str">
            <v>WHU</v>
          </cell>
        </row>
        <row r="325">
          <cell r="A325" t="str">
            <v>Ben Johnson</v>
          </cell>
          <cell r="B325" t="str">
            <v>Johnson</v>
          </cell>
          <cell r="M325" t="str">
            <v>WHU</v>
          </cell>
        </row>
        <row r="326">
          <cell r="A326" t="str">
            <v>Rodrigo Bentancur</v>
          </cell>
          <cell r="B326" t="str">
            <v>Bentancur</v>
          </cell>
          <cell r="M326" t="str">
            <v>TOT</v>
          </cell>
        </row>
        <row r="327">
          <cell r="A327" t="str">
            <v>Bryan Gil Salvatierra</v>
          </cell>
          <cell r="B327" t="str">
            <v>Bryan</v>
          </cell>
          <cell r="M327" t="str">
            <v>TOT</v>
          </cell>
        </row>
        <row r="328">
          <cell r="A328" t="str">
            <v>Hugo Lloris</v>
          </cell>
          <cell r="B328" t="str">
            <v>Lloris</v>
          </cell>
          <cell r="M328" t="str">
            <v>TOT</v>
          </cell>
        </row>
        <row r="329">
          <cell r="A329" t="str">
            <v>Fraser Forster</v>
          </cell>
          <cell r="B329" t="str">
            <v>Forster</v>
          </cell>
          <cell r="M329" t="str">
            <v>TOT</v>
          </cell>
        </row>
        <row r="330">
          <cell r="A330" t="str">
            <v>Brandon Austin</v>
          </cell>
          <cell r="B330" t="str">
            <v>Austin</v>
          </cell>
          <cell r="M330" t="str">
            <v>TOT</v>
          </cell>
        </row>
        <row r="331">
          <cell r="A331" t="str">
            <v>Harry Kane</v>
          </cell>
          <cell r="B331" t="str">
            <v>Kane</v>
          </cell>
          <cell r="M331" t="str">
            <v>TOT</v>
          </cell>
        </row>
        <row r="332">
          <cell r="A332" t="str">
            <v>Ryan Sessegnon</v>
          </cell>
          <cell r="B332" t="str">
            <v>Sessegnon</v>
          </cell>
          <cell r="M332" t="str">
            <v>TOT</v>
          </cell>
        </row>
        <row r="333">
          <cell r="A333" t="str">
            <v>Eric Dier</v>
          </cell>
          <cell r="B333" t="str">
            <v>Dier</v>
          </cell>
          <cell r="M333" t="str">
            <v>TOT</v>
          </cell>
        </row>
        <row r="334">
          <cell r="A334" t="str">
            <v>Japhet Tanganga</v>
          </cell>
          <cell r="B334" t="str">
            <v>Tanganga</v>
          </cell>
          <cell r="M334" t="str">
            <v>TOT</v>
          </cell>
        </row>
        <row r="335">
          <cell r="A335" t="str">
            <v>Djed Spence</v>
          </cell>
          <cell r="B335" t="str">
            <v>Spence</v>
          </cell>
          <cell r="M335" t="str">
            <v>TOT</v>
          </cell>
        </row>
        <row r="336">
          <cell r="A336" t="str">
            <v>Joe Rodon</v>
          </cell>
          <cell r="B336" t="str">
            <v>Rodon</v>
          </cell>
          <cell r="M336" t="str">
            <v>TOT</v>
          </cell>
        </row>
        <row r="337">
          <cell r="A337" t="str">
            <v>Ismaila Coulibaly</v>
          </cell>
          <cell r="B337" t="str">
            <v>Coulibaly</v>
          </cell>
          <cell r="M337" t="str">
            <v>SHU</v>
          </cell>
        </row>
        <row r="338">
          <cell r="A338" t="str">
            <v>John Fleck</v>
          </cell>
          <cell r="B338" t="str">
            <v>Fleck</v>
          </cell>
          <cell r="M338" t="str">
            <v>SHU</v>
          </cell>
        </row>
        <row r="339">
          <cell r="A339" t="str">
            <v>Anis Slimane</v>
          </cell>
          <cell r="B339" t="str">
            <v>Slimane</v>
          </cell>
          <cell r="M339" t="str">
            <v>SHU</v>
          </cell>
        </row>
        <row r="340">
          <cell r="A340" t="str">
            <v>Jordan Amissah</v>
          </cell>
          <cell r="B340" t="str">
            <v>Amissah</v>
          </cell>
          <cell r="M340" t="str">
            <v>SHU</v>
          </cell>
        </row>
        <row r="341">
          <cell r="A341" t="str">
            <v>Adam Davies</v>
          </cell>
          <cell r="B341" t="str">
            <v>A.Davies</v>
          </cell>
          <cell r="C341"/>
          <cell r="M341" t="str">
            <v>SHU</v>
          </cell>
        </row>
        <row r="342">
          <cell r="A342" t="str">
            <v>Wes Foderingham</v>
          </cell>
          <cell r="B342" t="str">
            <v>Foderingham</v>
          </cell>
          <cell r="M342" t="str">
            <v>SHU</v>
          </cell>
        </row>
        <row r="343">
          <cell r="A343" t="str">
            <v>Daniel Jebbison</v>
          </cell>
          <cell r="B343" t="str">
            <v>Jebbison</v>
          </cell>
          <cell r="D343"/>
          <cell r="M343" t="str">
            <v>SHU</v>
          </cell>
        </row>
        <row r="344">
          <cell r="A344" t="str">
            <v>Iliman Ndiaye</v>
          </cell>
          <cell r="B344" t="str">
            <v>Ndiaye</v>
          </cell>
          <cell r="M344" t="str">
            <v>SHU</v>
          </cell>
        </row>
        <row r="345">
          <cell r="A345" t="str">
            <v>Bénie Traoré</v>
          </cell>
          <cell r="B345" t="str">
            <v>T.Bénie</v>
          </cell>
          <cell r="M345" t="str">
            <v>SHU</v>
          </cell>
        </row>
        <row r="346">
          <cell r="A346" t="str">
            <v>Max Lowe</v>
          </cell>
          <cell r="B346" t="str">
            <v>Lowe</v>
          </cell>
          <cell r="M346" t="str">
            <v>SHU</v>
          </cell>
        </row>
        <row r="347">
          <cell r="A347" t="str">
            <v>Rhys Norrington-Davies</v>
          </cell>
          <cell r="B347" t="str">
            <v>Norrington-Davies</v>
          </cell>
          <cell r="M347" t="str">
            <v>SHU</v>
          </cell>
        </row>
        <row r="348">
          <cell r="A348" t="str">
            <v>Lewis O'Brien</v>
          </cell>
          <cell r="B348" t="str">
            <v>O'Brien</v>
          </cell>
          <cell r="M348" t="str">
            <v>NFO</v>
          </cell>
        </row>
        <row r="349">
          <cell r="A349" t="str">
            <v>Remo Freuler</v>
          </cell>
          <cell r="B349" t="str">
            <v>Freuler</v>
          </cell>
          <cell r="M349" t="str">
            <v>NFO</v>
          </cell>
        </row>
        <row r="350">
          <cell r="A350" t="str">
            <v>Jonjo Shelvey</v>
          </cell>
          <cell r="B350" t="str">
            <v>J.Shelvey</v>
          </cell>
          <cell r="M350" t="str">
            <v>NFO</v>
          </cell>
        </row>
        <row r="351">
          <cell r="A351" t="str">
            <v>Alex Mighten</v>
          </cell>
          <cell r="B351" t="str">
            <v>Mighten</v>
          </cell>
          <cell r="M351" t="str">
            <v>NFO</v>
          </cell>
        </row>
        <row r="352">
          <cell r="A352" t="str">
            <v>Harry Arter</v>
          </cell>
          <cell r="B352" t="str">
            <v>Arter</v>
          </cell>
          <cell r="M352" t="str">
            <v>NFO</v>
          </cell>
        </row>
        <row r="353">
          <cell r="A353" t="str">
            <v>Braian Ojeda Rodríguez</v>
          </cell>
          <cell r="B353" t="str">
            <v>Ojeda</v>
          </cell>
          <cell r="M353" t="str">
            <v>NFO</v>
          </cell>
        </row>
        <row r="354">
          <cell r="A354" t="str">
            <v>Wayne Hennessey</v>
          </cell>
          <cell r="B354" t="str">
            <v>Hennessey</v>
          </cell>
          <cell r="M354" t="str">
            <v>NFO</v>
          </cell>
        </row>
        <row r="355">
          <cell r="A355" t="str">
            <v>Sam Surridge</v>
          </cell>
          <cell r="B355" t="str">
            <v>Surridge</v>
          </cell>
          <cell r="M355" t="str">
            <v>NFO</v>
          </cell>
        </row>
        <row r="356">
          <cell r="A356" t="str">
            <v>Emmanuel Dennis</v>
          </cell>
          <cell r="B356" t="str">
            <v>Dennis</v>
          </cell>
          <cell r="C356" t="str">
            <v>E Dennis</v>
          </cell>
          <cell r="M356" t="str">
            <v>NFO</v>
          </cell>
        </row>
        <row r="357">
          <cell r="A357" t="str">
            <v>Steve Cook</v>
          </cell>
          <cell r="B357" t="str">
            <v>Cook</v>
          </cell>
          <cell r="C357" t="str">
            <v>S Cook</v>
          </cell>
          <cell r="M357" t="str">
            <v>NFO</v>
          </cell>
        </row>
        <row r="358">
          <cell r="A358" t="str">
            <v>Giulian Biancone</v>
          </cell>
          <cell r="B358" t="str">
            <v>Biancone</v>
          </cell>
          <cell r="M358" t="str">
            <v>NFO</v>
          </cell>
        </row>
        <row r="359">
          <cell r="A359" t="str">
            <v>Mohamed Dräger</v>
          </cell>
          <cell r="B359" t="str">
            <v>Dräger</v>
          </cell>
          <cell r="M359" t="str">
            <v>NFO</v>
          </cell>
        </row>
        <row r="360">
          <cell r="A360" t="str">
            <v>Jonathan Panzo</v>
          </cell>
          <cell r="B360" t="str">
            <v>Panzo</v>
          </cell>
          <cell r="M360" t="str">
            <v>NFO</v>
          </cell>
        </row>
        <row r="361">
          <cell r="A361" t="str">
            <v>Loïc Mbe Soh</v>
          </cell>
          <cell r="B361" t="str">
            <v>Mbe Soh</v>
          </cell>
          <cell r="M361" t="str">
            <v>NFO</v>
          </cell>
        </row>
        <row r="362">
          <cell r="A362" t="str">
            <v>Omar Richards</v>
          </cell>
          <cell r="B362" t="str">
            <v>O.Richards</v>
          </cell>
          <cell r="C362" t="str">
            <v>O Richards</v>
          </cell>
          <cell r="M362" t="str">
            <v>NFO</v>
          </cell>
        </row>
        <row r="363">
          <cell r="A363" t="str">
            <v>Richie Laryea</v>
          </cell>
          <cell r="B363" t="str">
            <v>Laryea</v>
          </cell>
          <cell r="M363" t="str">
            <v>NFO</v>
          </cell>
        </row>
        <row r="364">
          <cell r="A364" t="str">
            <v>Joe Willock</v>
          </cell>
          <cell r="B364" t="str">
            <v>Willock</v>
          </cell>
          <cell r="M364" t="str">
            <v>NEW</v>
          </cell>
        </row>
        <row r="365">
          <cell r="A365" t="str">
            <v>Allan Saint-Maximin</v>
          </cell>
          <cell r="B365" t="str">
            <v>Saint-Maximin</v>
          </cell>
          <cell r="M365" t="str">
            <v>NEW</v>
          </cell>
        </row>
        <row r="366">
          <cell r="A366" t="str">
            <v>Ryan Fraser</v>
          </cell>
          <cell r="B366" t="str">
            <v>Fraser</v>
          </cell>
          <cell r="M366" t="str">
            <v>NEW</v>
          </cell>
        </row>
        <row r="367">
          <cell r="A367" t="str">
            <v>Matt Ritchie</v>
          </cell>
          <cell r="B367" t="str">
            <v>Ritchie</v>
          </cell>
          <cell r="M367" t="str">
            <v>NEW</v>
          </cell>
        </row>
        <row r="368">
          <cell r="A368" t="str">
            <v>Jeff Hendrick</v>
          </cell>
          <cell r="B368" t="str">
            <v>Hendrick</v>
          </cell>
          <cell r="M368" t="str">
            <v>NEW</v>
          </cell>
        </row>
        <row r="369">
          <cell r="A369" t="str">
            <v>Martin Dubravka</v>
          </cell>
          <cell r="B369" t="str">
            <v>Dubravka</v>
          </cell>
          <cell r="M369" t="str">
            <v>NEW</v>
          </cell>
        </row>
        <row r="370">
          <cell r="A370" t="str">
            <v>Karl Darlow</v>
          </cell>
          <cell r="B370" t="str">
            <v>Darlow</v>
          </cell>
          <cell r="M370" t="str">
            <v>NEW</v>
          </cell>
        </row>
        <row r="371">
          <cell r="A371" t="str">
            <v>Javier Manquillo Gaitán</v>
          </cell>
          <cell r="B371" t="str">
            <v>Manquillo</v>
          </cell>
          <cell r="M371" t="str">
            <v>NEW</v>
          </cell>
        </row>
        <row r="372">
          <cell r="A372" t="str">
            <v>Jamal Lewis</v>
          </cell>
          <cell r="B372" t="str">
            <v>J.Lewis</v>
          </cell>
          <cell r="C372" t="str">
            <v>J Lewis</v>
          </cell>
          <cell r="M372" t="str">
            <v>NEW</v>
          </cell>
        </row>
        <row r="373">
          <cell r="A373" t="str">
            <v>Emil Krafth</v>
          </cell>
          <cell r="B373" t="str">
            <v>Krafth</v>
          </cell>
          <cell r="M373" t="str">
            <v>NEW</v>
          </cell>
        </row>
        <row r="374">
          <cell r="A374" t="str">
            <v>Paul Dummett</v>
          </cell>
          <cell r="B374" t="str">
            <v>Dummett</v>
          </cell>
          <cell r="M374" t="str">
            <v>NEW</v>
          </cell>
        </row>
        <row r="375">
          <cell r="A375" t="str">
            <v>Harrison Ashby</v>
          </cell>
          <cell r="B375" t="str">
            <v>Ashby</v>
          </cell>
          <cell r="M375" t="str">
            <v>NEW</v>
          </cell>
        </row>
        <row r="376">
          <cell r="A376" t="str">
            <v>Frederico Rodrigues de Paula Santos</v>
          </cell>
          <cell r="B376" t="str">
            <v>Fred</v>
          </cell>
          <cell r="M376" t="str">
            <v>MUN</v>
          </cell>
        </row>
        <row r="377">
          <cell r="A377" t="str">
            <v>Amad Diallo</v>
          </cell>
          <cell r="B377" t="str">
            <v>Amad</v>
          </cell>
          <cell r="M377" t="str">
            <v>MUN</v>
          </cell>
        </row>
        <row r="378">
          <cell r="A378" t="str">
            <v>Tom Heaton</v>
          </cell>
          <cell r="B378" t="str">
            <v>Heaton</v>
          </cell>
          <cell r="M378" t="str">
            <v>MUN</v>
          </cell>
        </row>
        <row r="379">
          <cell r="A379" t="str">
            <v>Tyrell Malacia</v>
          </cell>
          <cell r="B379" t="str">
            <v>Malacia</v>
          </cell>
          <cell r="M379" t="str">
            <v>MUN</v>
          </cell>
        </row>
        <row r="380">
          <cell r="A380" t="str">
            <v>Brandon Williams</v>
          </cell>
          <cell r="B380" t="str">
            <v>B.Williams</v>
          </cell>
          <cell r="M380" t="str">
            <v>MUN</v>
          </cell>
        </row>
        <row r="381">
          <cell r="A381" t="str">
            <v>Eric Bailly</v>
          </cell>
          <cell r="B381" t="str">
            <v>Bailly</v>
          </cell>
          <cell r="M381" t="str">
            <v>MUN</v>
          </cell>
        </row>
        <row r="382">
          <cell r="A382" t="str">
            <v>Alex Telles</v>
          </cell>
          <cell r="B382" t="str">
            <v>Alex Telles</v>
          </cell>
          <cell r="M382" t="str">
            <v>MUN</v>
          </cell>
        </row>
        <row r="383">
          <cell r="A383" t="str">
            <v>Riyad Mahrez</v>
          </cell>
          <cell r="B383" t="str">
            <v>Mahrez</v>
          </cell>
          <cell r="C383"/>
          <cell r="D383"/>
          <cell r="M383" t="str">
            <v>MCI</v>
          </cell>
        </row>
        <row r="384">
          <cell r="A384" t="str">
            <v>Stefan Ortega Moreno</v>
          </cell>
          <cell r="B384" t="str">
            <v>Ortega Moreno</v>
          </cell>
          <cell r="M384" t="str">
            <v>MCI</v>
          </cell>
        </row>
        <row r="385">
          <cell r="A385" t="str">
            <v>Scott Carson</v>
          </cell>
          <cell r="B385" t="str">
            <v>Carson</v>
          </cell>
          <cell r="M385" t="str">
            <v>MCI</v>
          </cell>
        </row>
        <row r="386">
          <cell r="A386" t="str">
            <v>Zack Steffen</v>
          </cell>
          <cell r="B386" t="str">
            <v>Steffen</v>
          </cell>
          <cell r="M386" t="str">
            <v>MCI</v>
          </cell>
        </row>
        <row r="387">
          <cell r="A387" t="str">
            <v>Aymeric Laporte</v>
          </cell>
          <cell r="B387" t="str">
            <v>Laporte</v>
          </cell>
          <cell r="M387" t="str">
            <v>MCI</v>
          </cell>
        </row>
        <row r="388">
          <cell r="A388" t="str">
            <v>João Cancelo</v>
          </cell>
          <cell r="B388" t="str">
            <v>Cancelo</v>
          </cell>
          <cell r="C388" t="str">
            <v>Joao Cancelo</v>
          </cell>
          <cell r="M388" t="str">
            <v>MCI</v>
          </cell>
        </row>
        <row r="389">
          <cell r="A389" t="str">
            <v>John Stones</v>
          </cell>
          <cell r="B389" t="str">
            <v>Stones</v>
          </cell>
          <cell r="M389" t="str">
            <v>MCI</v>
          </cell>
        </row>
        <row r="390">
          <cell r="A390" t="str">
            <v>Luke Berry</v>
          </cell>
          <cell r="B390" t="str">
            <v>Berry</v>
          </cell>
          <cell r="M390" t="str">
            <v>LUT</v>
          </cell>
        </row>
        <row r="391">
          <cell r="A391" t="str">
            <v>Allan Campbell</v>
          </cell>
          <cell r="B391" t="str">
            <v>Campbell</v>
          </cell>
          <cell r="M391" t="str">
            <v>LUT</v>
          </cell>
        </row>
        <row r="392">
          <cell r="A392" t="str">
            <v>Jordan Clark</v>
          </cell>
          <cell r="B392" t="str">
            <v>Clark</v>
          </cell>
          <cell r="M392" t="str">
            <v>LUT</v>
          </cell>
        </row>
        <row r="393">
          <cell r="A393" t="str">
            <v>Luke Freeman</v>
          </cell>
          <cell r="B393" t="str">
            <v>Freeman</v>
          </cell>
          <cell r="M393" t="str">
            <v>LUT</v>
          </cell>
        </row>
        <row r="394">
          <cell r="A394" t="str">
            <v>Carlos Mendes Gomes</v>
          </cell>
          <cell r="B394" t="str">
            <v>Mendes</v>
          </cell>
          <cell r="C394"/>
          <cell r="M394" t="str">
            <v>LUT</v>
          </cell>
        </row>
        <row r="395">
          <cell r="A395" t="str">
            <v>Fred Onyedinma</v>
          </cell>
          <cell r="B395" t="str">
            <v>Onyedinma</v>
          </cell>
          <cell r="M395" t="str">
            <v>LUT</v>
          </cell>
        </row>
        <row r="396">
          <cell r="A396" t="str">
            <v>Dion Pereira</v>
          </cell>
          <cell r="B396" t="str">
            <v>Pereira</v>
          </cell>
          <cell r="M396" t="str">
            <v>LUT</v>
          </cell>
        </row>
        <row r="397">
          <cell r="A397" t="str">
            <v>Glen Rea</v>
          </cell>
          <cell r="B397" t="str">
            <v>Rea</v>
          </cell>
          <cell r="M397" t="str">
            <v>LUT</v>
          </cell>
        </row>
        <row r="398">
          <cell r="A398" t="str">
            <v>Elliot Thorpe</v>
          </cell>
          <cell r="B398" t="str">
            <v>Thorpe</v>
          </cell>
          <cell r="M398" t="str">
            <v>LUT</v>
          </cell>
        </row>
        <row r="399">
          <cell r="A399" t="str">
            <v>Louie Watson</v>
          </cell>
          <cell r="B399" t="str">
            <v>Watson</v>
          </cell>
          <cell r="M399" t="str">
            <v>LUT</v>
          </cell>
        </row>
        <row r="400">
          <cell r="A400" t="str">
            <v>Matt Macey</v>
          </cell>
          <cell r="B400" t="str">
            <v>Macey</v>
          </cell>
          <cell r="M400" t="str">
            <v>LUT</v>
          </cell>
        </row>
        <row r="401">
          <cell r="A401" t="str">
            <v>James Shea</v>
          </cell>
          <cell r="B401" t="str">
            <v>Shea</v>
          </cell>
          <cell r="M401" t="str">
            <v>LUT</v>
          </cell>
        </row>
        <row r="402">
          <cell r="A402" t="str">
            <v>Jack Walton</v>
          </cell>
          <cell r="B402" t="str">
            <v>Walton</v>
          </cell>
          <cell r="M402" t="str">
            <v>LUT</v>
          </cell>
        </row>
        <row r="403">
          <cell r="A403" t="str">
            <v>John McAtee</v>
          </cell>
          <cell r="B403" t="str">
            <v>McAtee</v>
          </cell>
          <cell r="M403" t="str">
            <v>LUT</v>
          </cell>
        </row>
        <row r="404">
          <cell r="A404" t="str">
            <v>Admiral Muskwe</v>
          </cell>
          <cell r="B404" t="str">
            <v>Muskwe</v>
          </cell>
          <cell r="M404" t="str">
            <v>LUT</v>
          </cell>
        </row>
        <row r="405">
          <cell r="A405" t="str">
            <v>Aribim Pepple</v>
          </cell>
          <cell r="B405" t="str">
            <v>Pepple</v>
          </cell>
          <cell r="M405" t="str">
            <v>LUT</v>
          </cell>
        </row>
        <row r="406">
          <cell r="A406" t="str">
            <v>Joe Taylor</v>
          </cell>
          <cell r="B406" t="str">
            <v>Taylor</v>
          </cell>
          <cell r="M406" t="str">
            <v>LUT</v>
          </cell>
        </row>
        <row r="407">
          <cell r="A407" t="str">
            <v>Gabriel Osho</v>
          </cell>
          <cell r="B407" t="str">
            <v>Osho</v>
          </cell>
          <cell r="M407" t="str">
            <v>LUT</v>
          </cell>
        </row>
        <row r="408">
          <cell r="A408" t="str">
            <v>Dan Potts</v>
          </cell>
          <cell r="B408" t="str">
            <v>Potts</v>
          </cell>
          <cell r="M408" t="str">
            <v>LUT</v>
          </cell>
        </row>
        <row r="409">
          <cell r="A409" t="str">
            <v>Stefan Bajcetic</v>
          </cell>
          <cell r="B409" t="str">
            <v>Bajcetic</v>
          </cell>
          <cell r="M409" t="str">
            <v>LIV</v>
          </cell>
        </row>
        <row r="410">
          <cell r="A410" t="str">
            <v>Jordan Henderson</v>
          </cell>
          <cell r="B410" t="str">
            <v>Henderson</v>
          </cell>
          <cell r="C410" t="str">
            <v>J Henderson</v>
          </cell>
          <cell r="M410" t="str">
            <v>LIV</v>
          </cell>
        </row>
        <row r="411">
          <cell r="A411" t="str">
            <v>Thiago Alcántara do Nascimento</v>
          </cell>
          <cell r="B411" t="str">
            <v>Thiago</v>
          </cell>
          <cell r="C411" t="str">
            <v>Thiago Alcántara</v>
          </cell>
          <cell r="M411" t="str">
            <v>LIV</v>
          </cell>
        </row>
        <row r="412">
          <cell r="A412" t="str">
            <v>Fabio Henrique Tavares</v>
          </cell>
          <cell r="B412" t="str">
            <v>Fabinho</v>
          </cell>
          <cell r="M412" t="str">
            <v>LIV</v>
          </cell>
        </row>
        <row r="413">
          <cell r="A413" t="str">
            <v>Caoimhin Kelleher</v>
          </cell>
          <cell r="B413" t="str">
            <v>Kelleher</v>
          </cell>
          <cell r="M413" t="str">
            <v>LIV</v>
          </cell>
        </row>
        <row r="414">
          <cell r="A414" t="str">
            <v>Adrián San Miguel del Castillo</v>
          </cell>
          <cell r="B414" t="str">
            <v>Adrián</v>
          </cell>
          <cell r="C414" t="str">
            <v>Adrian</v>
          </cell>
          <cell r="M414" t="str">
            <v>LIV</v>
          </cell>
        </row>
        <row r="415">
          <cell r="A415" t="str">
            <v>Konstantinos Tsimikas</v>
          </cell>
          <cell r="B415" t="str">
            <v>Tsimikas</v>
          </cell>
          <cell r="C415" t="str">
            <v>Kostas Tsimikas</v>
          </cell>
          <cell r="M415" t="str">
            <v>LIV</v>
          </cell>
        </row>
        <row r="416">
          <cell r="A416" t="str">
            <v>Nathaniel Phillips</v>
          </cell>
          <cell r="B416" t="str">
            <v>Phillips</v>
          </cell>
          <cell r="C416" t="str">
            <v>N Phillips</v>
          </cell>
          <cell r="M416" t="str">
            <v>LIV</v>
          </cell>
        </row>
        <row r="417">
          <cell r="A417" t="str">
            <v>Sepp van den Berg</v>
          </cell>
          <cell r="B417" t="str">
            <v>Van den Berg</v>
          </cell>
          <cell r="M417" t="str">
            <v>LIV</v>
          </cell>
        </row>
        <row r="418">
          <cell r="A418" t="str">
            <v>Tyrese Francois</v>
          </cell>
          <cell r="B418" t="str">
            <v>Francois</v>
          </cell>
          <cell r="M418" t="str">
            <v>FUL</v>
          </cell>
        </row>
        <row r="419">
          <cell r="A419" t="str">
            <v>Anthony Knockaert</v>
          </cell>
          <cell r="B419" t="str">
            <v>Knockaert</v>
          </cell>
          <cell r="M419" t="str">
            <v>FUL</v>
          </cell>
        </row>
        <row r="420">
          <cell r="A420" t="str">
            <v>Ivan Neves Abreu Cavaleiro</v>
          </cell>
          <cell r="B420" t="str">
            <v>I.Cavaleiro</v>
          </cell>
          <cell r="M420" t="str">
            <v>FUL</v>
          </cell>
        </row>
        <row r="421">
          <cell r="A421" t="str">
            <v>Marek Rodák</v>
          </cell>
          <cell r="B421" t="str">
            <v>Rodák</v>
          </cell>
          <cell r="C421" t="str">
            <v>Rodak</v>
          </cell>
          <cell r="M421" t="str">
            <v>FUL</v>
          </cell>
        </row>
        <row r="422">
          <cell r="A422" t="str">
            <v>Rodrigo Muniz Carvalho</v>
          </cell>
          <cell r="B422" t="str">
            <v>Muniz</v>
          </cell>
          <cell r="M422" t="str">
            <v>FUL</v>
          </cell>
        </row>
        <row r="423">
          <cell r="A423" t="str">
            <v>Kevin Mbabu</v>
          </cell>
          <cell r="B423" t="str">
            <v>Mbabu</v>
          </cell>
          <cell r="M423" t="str">
            <v>FUL</v>
          </cell>
        </row>
        <row r="424">
          <cell r="A424" t="str">
            <v>Tosin Adarabioyo</v>
          </cell>
          <cell r="B424" t="str">
            <v>Tosin</v>
          </cell>
          <cell r="C424" t="str">
            <v>Adarabioyo</v>
          </cell>
          <cell r="M424" t="str">
            <v>FUL</v>
          </cell>
        </row>
        <row r="425">
          <cell r="A425" t="str">
            <v>Terence Kongolo</v>
          </cell>
          <cell r="B425" t="str">
            <v>Kongolo</v>
          </cell>
          <cell r="M425" t="str">
            <v>FUL</v>
          </cell>
        </row>
        <row r="426">
          <cell r="A426" t="str">
            <v>Demarai Gray</v>
          </cell>
          <cell r="B426" t="str">
            <v>Gray</v>
          </cell>
          <cell r="C426" t="str">
            <v>D Gray</v>
          </cell>
          <cell r="M426" t="str">
            <v>EVE</v>
          </cell>
        </row>
        <row r="427">
          <cell r="A427" t="str">
            <v>Dele Alli</v>
          </cell>
          <cell r="B427" t="str">
            <v>Dele</v>
          </cell>
          <cell r="M427" t="str">
            <v>EVE</v>
          </cell>
        </row>
        <row r="428">
          <cell r="A428" t="str">
            <v>André Tavares Gomes</v>
          </cell>
          <cell r="B428" t="str">
            <v>André Gomes</v>
          </cell>
          <cell r="C428" t="str">
            <v>Gomes</v>
          </cell>
          <cell r="M428" t="str">
            <v>EVE</v>
          </cell>
        </row>
        <row r="429">
          <cell r="A429" t="str">
            <v>Jean-Philippe Gbamin</v>
          </cell>
          <cell r="B429" t="str">
            <v>Gbamin</v>
          </cell>
          <cell r="M429" t="str">
            <v>EVE</v>
          </cell>
        </row>
        <row r="430">
          <cell r="A430" t="str">
            <v>Mason Holgate</v>
          </cell>
          <cell r="B430" t="str">
            <v>Holgate</v>
          </cell>
          <cell r="M430" t="str">
            <v>EVE</v>
          </cell>
        </row>
        <row r="431">
          <cell r="A431" t="str">
            <v>Seamus Coleman</v>
          </cell>
          <cell r="B431" t="str">
            <v>Coleman</v>
          </cell>
          <cell r="C431" t="str">
            <v>Séamus Coleman</v>
          </cell>
          <cell r="M431" t="str">
            <v>EVE</v>
          </cell>
        </row>
        <row r="432">
          <cell r="A432" t="str">
            <v>Ben Godfrey</v>
          </cell>
          <cell r="B432" t="str">
            <v>Godfrey</v>
          </cell>
          <cell r="M432" t="str">
            <v>EVE</v>
          </cell>
        </row>
        <row r="433">
          <cell r="A433" t="str">
            <v>Michael Olise</v>
          </cell>
          <cell r="B433" t="str">
            <v>Olise</v>
          </cell>
          <cell r="M433" t="str">
            <v>CRY</v>
          </cell>
        </row>
        <row r="434">
          <cell r="A434" t="str">
            <v>Jairo Riedewald</v>
          </cell>
          <cell r="B434" t="str">
            <v>Riedewald</v>
          </cell>
          <cell r="M434" t="str">
            <v>CRY</v>
          </cell>
        </row>
        <row r="435">
          <cell r="A435" t="str">
            <v>Malcolm Ebiowei</v>
          </cell>
          <cell r="B435" t="str">
            <v>Ebiowei</v>
          </cell>
          <cell r="M435" t="str">
            <v>CRY</v>
          </cell>
        </row>
        <row r="436">
          <cell r="A436" t="str">
            <v>Dean Henderson</v>
          </cell>
          <cell r="B436" t="str">
            <v>Henderson</v>
          </cell>
          <cell r="C436" t="str">
            <v>D Henderson</v>
          </cell>
          <cell r="M436" t="str">
            <v>CRY</v>
          </cell>
        </row>
        <row r="437">
          <cell r="A437" t="str">
            <v>Vicente Guaita</v>
          </cell>
          <cell r="B437" t="str">
            <v>Guaita</v>
          </cell>
          <cell r="M437" t="str">
            <v>CRY</v>
          </cell>
        </row>
        <row r="438">
          <cell r="A438" t="str">
            <v>Remi Matthews</v>
          </cell>
          <cell r="B438" t="str">
            <v>Matthews</v>
          </cell>
          <cell r="M438" t="str">
            <v>CRY</v>
          </cell>
        </row>
        <row r="439">
          <cell r="A439" t="str">
            <v>Luke Plange</v>
          </cell>
          <cell r="B439" t="str">
            <v>Plange</v>
          </cell>
          <cell r="M439" t="str">
            <v>CRY</v>
          </cell>
        </row>
        <row r="440">
          <cell r="A440" t="str">
            <v>Rob Holding</v>
          </cell>
          <cell r="B440" t="str">
            <v>Holding</v>
          </cell>
          <cell r="M440" t="str">
            <v>CRY</v>
          </cell>
        </row>
        <row r="441">
          <cell r="A441" t="str">
            <v>James Tomkins</v>
          </cell>
          <cell r="B441" t="str">
            <v>Tomkins</v>
          </cell>
          <cell r="M441" t="str">
            <v>CRY</v>
          </cell>
        </row>
        <row r="442">
          <cell r="A442" t="str">
            <v>Nathaniel Clyne</v>
          </cell>
          <cell r="B442" t="str">
            <v>Clyne</v>
          </cell>
          <cell r="M442" t="str">
            <v>CRY</v>
          </cell>
        </row>
        <row r="443">
          <cell r="A443" t="str">
            <v>Hakim Ziyech</v>
          </cell>
          <cell r="B443" t="str">
            <v>Ziyech</v>
          </cell>
          <cell r="M443" t="str">
            <v>CHE</v>
          </cell>
        </row>
        <row r="444">
          <cell r="A444" t="str">
            <v>Christian Pulisic</v>
          </cell>
          <cell r="B444" t="str">
            <v>Pulisic</v>
          </cell>
          <cell r="M444" t="str">
            <v>CHE</v>
          </cell>
        </row>
        <row r="445">
          <cell r="A445" t="str">
            <v>Kepa Arrizabalaga</v>
          </cell>
          <cell r="B445" t="str">
            <v>Arrizabalaga</v>
          </cell>
          <cell r="C445" t="str">
            <v>Kepa</v>
          </cell>
          <cell r="M445" t="str">
            <v>CHE</v>
          </cell>
        </row>
        <row r="446">
          <cell r="A446" t="str">
            <v>Christopher Nkunku</v>
          </cell>
          <cell r="B446"/>
          <cell r="M446" t="str">
            <v>CHE</v>
          </cell>
        </row>
        <row r="447">
          <cell r="A447" t="str">
            <v>Pierre-Emerick Aubameyang</v>
          </cell>
          <cell r="B447" t="str">
            <v>Aubameyang</v>
          </cell>
          <cell r="M447" t="str">
            <v>CHE</v>
          </cell>
        </row>
        <row r="448">
          <cell r="A448" t="str">
            <v>César Azpilicueta</v>
          </cell>
          <cell r="B448" t="str">
            <v>Azpilicueta</v>
          </cell>
          <cell r="C448" t="str">
            <v>Cesar Azpilicueta</v>
          </cell>
          <cell r="M448" t="str">
            <v>CHE</v>
          </cell>
        </row>
        <row r="449">
          <cell r="A449" t="str">
            <v>Trevoh Chalobah</v>
          </cell>
          <cell r="B449" t="str">
            <v>Chalobah</v>
          </cell>
          <cell r="M449" t="str">
            <v>CHE</v>
          </cell>
        </row>
        <row r="450">
          <cell r="A450" t="str">
            <v>Wesley Fofana</v>
          </cell>
          <cell r="B450" t="str">
            <v>W.Fofana</v>
          </cell>
          <cell r="M450" t="str">
            <v>CHE</v>
          </cell>
        </row>
        <row r="451">
          <cell r="A451" t="str">
            <v>Malang Sarr</v>
          </cell>
          <cell r="B451" t="str">
            <v>M.Sarr</v>
          </cell>
          <cell r="M451" t="str">
            <v>CHE</v>
          </cell>
        </row>
        <row r="452">
          <cell r="A452" t="str">
            <v>Ethan Ampadu</v>
          </cell>
          <cell r="B452" t="str">
            <v>Ampadu</v>
          </cell>
          <cell r="M452" t="str">
            <v>CHE</v>
          </cell>
        </row>
        <row r="453">
          <cell r="A453" t="str">
            <v>Enock Agyei</v>
          </cell>
          <cell r="B453" t="str">
            <v>Agyei</v>
          </cell>
          <cell r="C453"/>
          <cell r="D453"/>
          <cell r="M453" t="str">
            <v>BUR</v>
          </cell>
        </row>
        <row r="454">
          <cell r="A454" t="str">
            <v>Samuel Bastien</v>
          </cell>
          <cell r="B454" t="str">
            <v>Bastien</v>
          </cell>
          <cell r="M454" t="str">
            <v>BUR</v>
          </cell>
        </row>
        <row r="455">
          <cell r="A455" t="str">
            <v>Darko Churlinov</v>
          </cell>
          <cell r="B455" t="str">
            <v>Churlinov</v>
          </cell>
          <cell r="D455"/>
          <cell r="M455" t="str">
            <v>BUR</v>
          </cell>
        </row>
        <row r="456">
          <cell r="A456" t="str">
            <v>Jack Cork</v>
          </cell>
          <cell r="B456" t="str">
            <v>Cork</v>
          </cell>
          <cell r="M456" t="str">
            <v>BUR</v>
          </cell>
        </row>
        <row r="457">
          <cell r="A457" t="str">
            <v>Dara Costelloe</v>
          </cell>
          <cell r="B457" t="str">
            <v>Costelloe</v>
          </cell>
          <cell r="C457"/>
          <cell r="M457" t="str">
            <v>BUR</v>
          </cell>
        </row>
        <row r="458">
          <cell r="A458" t="str">
            <v>Scott Twine</v>
          </cell>
          <cell r="B458" t="str">
            <v>Twine</v>
          </cell>
          <cell r="M458" t="str">
            <v>BUR</v>
          </cell>
        </row>
        <row r="459">
          <cell r="A459" t="str">
            <v>Denis Franchi</v>
          </cell>
          <cell r="B459" t="str">
            <v>Franchi</v>
          </cell>
          <cell r="M459" t="str">
            <v>BUR</v>
          </cell>
        </row>
        <row r="460">
          <cell r="A460" t="str">
            <v>Arijanet Muric</v>
          </cell>
          <cell r="B460" t="str">
            <v>Muric</v>
          </cell>
          <cell r="M460" t="str">
            <v>BUR</v>
          </cell>
        </row>
        <row r="461">
          <cell r="A461" t="str">
            <v>Bailey Peacock-Farrell</v>
          </cell>
          <cell r="B461" t="str">
            <v>Peacock-Farrell</v>
          </cell>
          <cell r="M461" t="str">
            <v>BUR</v>
          </cell>
        </row>
        <row r="462">
          <cell r="A462" t="str">
            <v>Lawrence Vigouroux</v>
          </cell>
          <cell r="B462" t="str">
            <v>Vigouroux</v>
          </cell>
          <cell r="M462" t="str">
            <v>BUR</v>
          </cell>
        </row>
        <row r="463">
          <cell r="A463" t="str">
            <v>Wout Weghorst</v>
          </cell>
          <cell r="B463" t="str">
            <v>Weghorst</v>
          </cell>
          <cell r="M463" t="str">
            <v>BUR</v>
          </cell>
        </row>
        <row r="464">
          <cell r="A464" t="str">
            <v>Michael Obafemi</v>
          </cell>
          <cell r="B464" t="str">
            <v>Obafemi</v>
          </cell>
          <cell r="M464" t="str">
            <v>BUR</v>
          </cell>
        </row>
        <row r="465">
          <cell r="A465" t="str">
            <v>CJ Egan-Riley</v>
          </cell>
          <cell r="B465" t="str">
            <v>Egan-Riley</v>
          </cell>
          <cell r="M465" t="str">
            <v>BUR</v>
          </cell>
        </row>
        <row r="466">
          <cell r="A466" t="str">
            <v>Hjalmar Ekdal</v>
          </cell>
          <cell r="B466" t="str">
            <v>Ekdal</v>
          </cell>
          <cell r="M466" t="str">
            <v>BUR</v>
          </cell>
        </row>
        <row r="467">
          <cell r="A467" t="str">
            <v>Luke McNally</v>
          </cell>
          <cell r="B467" t="str">
            <v>McNally</v>
          </cell>
          <cell r="M467" t="str">
            <v>BUR</v>
          </cell>
        </row>
        <row r="468">
          <cell r="A468" t="str">
            <v>Bobby Thomas</v>
          </cell>
          <cell r="B468" t="str">
            <v>Thomas</v>
          </cell>
          <cell r="M468" t="str">
            <v>BUR</v>
          </cell>
        </row>
        <row r="469">
          <cell r="A469" t="str">
            <v>Shandon Baptiste</v>
          </cell>
          <cell r="B469" t="str">
            <v>Baptiste</v>
          </cell>
          <cell r="M469" t="str">
            <v>BRE</v>
          </cell>
        </row>
        <row r="470">
          <cell r="A470" t="str">
            <v>Josh Dasilva</v>
          </cell>
          <cell r="B470" t="str">
            <v>Dasilva</v>
          </cell>
          <cell r="C470" t="str">
            <v>Pelenda Joshua Da Silva</v>
          </cell>
          <cell r="M470" t="str">
            <v>BRE</v>
          </cell>
        </row>
        <row r="471">
          <cell r="A471" t="str">
            <v>Sergi Canós Tenés</v>
          </cell>
          <cell r="B471" t="str">
            <v>Canós</v>
          </cell>
          <cell r="C471" t="str">
            <v>Canos</v>
          </cell>
          <cell r="M471" t="str">
            <v>BRE</v>
          </cell>
        </row>
        <row r="472">
          <cell r="A472" t="str">
            <v>Mads Bidstrup</v>
          </cell>
          <cell r="B472" t="str">
            <v>Bidstrup</v>
          </cell>
          <cell r="M472" t="str">
            <v>BRE</v>
          </cell>
        </row>
        <row r="473">
          <cell r="A473" t="str">
            <v>Thomas Strakosha</v>
          </cell>
          <cell r="B473" t="str">
            <v>Strakosha</v>
          </cell>
          <cell r="M473" t="str">
            <v>BRE</v>
          </cell>
        </row>
        <row r="474">
          <cell r="A474" t="str">
            <v>Ellery Balcombe</v>
          </cell>
          <cell r="B474" t="str">
            <v>Balcombe</v>
          </cell>
          <cell r="M474" t="str">
            <v>BRE</v>
          </cell>
        </row>
        <row r="475">
          <cell r="A475" t="str">
            <v>Ivan Toney</v>
          </cell>
          <cell r="B475" t="str">
            <v>Toney</v>
          </cell>
          <cell r="M475" t="str">
            <v>BRE</v>
          </cell>
        </row>
        <row r="476">
          <cell r="A476" t="str">
            <v>Halil Dervişoğlu</v>
          </cell>
          <cell r="B476" t="str">
            <v>Dervişoğlu</v>
          </cell>
          <cell r="C476" t="str">
            <v>Dervisoglu</v>
          </cell>
          <cell r="M476" t="str">
            <v>BRE</v>
          </cell>
        </row>
        <row r="477">
          <cell r="A477" t="str">
            <v>Mathias Jorgensen</v>
          </cell>
          <cell r="B477" t="str">
            <v>Zanka</v>
          </cell>
          <cell r="M477" t="str">
            <v>BRE</v>
          </cell>
        </row>
        <row r="478">
          <cell r="A478" t="str">
            <v>Mads Bech Sørensen</v>
          </cell>
          <cell r="B478" t="str">
            <v>Bech</v>
          </cell>
          <cell r="C478" t="str">
            <v>Sorensen</v>
          </cell>
          <cell r="M478" t="str">
            <v>BRE</v>
          </cell>
        </row>
        <row r="479">
          <cell r="A479" t="str">
            <v>Charlie Goode</v>
          </cell>
          <cell r="B479" t="str">
            <v>Goode</v>
          </cell>
          <cell r="M479" t="str">
            <v>BRE</v>
          </cell>
        </row>
        <row r="480">
          <cell r="A480" t="str">
            <v>Chris Mepham</v>
          </cell>
          <cell r="B480" t="str">
            <v>Mepham</v>
          </cell>
          <cell r="M480" t="str">
            <v>BOU</v>
          </cell>
        </row>
        <row r="481">
          <cell r="A481" t="str">
            <v>Ben Pearson</v>
          </cell>
          <cell r="B481" t="str">
            <v>Pearson</v>
          </cell>
          <cell r="M481" t="str">
            <v>BOU</v>
          </cell>
        </row>
        <row r="482">
          <cell r="A482" t="str">
            <v>Siriki Dembélé</v>
          </cell>
          <cell r="B482" t="str">
            <v>Siriki</v>
          </cell>
          <cell r="C482" t="str">
            <v>Dembele</v>
          </cell>
          <cell r="M482" t="str">
            <v>BOU</v>
          </cell>
        </row>
        <row r="483">
          <cell r="A483" t="str">
            <v>Jamal Lowe</v>
          </cell>
          <cell r="B483" t="str">
            <v>Lowe</v>
          </cell>
          <cell r="M483" t="str">
            <v>BOU</v>
          </cell>
        </row>
        <row r="484">
          <cell r="A484" t="str">
            <v>Emiliano Marcondes</v>
          </cell>
          <cell r="B484" t="str">
            <v>Marcondes</v>
          </cell>
          <cell r="M484" t="str">
            <v>BOU</v>
          </cell>
        </row>
        <row r="485">
          <cell r="A485" t="str">
            <v>Mark Travers</v>
          </cell>
          <cell r="B485" t="str">
            <v>Travers</v>
          </cell>
          <cell r="M485" t="str">
            <v>BOU</v>
          </cell>
        </row>
        <row r="486">
          <cell r="A486" t="str">
            <v>Darren Randolph</v>
          </cell>
          <cell r="B486" t="str">
            <v>Randolph</v>
          </cell>
          <cell r="M486" t="str">
            <v>BOU</v>
          </cell>
        </row>
        <row r="487">
          <cell r="A487" t="str">
            <v>James Hill</v>
          </cell>
          <cell r="B487" t="str">
            <v>Hill</v>
          </cell>
          <cell r="M487" t="str">
            <v>BOU</v>
          </cell>
        </row>
        <row r="488">
          <cell r="A488" t="str">
            <v>Adam Smith</v>
          </cell>
          <cell r="B488" t="str">
            <v>Smith</v>
          </cell>
          <cell r="C488" t="str">
            <v>A Smith</v>
          </cell>
          <cell r="M488" t="str">
            <v>BOU</v>
          </cell>
        </row>
        <row r="489">
          <cell r="A489" t="str">
            <v>Ryan Fredericks</v>
          </cell>
          <cell r="B489" t="str">
            <v>Fredericks</v>
          </cell>
          <cell r="M489" t="str">
            <v>BOU</v>
          </cell>
        </row>
        <row r="490">
          <cell r="A490" t="str">
            <v>Jeremy Sarmiento Morante</v>
          </cell>
          <cell r="B490" t="str">
            <v>Sarmiento</v>
          </cell>
          <cell r="M490" t="str">
            <v>BHA</v>
          </cell>
        </row>
        <row r="491">
          <cell r="A491" t="str">
            <v>Jakub Moder</v>
          </cell>
          <cell r="B491" t="str">
            <v>Moder</v>
          </cell>
          <cell r="M491" t="str">
            <v>BHA</v>
          </cell>
        </row>
        <row r="492">
          <cell r="A492" t="str">
            <v>Steven Alzate</v>
          </cell>
          <cell r="B492" t="str">
            <v>Alzate</v>
          </cell>
          <cell r="M492" t="str">
            <v>BHA</v>
          </cell>
        </row>
        <row r="493">
          <cell r="A493" t="str">
            <v>Kacper Kozłowski</v>
          </cell>
          <cell r="B493" t="str">
            <v>Kozłowski</v>
          </cell>
          <cell r="C493" t="str">
            <v>Kozlowski</v>
          </cell>
          <cell r="M493" t="str">
            <v>BHA</v>
          </cell>
        </row>
        <row r="494">
          <cell r="A494" t="str">
            <v>Kjell Scherpen</v>
          </cell>
          <cell r="B494" t="str">
            <v>Scherpen</v>
          </cell>
          <cell r="M494" t="str">
            <v>BHA</v>
          </cell>
        </row>
        <row r="495">
          <cell r="A495" t="str">
            <v>Deniz Undav</v>
          </cell>
          <cell r="B495" t="str">
            <v>Undav</v>
          </cell>
          <cell r="M495" t="str">
            <v>BHA</v>
          </cell>
        </row>
        <row r="496">
          <cell r="A496" t="str">
            <v>Emiliano Buendía Stati</v>
          </cell>
          <cell r="B496" t="str">
            <v>Buendia</v>
          </cell>
          <cell r="C496" t="str">
            <v>Emi Buendía</v>
          </cell>
          <cell r="D496" t="str">
            <v>Emiliano Buendia</v>
          </cell>
          <cell r="M496" t="str">
            <v>AVL</v>
          </cell>
        </row>
        <row r="497">
          <cell r="A497" t="str">
            <v>Bertrand Traoré</v>
          </cell>
          <cell r="B497" t="str">
            <v>Bertrand Traoré</v>
          </cell>
          <cell r="M497" t="str">
            <v>AVL</v>
          </cell>
        </row>
        <row r="498">
          <cell r="A498" t="str">
            <v>Leander Dendoncker</v>
          </cell>
          <cell r="B498" t="str">
            <v>Dendoncker</v>
          </cell>
          <cell r="M498" t="str">
            <v>AVL</v>
          </cell>
        </row>
        <row r="499">
          <cell r="A499" t="str">
            <v>Morgan Sanson</v>
          </cell>
          <cell r="B499" t="str">
            <v>Sanson</v>
          </cell>
          <cell r="M499" t="str">
            <v>AVL</v>
          </cell>
        </row>
        <row r="500">
          <cell r="A500" t="str">
            <v>Tim Iroegbunam</v>
          </cell>
          <cell r="B500" t="str">
            <v>Iroegbunam</v>
          </cell>
          <cell r="M500" t="str">
            <v>AVL</v>
          </cell>
        </row>
        <row r="501">
          <cell r="A501" t="str">
            <v>Jaden Philogene-Bidace</v>
          </cell>
          <cell r="B501" t="str">
            <v>Philogene</v>
          </cell>
          <cell r="M501" t="str">
            <v>AVL</v>
          </cell>
        </row>
        <row r="502">
          <cell r="A502" t="str">
            <v>Keinan Davis</v>
          </cell>
          <cell r="B502" t="str">
            <v>Davis</v>
          </cell>
          <cell r="M502" t="str">
            <v>AVL</v>
          </cell>
        </row>
        <row r="503">
          <cell r="A503" t="str">
            <v>Tyrone Mings</v>
          </cell>
          <cell r="B503" t="str">
            <v>Mings</v>
          </cell>
          <cell r="M503" t="str">
            <v>AVL</v>
          </cell>
        </row>
        <row r="504">
          <cell r="A504" t="str">
            <v>Calum Chambers</v>
          </cell>
          <cell r="B504" t="str">
            <v>Chambers</v>
          </cell>
          <cell r="C504" t="str">
            <v>C Chambers</v>
          </cell>
          <cell r="M504" t="str">
            <v>AVL</v>
          </cell>
        </row>
        <row r="505">
          <cell r="A505" t="str">
            <v>Alexandre Moreno Lopera</v>
          </cell>
          <cell r="B505" t="str">
            <v>Alex Moreno</v>
          </cell>
          <cell r="C505" t="str">
            <v>Álex Moreno</v>
          </cell>
          <cell r="M505" t="str">
            <v>AVL</v>
          </cell>
        </row>
        <row r="506">
          <cell r="A506" t="str">
            <v>Kortney Hause</v>
          </cell>
          <cell r="B506" t="str">
            <v>Hause</v>
          </cell>
          <cell r="M506" t="str">
            <v>AVL</v>
          </cell>
        </row>
        <row r="507">
          <cell r="A507" t="str">
            <v>Granit Xhaka</v>
          </cell>
          <cell r="B507" t="str">
            <v>Xhaka</v>
          </cell>
          <cell r="M507" t="str">
            <v>ARS</v>
          </cell>
        </row>
        <row r="508">
          <cell r="A508" t="str">
            <v>Mohamed Elneny</v>
          </cell>
          <cell r="B508" t="str">
            <v>M.Elneny</v>
          </cell>
          <cell r="M508" t="str">
            <v>ARS</v>
          </cell>
        </row>
        <row r="509">
          <cell r="A509" t="str">
            <v>Marcus Oliveira Alencar</v>
          </cell>
          <cell r="B509" t="str">
            <v>Marquinhos</v>
          </cell>
          <cell r="M509" t="str">
            <v>ARS</v>
          </cell>
        </row>
        <row r="510">
          <cell r="A510" t="str">
            <v>Nicolas Pépé</v>
          </cell>
          <cell r="B510" t="str">
            <v>Pepe</v>
          </cell>
          <cell r="C510" t="str">
            <v>Pepe</v>
          </cell>
          <cell r="M510" t="str">
            <v>ARS</v>
          </cell>
        </row>
        <row r="511">
          <cell r="A511" t="str">
            <v>Kieran Tierney</v>
          </cell>
          <cell r="B511" t="str">
            <v>Tierney</v>
          </cell>
          <cell r="M511" t="str">
            <v>ARS</v>
          </cell>
        </row>
        <row r="512">
          <cell r="A512" t="str">
            <v>Cédric Alves Soares</v>
          </cell>
          <cell r="B512" t="str">
            <v>Cédric</v>
          </cell>
          <cell r="C512" t="str">
            <v>Cedric</v>
          </cell>
          <cell r="M512" t="str">
            <v>ARS</v>
          </cell>
        </row>
        <row r="513">
          <cell r="A513" t="str">
            <v>Jurriën Timber</v>
          </cell>
          <cell r="B513" t="str">
            <v>J.Timber</v>
          </cell>
          <cell r="M513" t="str">
            <v>ARS</v>
          </cell>
        </row>
        <row r="514">
          <cell r="A514" t="str">
            <v>Jérémy Doku</v>
          </cell>
          <cell r="B514" t="str">
            <v>Doku</v>
          </cell>
          <cell r="M514" t="str">
            <v>MCI</v>
          </cell>
        </row>
        <row r="515">
          <cell r="A515" t="str">
            <v>Matheus Luiz Nunes</v>
          </cell>
          <cell r="B515" t="str">
            <v>Matheus N.</v>
          </cell>
          <cell r="M515" t="str">
            <v>MCI</v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Mohamed Salah (2nd Half)</v>
          </cell>
          <cell r="B551" t="str">
            <v>Salah</v>
          </cell>
          <cell r="C551"/>
          <cell r="D551"/>
          <cell r="M551">
            <v>0</v>
          </cell>
        </row>
        <row r="552">
          <cell r="A552" t="str">
            <v>Erling Haaland (2nd Half (post last Hattrick))</v>
          </cell>
          <cell r="B552"/>
          <cell r="M552">
            <v>0</v>
          </cell>
        </row>
        <row r="553">
          <cell r="A553" t="str">
            <v>Eberechi Eze (Post Hodge)</v>
          </cell>
          <cell r="B553"/>
          <cell r="C553"/>
          <cell r="D553"/>
          <cell r="M553">
            <v>0</v>
          </cell>
        </row>
        <row r="554">
          <cell r="A554" t="str">
            <v>Ollie Watkins (Post Emery)</v>
          </cell>
          <cell r="B554"/>
          <cell r="C554"/>
          <cell r="D554"/>
          <cell r="M554">
            <v>0</v>
          </cell>
        </row>
        <row r="555">
          <cell r="A555" t="str">
            <v>Trent Alexander-Arnold (2nd Half)</v>
          </cell>
          <cell r="B555"/>
          <cell r="M555">
            <v>0</v>
          </cell>
        </row>
        <row r="556">
          <cell r="A556" t="str">
            <v>Bryan Mbeumo (More Mins)</v>
          </cell>
          <cell r="B556" t="str">
            <v>Mbeumo</v>
          </cell>
          <cell r="M556">
            <v>0</v>
          </cell>
        </row>
        <row r="557">
          <cell r="A557" t="str">
            <v>Yoane Wissa (More mins)</v>
          </cell>
          <cell r="B557"/>
          <cell r="M557">
            <v>0</v>
          </cell>
        </row>
        <row r="558">
          <cell r="B558">
            <v>0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C639"/>
          <cell r="D639"/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/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SHU</v>
          </cell>
          <cell r="F252">
            <v>0.76249999999999996</v>
          </cell>
          <cell r="G252">
            <v>0.85</v>
          </cell>
          <cell r="H252">
            <v>8.7500000000000022E-2</v>
          </cell>
          <cell r="I252">
            <v>2.4500000000000002</v>
          </cell>
          <cell r="J252">
            <v>2.7166666666666668</v>
          </cell>
          <cell r="K252">
            <v>0.26666666666666661</v>
          </cell>
          <cell r="L252">
            <v>0.97294642857142832</v>
          </cell>
          <cell r="M252">
            <v>0.21044642857142837</v>
          </cell>
          <cell r="N252">
            <v>2.3881246428571425</v>
          </cell>
          <cell r="O252">
            <v>-6.1875357142857634E-2</v>
          </cell>
        </row>
        <row r="253">
          <cell r="E253" t="str">
            <v>BOU</v>
          </cell>
          <cell r="F253">
            <v>1.1000000000000001</v>
          </cell>
          <cell r="G253">
            <v>1.0333333333333334</v>
          </cell>
          <cell r="H253">
            <v>-6.6666666666666652E-2</v>
          </cell>
          <cell r="I253">
            <v>2.3250000000000002</v>
          </cell>
          <cell r="J253">
            <v>2.416666666666667</v>
          </cell>
          <cell r="K253">
            <v>9.1666666666666785E-2</v>
          </cell>
          <cell r="L253">
            <v>1.2390626190476193</v>
          </cell>
          <cell r="M253">
            <v>0.13906261904761918</v>
          </cell>
          <cell r="N253">
            <v>2.1354011904761907</v>
          </cell>
          <cell r="O253">
            <v>-0.18959880952380948</v>
          </cell>
        </row>
        <row r="254">
          <cell r="E254" t="str">
            <v>WHU</v>
          </cell>
          <cell r="F254">
            <v>1.5375000000000001</v>
          </cell>
          <cell r="G254">
            <v>1.5666666666666667</v>
          </cell>
          <cell r="H254">
            <v>2.9166666666666563E-2</v>
          </cell>
          <cell r="I254">
            <v>2.0375000000000001</v>
          </cell>
          <cell r="J254">
            <v>2.0833333333333335</v>
          </cell>
          <cell r="K254">
            <v>4.5833333333333393E-2</v>
          </cell>
          <cell r="L254">
            <v>1.5236616666666667</v>
          </cell>
          <cell r="M254">
            <v>-1.3838333333333397E-2</v>
          </cell>
          <cell r="N254">
            <v>1.9363988095238096</v>
          </cell>
          <cell r="O254">
            <v>-0.10110119047619048</v>
          </cell>
        </row>
        <row r="255">
          <cell r="E255" t="str">
            <v>BUR</v>
          </cell>
          <cell r="F255">
            <v>0.8125</v>
          </cell>
          <cell r="G255">
            <v>0.88571428571428579</v>
          </cell>
          <cell r="H255">
            <v>7.3214285714285787E-2</v>
          </cell>
          <cell r="I255">
            <v>1.8374999999999999</v>
          </cell>
          <cell r="J255">
            <v>1.8285714285714285</v>
          </cell>
          <cell r="K255">
            <v>-8.9285714285713969E-3</v>
          </cell>
          <cell r="L255">
            <v>1.0022643214285714</v>
          </cell>
          <cell r="M255">
            <v>0.18976432142857136</v>
          </cell>
          <cell r="N255">
            <v>1.7451180408163265</v>
          </cell>
          <cell r="O255">
            <v>-9.2381959183673423E-2</v>
          </cell>
        </row>
        <row r="256">
          <cell r="E256" t="str">
            <v>BHA</v>
          </cell>
          <cell r="F256">
            <v>2.0499999999999998</v>
          </cell>
          <cell r="G256">
            <v>1.7</v>
          </cell>
          <cell r="H256">
            <v>-0.34999999999999987</v>
          </cell>
          <cell r="I256">
            <v>1.7375</v>
          </cell>
          <cell r="J256">
            <v>1.7333333333333334</v>
          </cell>
          <cell r="K256">
            <v>-4.1666666666666519E-3</v>
          </cell>
          <cell r="L256">
            <v>1.5240178214285716</v>
          </cell>
          <cell r="M256">
            <v>-0.52598217857142826</v>
          </cell>
          <cell r="N256">
            <v>1.6394262857142861</v>
          </cell>
          <cell r="O256">
            <v>-9.8073714285713987E-2</v>
          </cell>
        </row>
        <row r="257">
          <cell r="E257" t="str">
            <v>WOL</v>
          </cell>
          <cell r="F257">
            <v>1.2375</v>
          </cell>
          <cell r="G257">
            <v>0.93333333333333346</v>
          </cell>
          <cell r="H257">
            <v>-0.30416666666666659</v>
          </cell>
          <cell r="I257">
            <v>1.8625</v>
          </cell>
          <cell r="J257">
            <v>1.75</v>
          </cell>
          <cell r="K257">
            <v>-0.11250000000000004</v>
          </cell>
          <cell r="L257">
            <v>1.0355333333333334</v>
          </cell>
          <cell r="M257">
            <v>-0.20196666666666663</v>
          </cell>
          <cell r="N257">
            <v>1.6371625000000001</v>
          </cell>
          <cell r="O257">
            <v>-0.22533749999999997</v>
          </cell>
        </row>
        <row r="258">
          <cell r="E258" t="str">
            <v>NFO</v>
          </cell>
          <cell r="F258">
            <v>0.97499999999999998</v>
          </cell>
          <cell r="G258">
            <v>0.86666666666666659</v>
          </cell>
          <cell r="H258">
            <v>-0.10833333333333339</v>
          </cell>
          <cell r="I258">
            <v>1.35</v>
          </cell>
          <cell r="J258">
            <v>1.5833333333333333</v>
          </cell>
          <cell r="K258">
            <v>0.23333333333333317</v>
          </cell>
          <cell r="L258">
            <v>0.97953235714285702</v>
          </cell>
          <cell r="M258">
            <v>4.5323571428570464E-3</v>
          </cell>
          <cell r="N258">
            <v>1.6001257142857139</v>
          </cell>
          <cell r="O258">
            <v>0.25012571428571384</v>
          </cell>
        </row>
        <row r="259">
          <cell r="E259" t="str">
            <v>LUT</v>
          </cell>
          <cell r="F259">
            <v>1.1875</v>
          </cell>
          <cell r="G259">
            <v>1.1428571428571428</v>
          </cell>
          <cell r="H259">
            <v>-4.4642857142857206E-2</v>
          </cell>
          <cell r="I259">
            <v>1.8374999999999999</v>
          </cell>
          <cell r="J259">
            <v>1.5285714285714285</v>
          </cell>
          <cell r="K259">
            <v>-0.30892857142857144</v>
          </cell>
          <cell r="L259">
            <v>1.1507504081632651</v>
          </cell>
          <cell r="M259">
            <v>-3.6749591836734874E-2</v>
          </cell>
          <cell r="N259">
            <v>1.559760836734694</v>
          </cell>
          <cell r="O259">
            <v>-0.2777391632653059</v>
          </cell>
        </row>
        <row r="260">
          <cell r="E260" t="str">
            <v>AVL</v>
          </cell>
          <cell r="F260">
            <v>1.8875</v>
          </cell>
          <cell r="G260">
            <v>1.7333333333333332</v>
          </cell>
          <cell r="H260">
            <v>-0.15416666666666679</v>
          </cell>
          <cell r="I260">
            <v>1.625</v>
          </cell>
          <cell r="J260">
            <v>1.5</v>
          </cell>
          <cell r="K260">
            <v>-0.125</v>
          </cell>
          <cell r="L260">
            <v>1.7481304285714281</v>
          </cell>
          <cell r="M260">
            <v>-0.13936957142857187</v>
          </cell>
          <cell r="N260">
            <v>1.507155</v>
          </cell>
          <cell r="O260">
            <v>-0.11784499999999998</v>
          </cell>
        </row>
        <row r="261">
          <cell r="E261" t="str">
            <v>FUL</v>
          </cell>
          <cell r="F261">
            <v>1.0874999999999999</v>
          </cell>
          <cell r="G261">
            <v>1.1166666666666665</v>
          </cell>
          <cell r="H261">
            <v>2.9166666666666563E-2</v>
          </cell>
          <cell r="I261">
            <v>1.9125000000000001</v>
          </cell>
          <cell r="J261">
            <v>1.4833333333333334</v>
          </cell>
          <cell r="K261">
            <v>-0.4291666666666667</v>
          </cell>
          <cell r="L261">
            <v>1.1925082738095236</v>
          </cell>
          <cell r="M261">
            <v>0.10500827380952371</v>
          </cell>
          <cell r="N261">
            <v>1.4913645238095241</v>
          </cell>
          <cell r="O261">
            <v>-0.42113547619047598</v>
          </cell>
        </row>
        <row r="262">
          <cell r="E262" t="str">
            <v>CRY</v>
          </cell>
          <cell r="F262">
            <v>1.1125</v>
          </cell>
          <cell r="G262">
            <v>1</v>
          </cell>
          <cell r="H262">
            <v>-0.11250000000000004</v>
          </cell>
          <cell r="I262">
            <v>1.325</v>
          </cell>
          <cell r="J262">
            <v>1.3499999999999999</v>
          </cell>
          <cell r="K262">
            <v>2.4999999999999911E-2</v>
          </cell>
          <cell r="L262">
            <v>0.98151785714285711</v>
          </cell>
          <cell r="M262">
            <v>-0.13098214285714294</v>
          </cell>
          <cell r="N262">
            <v>1.4823867857142858</v>
          </cell>
          <cell r="O262">
            <v>0.15738678571428588</v>
          </cell>
        </row>
        <row r="263">
          <cell r="E263" t="str">
            <v>MUN</v>
          </cell>
          <cell r="F263">
            <v>1.575</v>
          </cell>
          <cell r="G263">
            <v>1.3833333333333335</v>
          </cell>
          <cell r="H263">
            <v>-0.19166666666666643</v>
          </cell>
          <cell r="I263">
            <v>1.5125</v>
          </cell>
          <cell r="J263">
            <v>1.3499999999999999</v>
          </cell>
          <cell r="K263">
            <v>-0.16250000000000009</v>
          </cell>
          <cell r="L263">
            <v>1.3853228630952381</v>
          </cell>
          <cell r="M263">
            <v>-0.18967713690476184</v>
          </cell>
          <cell r="N263">
            <v>1.4719551428571422</v>
          </cell>
          <cell r="O263">
            <v>-4.0544857142857715E-2</v>
          </cell>
        </row>
        <row r="264">
          <cell r="E264" t="str">
            <v>BRE</v>
          </cell>
          <cell r="F264">
            <v>1.7250000000000001</v>
          </cell>
          <cell r="G264">
            <v>1.3166666666666667</v>
          </cell>
          <cell r="H264">
            <v>-0.40833333333333344</v>
          </cell>
          <cell r="I264">
            <v>1.2250000000000001</v>
          </cell>
          <cell r="J264">
            <v>1.3500000000000003</v>
          </cell>
          <cell r="K264">
            <v>0.12500000000000022</v>
          </cell>
          <cell r="L264">
            <v>1.3439780952380953</v>
          </cell>
          <cell r="M264">
            <v>-0.38102190476190478</v>
          </cell>
          <cell r="N264">
            <v>1.3895067857142864</v>
          </cell>
          <cell r="O264">
            <v>0.16450678571428634</v>
          </cell>
        </row>
        <row r="265">
          <cell r="E265" t="str">
            <v>LIV</v>
          </cell>
          <cell r="F265">
            <v>2.125</v>
          </cell>
          <cell r="G265">
            <v>2.1166666666666667</v>
          </cell>
          <cell r="H265">
            <v>-8.3333333333333037E-3</v>
          </cell>
          <cell r="I265">
            <v>1.425</v>
          </cell>
          <cell r="J265">
            <v>1.4666666666666668</v>
          </cell>
          <cell r="K265">
            <v>4.1666666666666741E-2</v>
          </cell>
          <cell r="L265">
            <v>2.1092681607142856</v>
          </cell>
          <cell r="M265">
            <v>-1.5731839285714422E-2</v>
          </cell>
          <cell r="N265">
            <v>1.3264617142857142</v>
          </cell>
          <cell r="O265">
            <v>-9.85382857142858E-2</v>
          </cell>
        </row>
        <row r="266">
          <cell r="E266" t="str">
            <v>TOT</v>
          </cell>
          <cell r="F266">
            <v>1.875</v>
          </cell>
          <cell r="G266">
            <v>2</v>
          </cell>
          <cell r="H266">
            <v>0.125</v>
          </cell>
          <cell r="I266">
            <v>1.35</v>
          </cell>
          <cell r="J266">
            <v>1.0833333333333335</v>
          </cell>
          <cell r="K266">
            <v>-0.26666666666666661</v>
          </cell>
          <cell r="L266">
            <v>1.7016878571428566</v>
          </cell>
          <cell r="M266">
            <v>-0.17331214285714336</v>
          </cell>
          <cell r="N266">
            <v>1.1149960714285716</v>
          </cell>
          <cell r="O266">
            <v>-0.23500392857142849</v>
          </cell>
        </row>
        <row r="267">
          <cell r="E267" t="str">
            <v>EVE</v>
          </cell>
          <cell r="F267">
            <v>1.8374999999999999</v>
          </cell>
          <cell r="G267">
            <v>1.8999999999999997</v>
          </cell>
          <cell r="H267">
            <v>6.2499999999999778E-2</v>
          </cell>
          <cell r="I267">
            <v>1.2749999999999999</v>
          </cell>
          <cell r="J267">
            <v>0.96666666666666645</v>
          </cell>
          <cell r="K267">
            <v>-0.30833333333333346</v>
          </cell>
          <cell r="L267">
            <v>1.5843265357142857</v>
          </cell>
          <cell r="M267">
            <v>-0.25317346428571419</v>
          </cell>
          <cell r="N267">
            <v>1.0797404285714283</v>
          </cell>
          <cell r="O267">
            <v>-0.19525957142857164</v>
          </cell>
        </row>
        <row r="268">
          <cell r="E268" t="str">
            <v>CHE</v>
          </cell>
          <cell r="F268">
            <v>1.875</v>
          </cell>
          <cell r="G268">
            <v>1.8666666666666665</v>
          </cell>
          <cell r="H268">
            <v>-8.3333333333335258E-3</v>
          </cell>
          <cell r="I268">
            <v>1.0125</v>
          </cell>
          <cell r="J268">
            <v>0.83333333333333337</v>
          </cell>
          <cell r="K268">
            <v>-0.17916666666666659</v>
          </cell>
          <cell r="L268">
            <v>1.6243266666666663</v>
          </cell>
          <cell r="M268">
            <v>-0.25067333333333375</v>
          </cell>
          <cell r="N268">
            <v>0.93806547619047631</v>
          </cell>
          <cell r="O268">
            <v>-7.4434523809523645E-2</v>
          </cell>
        </row>
        <row r="269">
          <cell r="E269" t="str">
            <v>NEW</v>
          </cell>
          <cell r="F269">
            <v>2.15</v>
          </cell>
          <cell r="G269">
            <v>2.2666666666666666</v>
          </cell>
          <cell r="H269">
            <v>0.1166666666666667</v>
          </cell>
          <cell r="I269">
            <v>1.0249999999999999</v>
          </cell>
          <cell r="J269">
            <v>0.89999999999999991</v>
          </cell>
          <cell r="K269">
            <v>-0.125</v>
          </cell>
          <cell r="L269">
            <v>1.8092938095238098</v>
          </cell>
          <cell r="M269">
            <v>-0.34070619047619011</v>
          </cell>
          <cell r="N269">
            <v>0.92498785714285725</v>
          </cell>
          <cell r="O269">
            <v>-0.10001214285714266</v>
          </cell>
        </row>
        <row r="270">
          <cell r="E270" t="str">
            <v>MCI</v>
          </cell>
          <cell r="F270">
            <v>1.8625</v>
          </cell>
          <cell r="G270">
            <v>2</v>
          </cell>
          <cell r="H270">
            <v>0.13749999999999996</v>
          </cell>
          <cell r="I270">
            <v>0.6875</v>
          </cell>
          <cell r="J270">
            <v>0.81666666666666676</v>
          </cell>
          <cell r="K270">
            <v>0.12916666666666676</v>
          </cell>
          <cell r="L270">
            <v>1.7800092857142853</v>
          </cell>
          <cell r="M270">
            <v>-8.249071428571475E-2</v>
          </cell>
          <cell r="N270">
            <v>0.87771716666666677</v>
          </cell>
          <cell r="O270">
            <v>0.19021716666666677</v>
          </cell>
        </row>
        <row r="271">
          <cell r="E271" t="str">
            <v>ARS</v>
          </cell>
          <cell r="F271">
            <v>1.8625</v>
          </cell>
          <cell r="G271">
            <v>2.0166666666666671</v>
          </cell>
          <cell r="H271">
            <v>0.15416666666666701</v>
          </cell>
          <cell r="I271">
            <v>0.82499999999999996</v>
          </cell>
          <cell r="J271">
            <v>0.73333333333333328</v>
          </cell>
          <cell r="K271">
            <v>-9.1666666666666674E-2</v>
          </cell>
          <cell r="L271">
            <v>2.1225034940476193</v>
          </cell>
          <cell r="M271">
            <v>0.26000349404761924</v>
          </cell>
          <cell r="N271">
            <v>0.72359676190476174</v>
          </cell>
          <cell r="O271">
            <v>-0.10140323809523821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COL/Colombia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a681b7b7/matchlogs/2023-2024/summary/Reece-Burke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NIR/Northern-Ireland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a9dc785c/matchlogs/2023-2024/summary/Neto-Match-Logs" TargetMode="External"/><Relationship Id="rId402" Type="http://schemas.openxmlformats.org/officeDocument/2006/relationships/hyperlink" Target="https://fbref.com/en/country/NED/Netherlands-Football" TargetMode="External"/><Relationship Id="rId847" Type="http://schemas.openxmlformats.org/officeDocument/2006/relationships/hyperlink" Target="https://fbref.com/en/squads/8602292d/Aston-Villa-Stats" TargetMode="External"/><Relationship Id="rId1032" Type="http://schemas.openxmlformats.org/officeDocument/2006/relationships/hyperlink" Target="https://fbref.com/en/players/50e6dc35/matchlogs/2023-2024/summary/Jean-Philippe-Mateta-Match-Logs" TargetMode="External"/><Relationship Id="rId1477" Type="http://schemas.openxmlformats.org/officeDocument/2006/relationships/hyperlink" Target="https://fbref.com/en/players/52afb588/Kevin-Schade" TargetMode="External"/><Relationship Id="rId1684" Type="http://schemas.openxmlformats.org/officeDocument/2006/relationships/hyperlink" Target="https://fbref.com/en/players/e06683ca/matchlogs/2023-2024/summary/Virgil-van-Dijk-Match-Logs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ESP/Spain-Football" TargetMode="External"/><Relationship Id="rId1337" Type="http://schemas.openxmlformats.org/officeDocument/2006/relationships/hyperlink" Target="https://fbref.com/en/players/45685411/Jesuran-Rak-Sakyi" TargetMode="External"/><Relationship Id="rId1544" Type="http://schemas.openxmlformats.org/officeDocument/2006/relationships/hyperlink" Target="https://fbref.com/en/players/886f9aac/matchlogs/2023-2024/summary/Manor-Solomon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2e4f5f03/matchlogs/2023-2024/summary/Andrew-Robertson-Match-Logs" TargetMode="External"/><Relationship Id="rId1611" Type="http://schemas.openxmlformats.org/officeDocument/2006/relationships/hyperlink" Target="https://fbref.com/en/squads/e4a775cb/Nottingham-Forest-Stats" TargetMode="External"/><Relationship Id="rId192" Type="http://schemas.openxmlformats.org/officeDocument/2006/relationships/hyperlink" Target="https://fbref.com/en/players/ed5c0319/matchlogs/2023-2024/summary/Beto-Match-Logs" TargetMode="External"/><Relationship Id="rId1709" Type="http://schemas.openxmlformats.org/officeDocument/2006/relationships/hyperlink" Target="https://fbref.com/en/players/6412cc03/Fabio-Vieira" TargetMode="External"/><Relationship Id="rId497" Type="http://schemas.openxmlformats.org/officeDocument/2006/relationships/hyperlink" Target="https://fbref.com/en/players/282f75f3/Lewis-Dunk" TargetMode="External"/><Relationship Id="rId357" Type="http://schemas.openxmlformats.org/officeDocument/2006/relationships/hyperlink" Target="https://fbref.com/en/players/beb391dd/Maxwel-Cornet" TargetMode="External"/><Relationship Id="rId1194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ccce7025/Sven-Botman" TargetMode="External"/><Relationship Id="rId564" Type="http://schemas.openxmlformats.org/officeDocument/2006/relationships/hyperlink" Target="https://fbref.com/en/players/5ff4ab71/matchlogs/2023-2024/summary/Enzo-Fernandez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d0f72bf1/Max-Kilman" TargetMode="External"/><Relationship Id="rId1499" Type="http://schemas.openxmlformats.org/officeDocument/2006/relationships/hyperlink" Target="https://fbref.com/en/squads/4ba7cbea/Bournemouth-Stats" TargetMode="External"/><Relationship Id="rId424" Type="http://schemas.openxmlformats.org/officeDocument/2006/relationships/hyperlink" Target="https://fbref.com/en/players/e46012d4/matchlogs/2023-2024/summary/Kevin-De-Bruyne-Match-Logs" TargetMode="External"/><Relationship Id="rId631" Type="http://schemas.openxmlformats.org/officeDocument/2006/relationships/hyperlink" Target="https://fbref.com/en/squads/8cec06e1/Wolverhampton-Wanderers-Stats" TargetMode="External"/><Relationship Id="rId729" Type="http://schemas.openxmlformats.org/officeDocument/2006/relationships/hyperlink" Target="https://fbref.com/en/players/15f3ec41/Callum-Hudson-Odoi" TargetMode="External"/><Relationship Id="rId1054" Type="http://schemas.openxmlformats.org/officeDocument/2006/relationships/hyperlink" Target="https://fbref.com/en/country/CMR/Cameroon-Football" TargetMode="External"/><Relationship Id="rId1261" Type="http://schemas.openxmlformats.org/officeDocument/2006/relationships/hyperlink" Target="https://fbref.com/en/players/2f9e4435/Dango-Ouattara" TargetMode="External"/><Relationship Id="rId1359" Type="http://schemas.openxmlformats.org/officeDocument/2006/relationships/hyperlink" Target="https://fbref.com/en/squads/18bb7c10/Arsenal-Stats" TargetMode="External"/><Relationship Id="rId936" Type="http://schemas.openxmlformats.org/officeDocument/2006/relationships/hyperlink" Target="https://fbref.com/en/players/9b5ce51a/matchlogs/2023-2024/summary/Jefferson-Lerma-Match-Logs" TargetMode="External"/><Relationship Id="rId1121" Type="http://schemas.openxmlformats.org/officeDocument/2006/relationships/hyperlink" Target="https://fbref.com/en/players/b62878a5/Kudus-Mohammed" TargetMode="External"/><Relationship Id="rId1219" Type="http://schemas.openxmlformats.org/officeDocument/2006/relationships/hyperlink" Target="https://fbref.com/en/squads/7c21e445/West-Ham-United-Stats" TargetMode="External"/><Relationship Id="rId1566" Type="http://schemas.openxmlformats.org/officeDocument/2006/relationships/hyperlink" Target="https://fbref.com/en/country/ALB/Albania-Football" TargetMode="External"/><Relationship Id="rId1773" Type="http://schemas.openxmlformats.org/officeDocument/2006/relationships/hyperlink" Target="https://fbref.com/en/players/4e9a0555/Chris-Wood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ARG/Argentina-Football" TargetMode="External"/><Relationship Id="rId1633" Type="http://schemas.openxmlformats.org/officeDocument/2006/relationships/hyperlink" Target="https://fbref.com/en/players/259fea27/James-Trafford" TargetMode="External"/><Relationship Id="rId1700" Type="http://schemas.openxmlformats.org/officeDocument/2006/relationships/hyperlink" Target="https://fbref.com/en/players/8fe2a392/matchlogs/2023-2024/summary/Micky-van-de-Ven-Match-Logs" TargetMode="External"/><Relationship Id="rId281" Type="http://schemas.openxmlformats.org/officeDocument/2006/relationships/hyperlink" Target="https://fbref.com/en/players/a8748947/Tom-Cairney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8cec06e1/Wolverhampton-Wanderers-Stats" TargetMode="External"/><Relationship Id="rId586" Type="http://schemas.openxmlformats.org/officeDocument/2006/relationships/hyperlink" Target="https://fbref.com/en/country/BRA/Brazil-Football" TargetMode="External"/><Relationship Id="rId793" Type="http://schemas.openxmlformats.org/officeDocument/2006/relationships/hyperlink" Target="https://fbref.com/en/players/c17bfb65/Joelinto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FRA/France-Football" TargetMode="External"/><Relationship Id="rId653" Type="http://schemas.openxmlformats.org/officeDocument/2006/relationships/hyperlink" Target="https://fbref.com/en/players/8aec0537/Pascal-Gross" TargetMode="External"/><Relationship Id="rId1076" Type="http://schemas.openxmlformats.org/officeDocument/2006/relationships/hyperlink" Target="https://fbref.com/en/players/4e5a4cbc/matchlogs/2023-2024/summary/Scott-McKenna-Match-Logs" TargetMode="External"/><Relationship Id="rId1283" Type="http://schemas.openxmlformats.org/officeDocument/2006/relationships/hyperlink" Target="https://fbref.com/en/squads/7c21e445/West-Ham-United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BEL/Belgium-Football" TargetMode="External"/><Relationship Id="rId860" Type="http://schemas.openxmlformats.org/officeDocument/2006/relationships/hyperlink" Target="https://fbref.com/en/players/51dbeea9/matchlogs/2023-2024/summary/Thilo-Kehrer-Match-Logs" TargetMode="External"/><Relationship Id="rId958" Type="http://schemas.openxmlformats.org/officeDocument/2006/relationships/hyperlink" Target="https://fbref.com/en/country/WAL/Wales-Football" TargetMode="External"/><Relationship Id="rId1143" Type="http://schemas.openxmlformats.org/officeDocument/2006/relationships/hyperlink" Target="https://fbref.com/en/squads/cff3d9bb/Chelsea-Stats" TargetMode="External"/><Relationship Id="rId1588" Type="http://schemas.openxmlformats.org/officeDocument/2006/relationships/hyperlink" Target="https://fbref.com/en/players/5c0da4a4/matchlogs/2023-2024/summary/Marcus-Tavernier-Match-Logs" TargetMode="External"/><Relationship Id="rId1795" Type="http://schemas.openxmlformats.org/officeDocument/2006/relationships/hyperlink" Target="https://fbref.com/en/squads/d3fd31cc/Everton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debe38a0/John-Egan" TargetMode="External"/><Relationship Id="rId720" Type="http://schemas.openxmlformats.org/officeDocument/2006/relationships/hyperlink" Target="https://fbref.com/en/players/1780bb4a/matchlogs/2023-2024/summary/Aaron-Hickey-Match-Logs" TargetMode="External"/><Relationship Id="rId818" Type="http://schemas.openxmlformats.org/officeDocument/2006/relationships/hyperlink" Target="https://fbref.com/en/country/ITA/Italy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e342ad68/matchlogs/2023-2024/summary/Mohamed-Salah-Match-Logs" TargetMode="External"/><Relationship Id="rId1655" Type="http://schemas.openxmlformats.org/officeDocument/2006/relationships/hyperlink" Target="https://fbref.com/en/squads/b2b47a98/Newcastle-United-Stats" TargetMode="External"/><Relationship Id="rId1003" Type="http://schemas.openxmlformats.org/officeDocument/2006/relationships/hyperlink" Target="https://fbref.com/en/squads/943e8050/Burnley-Stats" TargetMode="External"/><Relationship Id="rId1210" Type="http://schemas.openxmlformats.org/officeDocument/2006/relationships/hyperlink" Target="https://fbref.com/en/country/FRA/France-Football" TargetMode="External"/><Relationship Id="rId1308" Type="http://schemas.openxmlformats.org/officeDocument/2006/relationships/hyperlink" Target="https://fbref.com/en/players/6fe90922/matchlogs/2023-2024/summary/Ivan-Perisic-Match-Logs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ESP/Spain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d557d734/matchlogs/2023-2024/summary/Matt-Doherty-Match-Logs" TargetMode="External"/><Relationship Id="rId675" Type="http://schemas.openxmlformats.org/officeDocument/2006/relationships/hyperlink" Target="https://fbref.com/en/squads/b8fd03ef/Manchester-City-Stats" TargetMode="External"/><Relationship Id="rId882" Type="http://schemas.openxmlformats.org/officeDocument/2006/relationships/hyperlink" Target="https://fbref.com/en/country/ITA/Italy-Football" TargetMode="External"/><Relationship Id="rId1098" Type="http://schemas.openxmlformats.org/officeDocument/2006/relationships/hyperlink" Target="https://fbref.com/en/country/WAL/Wales-Football" TargetMode="External"/><Relationship Id="rId328" Type="http://schemas.openxmlformats.org/officeDocument/2006/relationships/hyperlink" Target="https://fbref.com/en/players/2696b6a9/matchlogs/2023-2024/summary/Tahith-Chong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DEN/Denmark-Football" TargetMode="External"/><Relationship Id="rId1165" Type="http://schemas.openxmlformats.org/officeDocument/2006/relationships/hyperlink" Target="https://fbref.com/en/players/c5bdb6e3/Reiss-Nelson" TargetMode="External"/><Relationship Id="rId1372" Type="http://schemas.openxmlformats.org/officeDocument/2006/relationships/hyperlink" Target="https://fbref.com/en/players/803ae100/matchlogs/2023-2024/summary/Harrison-Reed-Match-Logs" TargetMode="External"/><Relationship Id="rId602" Type="http://schemas.openxmlformats.org/officeDocument/2006/relationships/hyperlink" Target="https://fbref.com/en/country/ARG/Argentina-Football" TargetMode="External"/><Relationship Id="rId1025" Type="http://schemas.openxmlformats.org/officeDocument/2006/relationships/hyperlink" Target="https://fbref.com/en/players/feb5d972/Pape-Matar-Sarr" TargetMode="External"/><Relationship Id="rId1232" Type="http://schemas.openxmlformats.org/officeDocument/2006/relationships/hyperlink" Target="https://fbref.com/en/players/828657ff/matchlogs/2023-2024/summary/Amadou-Onana-Match-Logs" TargetMode="External"/><Relationship Id="rId1677" Type="http://schemas.openxmlformats.org/officeDocument/2006/relationships/hyperlink" Target="https://fbref.com/en/players/1df4a109/Lesley-Ugochukwu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e77dc3b2/Dominic-Solanke" TargetMode="External"/><Relationship Id="rId1744" Type="http://schemas.openxmlformats.org/officeDocument/2006/relationships/hyperlink" Target="https://fbref.com/en/players/c40b6180/matchlogs/2023-2024/summary/Adam-Webster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56f7a928/matchlogs/2023-2024/summary/Youri-Tielemans-Match-Logs" TargetMode="External"/><Relationship Id="rId185" Type="http://schemas.openxmlformats.org/officeDocument/2006/relationships/hyperlink" Target="https://fbref.com/en/players/2aaadf33/Luke-Berry" TargetMode="External"/><Relationship Id="rId1811" Type="http://schemas.openxmlformats.org/officeDocument/2006/relationships/hyperlink" Target="https://fbref.com/en/squads/18bb7c10/Arsenal-Stats" TargetMode="External"/><Relationship Id="rId392" Type="http://schemas.openxmlformats.org/officeDocument/2006/relationships/hyperlink" Target="https://fbref.com/en/players/d9565625/matchlogs/2023-2024/summary/Diogo-Dalot-Match-Logs" TargetMode="External"/><Relationship Id="rId697" Type="http://schemas.openxmlformats.org/officeDocument/2006/relationships/hyperlink" Target="https://fbref.com/en/players/fed7cb61/Kai-Havertz" TargetMode="External"/><Relationship Id="rId252" Type="http://schemas.openxmlformats.org/officeDocument/2006/relationships/hyperlink" Target="https://fbref.com/en/players/47369df8/matchlogs/2023-2024/summary/Josh-Brownhill-Match-Logs" TargetMode="External"/><Relationship Id="rId1187" Type="http://schemas.openxmlformats.org/officeDocument/2006/relationships/hyperlink" Target="https://fbref.com/en/squads/1df6b87e/Sheffield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507c7bdf/Bruno-Fernandes" TargetMode="External"/><Relationship Id="rId764" Type="http://schemas.openxmlformats.org/officeDocument/2006/relationships/hyperlink" Target="https://fbref.com/en/players/6ca5ec4b/matchlogs/2023-2024/summary/Alex-Iwobi-Match-Logs" TargetMode="External"/><Relationship Id="rId971" Type="http://schemas.openxmlformats.org/officeDocument/2006/relationships/hyperlink" Target="https://fbref.com/en/squads/8602292d/Aston-Villa-Stats" TargetMode="External"/><Relationship Id="rId1394" Type="http://schemas.openxmlformats.org/officeDocument/2006/relationships/hyperlink" Target="https://fbref.com/en/country/NED/Netherlands-Football" TargetMode="External"/><Relationship Id="rId1699" Type="http://schemas.openxmlformats.org/officeDocument/2006/relationships/hyperlink" Target="https://fbref.com/en/squads/361ca564/Tottenham-Hotspur-Stats" TargetMode="External"/><Relationship Id="rId417" Type="http://schemas.openxmlformats.org/officeDocument/2006/relationships/hyperlink" Target="https://fbref.com/en/players/3e9e06cb/Craig-Dawson" TargetMode="External"/><Relationship Id="rId624" Type="http://schemas.openxmlformats.org/officeDocument/2006/relationships/hyperlink" Target="https://fbref.com/en/players/9f7c837d/matchlogs/2023-2024/summary/Ben-Godfrey-Match-Logs" TargetMode="External"/><Relationship Id="rId831" Type="http://schemas.openxmlformats.org/officeDocument/2006/relationships/hyperlink" Target="https://fbref.com/en/squads/4ba7cbea/Bournemouth-Stats" TargetMode="External"/><Relationship Id="rId1047" Type="http://schemas.openxmlformats.org/officeDocument/2006/relationships/hyperlink" Target="https://fbref.com/en/squads/d3fd31cc/Everton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6a713852/Robert-Sanchez" TargetMode="External"/><Relationship Id="rId929" Type="http://schemas.openxmlformats.org/officeDocument/2006/relationships/hyperlink" Target="https://fbref.com/en/players/2628fd2b/Bernd-Leno" TargetMode="External"/><Relationship Id="rId1114" Type="http://schemas.openxmlformats.org/officeDocument/2006/relationships/hyperlink" Target="https://fbref.com/en/country/JPN/Japan-Football" TargetMode="External"/><Relationship Id="rId1321" Type="http://schemas.openxmlformats.org/officeDocument/2006/relationships/hyperlink" Target="https://fbref.com/en/players/e541326e/Ethan-Pinnock" TargetMode="External"/><Relationship Id="rId1559" Type="http://schemas.openxmlformats.org/officeDocument/2006/relationships/hyperlink" Target="https://fbref.com/en/squads/cff3d9bb/Chelsea-Stats" TargetMode="External"/><Relationship Id="rId1766" Type="http://schemas.openxmlformats.org/officeDocument/2006/relationships/hyperlink" Target="https://fbref.com/en/country/WAL/Wales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943e8050/Burnley-Stats" TargetMode="External"/><Relationship Id="rId1626" Type="http://schemas.openxmlformats.org/officeDocument/2006/relationships/hyperlink" Target="https://fbref.com/en/country/ESP/Spain-Football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02b29014/Abdoulaye-Doucoure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7c21e445/West-Ham-United-Stats" TargetMode="External"/><Relationship Id="rId786" Type="http://schemas.openxmlformats.org/officeDocument/2006/relationships/hyperlink" Target="https://fbref.com/en/country/MEX/Mexico-Football" TargetMode="External"/><Relationship Id="rId993" Type="http://schemas.openxmlformats.org/officeDocument/2006/relationships/hyperlink" Target="https://fbref.com/en/players/d8931174/Harry-Maguire" TargetMode="External"/><Relationship Id="rId341" Type="http://schemas.openxmlformats.org/officeDocument/2006/relationships/hyperlink" Target="https://fbref.com/en/players/a8c19eb8/Nathan-Collins" TargetMode="External"/><Relationship Id="rId439" Type="http://schemas.openxmlformats.org/officeDocument/2006/relationships/hyperlink" Target="https://fbref.com/en/squads/b8fd03ef/Manchester-City-Stats" TargetMode="External"/><Relationship Id="rId646" Type="http://schemas.openxmlformats.org/officeDocument/2006/relationships/hyperlink" Target="https://fbref.com/en/country/NED/Netherlands-Football" TargetMode="External"/><Relationship Id="rId1069" Type="http://schemas.openxmlformats.org/officeDocument/2006/relationships/hyperlink" Target="https://fbref.com/en/players/90f91999/John-McGinn" TargetMode="External"/><Relationship Id="rId1276" Type="http://schemas.openxmlformats.org/officeDocument/2006/relationships/hyperlink" Target="https://fbref.com/en/players/dc7f8a28/matchlogs/2023-2024/summary/Cole-Palmer-Match-Logs" TargetMode="External"/><Relationship Id="rId1483" Type="http://schemas.openxmlformats.org/officeDocument/2006/relationships/hyperlink" Target="https://fbref.com/en/squads/b2b47a98/Newcastle-United-Stats" TargetMode="External"/><Relationship Id="rId201" Type="http://schemas.openxmlformats.org/officeDocument/2006/relationships/hyperlink" Target="https://fbref.com/en/players/6c203af0/Yves-Bissouma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c5b7c315/Michael-Keane" TargetMode="External"/><Relationship Id="rId1136" Type="http://schemas.openxmlformats.org/officeDocument/2006/relationships/hyperlink" Target="https://fbref.com/en/players/2da834f1/matchlogs/2023-2024/summary/Carlton-Morris-Match-Logs" TargetMode="External"/><Relationship Id="rId1690" Type="http://schemas.openxmlformats.org/officeDocument/2006/relationships/hyperlink" Target="https://fbref.com/en/country/ARG/Argentina-Football" TargetMode="External"/><Relationship Id="rId1788" Type="http://schemas.openxmlformats.org/officeDocument/2006/relationships/hyperlink" Target="https://fbref.com/en/players/907a5d7c/matchlogs/2023-2024/summary/Yehor-Yarmoliuk-Match-Logs" TargetMode="External"/><Relationship Id="rId713" Type="http://schemas.openxmlformats.org/officeDocument/2006/relationships/hyperlink" Target="https://fbref.com/en/players/92e7e919/Son-Heung-min" TargetMode="External"/><Relationship Id="rId920" Type="http://schemas.openxmlformats.org/officeDocument/2006/relationships/hyperlink" Target="https://fbref.com/en/players/0ed063d6/matchlogs/2023-2024/summary/Yasser-Larouci-Match-Logs" TargetMode="External"/><Relationship Id="rId1343" Type="http://schemas.openxmlformats.org/officeDocument/2006/relationships/hyperlink" Target="https://fbref.com/en/squads/18bb7c10/Arsenal-Stats" TargetMode="External"/><Relationship Id="rId1550" Type="http://schemas.openxmlformats.org/officeDocument/2006/relationships/hyperlink" Target="https://fbref.com/en/country/BRA/Brazil-Football" TargetMode="External"/><Relationship Id="rId1648" Type="http://schemas.openxmlformats.org/officeDocument/2006/relationships/hyperlink" Target="https://fbref.com/en/players/999ceb5f/matchlogs/2023-2024/summary/Boubacar-Traore-Match-Logs" TargetMode="External"/><Relationship Id="rId1203" Type="http://schemas.openxmlformats.org/officeDocument/2006/relationships/hyperlink" Target="https://fbref.com/en/squads/cd051869/Brentford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9c94165b/matchlogs/2023-2024/summary/Luke-Shaw-Match-Logs" TargetMode="External"/><Relationship Id="rId1715" Type="http://schemas.openxmlformats.org/officeDocument/2006/relationships/hyperlink" Target="https://fbref.com/en/squads/fd962109/Fulham-Stats" TargetMode="External"/><Relationship Id="rId296" Type="http://schemas.openxmlformats.org/officeDocument/2006/relationships/hyperlink" Target="https://fbref.com/en/players/b4a014b1/matchlogs/2023-2024/summary/Diego-Carlos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ENG/England-Football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d56b9520/matchlogs/2023-2024/summary/Malo-Gusto-Match-Logs" TargetMode="External"/><Relationship Id="rId875" Type="http://schemas.openxmlformats.org/officeDocument/2006/relationships/hyperlink" Target="https://fbref.com/en/squads/18bb7c10/Arsenal-Stats" TargetMode="External"/><Relationship Id="rId1060" Type="http://schemas.openxmlformats.org/officeDocument/2006/relationships/hyperlink" Target="https://fbref.com/en/players/96593e89/matchlogs/2023-2024/summary/James-Mcatee-Match-Logs" TargetMode="External"/><Relationship Id="rId1298" Type="http://schemas.openxmlformats.org/officeDocument/2006/relationships/hyperlink" Target="https://fbref.com/en/country/URU/Uruguay-Football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df8b52a5/matchlogs/2023-2024/summary/Emerson-Match-Logs" TargetMode="External"/><Relationship Id="rId735" Type="http://schemas.openxmlformats.org/officeDocument/2006/relationships/hyperlink" Target="https://fbref.com/en/squads/47c64c55/Crystal-Palace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UKR/Ukraine-Football" TargetMode="External"/><Relationship Id="rId1365" Type="http://schemas.openxmlformats.org/officeDocument/2006/relationships/hyperlink" Target="https://fbref.com/en/players/ab651565/Nathan-Redmond" TargetMode="External"/><Relationship Id="rId1572" Type="http://schemas.openxmlformats.org/officeDocument/2006/relationships/hyperlink" Target="https://fbref.com/en/players/934e1968/matchlogs/2023-2024/summary/Dominik-Szoboszlai-Match-Logs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f84a807c/Lyle-Foster" TargetMode="External"/><Relationship Id="rId1018" Type="http://schemas.openxmlformats.org/officeDocument/2006/relationships/hyperlink" Target="https://fbref.com/en/country/ARG/Argentina-Football" TargetMode="External"/><Relationship Id="rId1225" Type="http://schemas.openxmlformats.org/officeDocument/2006/relationships/hyperlink" Target="https://fbref.com/en/players/e7ee38c3/Robin-Olsen" TargetMode="External"/><Relationship Id="rId1432" Type="http://schemas.openxmlformats.org/officeDocument/2006/relationships/hyperlink" Target="https://fbref.com/en/players/10a10454/matchlogs/2023-2024/summary/Joe-Rothwell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ALB/Albania-Football" TargetMode="External"/><Relationship Id="rId679" Type="http://schemas.openxmlformats.org/officeDocument/2006/relationships/hyperlink" Target="https://fbref.com/en/squads/1df6b87e/Sheffield-United-Stats" TargetMode="External"/><Relationship Id="rId802" Type="http://schemas.openxmlformats.org/officeDocument/2006/relationships/hyperlink" Target="https://fbref.com/en/country/WAL/Wales-Football" TargetMode="External"/><Relationship Id="rId886" Type="http://schemas.openxmlformats.org/officeDocument/2006/relationships/hyperlink" Target="https://fbref.com/en/country/FRA/France-Football" TargetMode="External"/><Relationship Id="rId1737" Type="http://schemas.openxmlformats.org/officeDocument/2006/relationships/hyperlink" Target="https://fbref.com/en/players/aed3a70f/Ollie-Watkin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4a1a9578/Luis-Diaz" TargetMode="External"/><Relationship Id="rId539" Type="http://schemas.openxmlformats.org/officeDocument/2006/relationships/hyperlink" Target="https://fbref.com/en/squads/d07537b9/Brighton-and-Hove-Albion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8602292d/Aston-Villa-Stats" TargetMode="External"/><Relationship Id="rId1169" Type="http://schemas.openxmlformats.org/officeDocument/2006/relationships/hyperlink" Target="https://fbref.com/en/players/a9dc785c/Neto" TargetMode="External"/><Relationship Id="rId1376" Type="http://schemas.openxmlformats.org/officeDocument/2006/relationships/hyperlink" Target="https://fbref.com/en/players/3353737a/matchlogs/2023-2024/summary/Sergio-Reguilon-Match-Logs" TargetMode="External"/><Relationship Id="rId1583" Type="http://schemas.openxmlformats.org/officeDocument/2006/relationships/hyperlink" Target="https://fbref.com/en/squads/e4a775cb/Nottingham-Forest-Stats" TargetMode="External"/><Relationship Id="rId178" Type="http://schemas.openxmlformats.org/officeDocument/2006/relationships/hyperlink" Target="https://fbref.com/en/country/ISL/Iceland-Football" TargetMode="External"/><Relationship Id="rId301" Type="http://schemas.openxmlformats.org/officeDocument/2006/relationships/hyperlink" Target="https://fbref.com/en/players/2389cdc2/Matty-Cash" TargetMode="External"/><Relationship Id="rId953" Type="http://schemas.openxmlformats.org/officeDocument/2006/relationships/hyperlink" Target="https://fbref.com/en/players/d7553721/Giovani-Lo-Celso" TargetMode="External"/><Relationship Id="rId1029" Type="http://schemas.openxmlformats.org/officeDocument/2006/relationships/hyperlink" Target="https://fbref.com/en/players/50e6dc35/Jean-Philippe-Mateta" TargetMode="External"/><Relationship Id="rId1236" Type="http://schemas.openxmlformats.org/officeDocument/2006/relationships/hyperlink" Target="https://fbref.com/en/players/e9c0c1b2/matchlogs/2023-2024/summary/Andre-Onana-Match-Logs" TargetMode="External"/><Relationship Id="rId1790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9907b1c8/matchlogs/2023-2024/summary/Nicolo-Zaniolo-Match-Logs" TargetMode="External"/><Relationship Id="rId82" Type="http://schemas.openxmlformats.org/officeDocument/2006/relationships/hyperlink" Target="https://fbref.com/en/country/DEN/Denmark-Football" TargetMode="External"/><Relationship Id="rId385" Type="http://schemas.openxmlformats.org/officeDocument/2006/relationships/hyperlink" Target="https://fbref.com/en/players/93e08bce/Ameen-Al-Dakhil" TargetMode="External"/><Relationship Id="rId592" Type="http://schemas.openxmlformats.org/officeDocument/2006/relationships/hyperlink" Target="https://fbref.com/en/players/1971591f/matchlogs/2023-2024/summary/Cody-Gakpo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4fb9c88f/Curtis-Jones" TargetMode="External"/><Relationship Id="rId1443" Type="http://schemas.openxmlformats.org/officeDocument/2006/relationships/hyperlink" Target="https://fbref.com/en/squads/18bb7c10/Arsenal-Stats" TargetMode="External"/><Relationship Id="rId1650" Type="http://schemas.openxmlformats.org/officeDocument/2006/relationships/hyperlink" Target="https://fbref.com/en/country/BEL/Belgium-Football" TargetMode="External"/><Relationship Id="rId1748" Type="http://schemas.openxmlformats.org/officeDocument/2006/relationships/hyperlink" Target="https://fbref.com/en/players/ce5143da/matchlogs/2023-2024/summary/Danny-Welbeck-Match-Logs" TargetMode="External"/><Relationship Id="rId245" Type="http://schemas.openxmlformats.org/officeDocument/2006/relationships/hyperlink" Target="https://fbref.com/en/players/ca18c8f1/Jacob-Brown" TargetMode="External"/><Relationship Id="rId452" Type="http://schemas.openxmlformats.org/officeDocument/2006/relationships/hyperlink" Target="https://fbref.com/en/players/a712ca2b/matchlogs/2023-2024/summary/Issa-Diop-Match-Logs" TargetMode="External"/><Relationship Id="rId897" Type="http://schemas.openxmlformats.org/officeDocument/2006/relationships/hyperlink" Target="https://fbref.com/en/players/79c0821a/Mateo-Kovacic" TargetMode="External"/><Relationship Id="rId1082" Type="http://schemas.openxmlformats.org/officeDocument/2006/relationships/hyperlink" Target="https://fbref.com/en/country/SCO/Scotland-Football" TargetMode="External"/><Relationship Id="rId1303" Type="http://schemas.openxmlformats.org/officeDocument/2006/relationships/hyperlink" Target="https://fbref.com/en/squads/fd962109/Fulham-Stats" TargetMode="External"/><Relationship Id="rId1510" Type="http://schemas.openxmlformats.org/officeDocument/2006/relationships/hyperlink" Target="https://fbref.com/en/country/POR/Portugal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e28868f3/matchlogs/2023-2024/summary/Jonny-Castro-Match-Logs" TargetMode="External"/><Relationship Id="rId757" Type="http://schemas.openxmlformats.org/officeDocument/2006/relationships/hyperlink" Target="https://fbref.com/en/players/6ca5ec4b/Alex-Iwobi" TargetMode="External"/><Relationship Id="rId964" Type="http://schemas.openxmlformats.org/officeDocument/2006/relationships/hyperlink" Target="https://fbref.com/en/players/a2b105e0/matchlogs/2023-2024/summary/Sean-Longstaff-Match-Logs" TargetMode="External"/><Relationship Id="rId1387" Type="http://schemas.openxmlformats.org/officeDocument/2006/relationships/hyperlink" Target="https://fbref.com/en/squads/47c64c55/Crystal-Palace-Stats" TargetMode="External"/><Relationship Id="rId1594" Type="http://schemas.openxmlformats.org/officeDocument/2006/relationships/hyperlink" Target="https://fbref.com/en/country/NED/Netherlands-Football" TargetMode="External"/><Relationship Id="rId1608" Type="http://schemas.openxmlformats.org/officeDocument/2006/relationships/hyperlink" Target="https://fbref.com/en/players/41034650/matchlogs/2023-2024/summary/Jurrien-Timber-Match-Logs" TargetMode="External"/><Relationship Id="rId1815" Type="http://schemas.openxmlformats.org/officeDocument/2006/relationships/hyperlink" Target="https://fbref.com/en/squads/7c21e445/West-Ham-United-Stat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ed5c0319/Beto" TargetMode="External"/><Relationship Id="rId396" Type="http://schemas.openxmlformats.org/officeDocument/2006/relationships/hyperlink" Target="https://fbref.com/en/players/215f3907/matchlogs/2023-2024/summary/Mikkel-Damsgaard-Match-Logs" TargetMode="External"/><Relationship Id="rId617" Type="http://schemas.openxmlformats.org/officeDocument/2006/relationships/hyperlink" Target="https://fbref.com/en/players/df10e27c/Billy-Gilmour" TargetMode="External"/><Relationship Id="rId824" Type="http://schemas.openxmlformats.org/officeDocument/2006/relationships/hyperlink" Target="https://fbref.com/en/players/178ae8f8/matchlogs/2023-2024/summary/Diogo-Jota-Match-Logs" TargetMode="External"/><Relationship Id="rId1247" Type="http://schemas.openxmlformats.org/officeDocument/2006/relationships/hyperlink" Target="https://fbref.com/en/squads/e4a775cb/Nottingham-Forest-Stats" TargetMode="External"/><Relationship Id="rId1454" Type="http://schemas.openxmlformats.org/officeDocument/2006/relationships/hyperlink" Target="https://fbref.com/en/country/BEL/Belgium-Football" TargetMode="External"/><Relationship Id="rId1661" Type="http://schemas.openxmlformats.org/officeDocument/2006/relationships/hyperlink" Target="https://fbref.com/en/players/cddf767b/Auston-Trusty" TargetMode="External"/><Relationship Id="rId256" Type="http://schemas.openxmlformats.org/officeDocument/2006/relationships/hyperlink" Target="https://fbref.com/en/players/4e204552/matchlogs/2023-2024/summary/Jacob-Bruun-Larsen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CRO/Croatia-Football" TargetMode="External"/><Relationship Id="rId1093" Type="http://schemas.openxmlformats.org/officeDocument/2006/relationships/hyperlink" Target="https://fbref.com/en/players/91748070/Teden-Mengi" TargetMode="External"/><Relationship Id="rId1107" Type="http://schemas.openxmlformats.org/officeDocument/2006/relationships/hyperlink" Target="https://fbref.com/en/squads/8602292d/Aston-Villa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8e16dd48/Luis-Sinisterra" TargetMode="External"/><Relationship Id="rId1759" Type="http://schemas.openxmlformats.org/officeDocument/2006/relationships/hyperlink" Target="https://fbref.com/en/squads/fd962109/Fulham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JPN/Japan-Football" TargetMode="External"/><Relationship Id="rId768" Type="http://schemas.openxmlformats.org/officeDocument/2006/relationships/hyperlink" Target="https://fbref.com/en/players/9c36ed83/matchlogs/2023-2024/summary/Nicolas-Jackson-Match-Logs" TargetMode="External"/><Relationship Id="rId975" Type="http://schemas.openxmlformats.org/officeDocument/2006/relationships/hyperlink" Target="https://fbref.com/en/squads/fd962109/Fulham-Stats" TargetMode="External"/><Relationship Id="rId1160" Type="http://schemas.openxmlformats.org/officeDocument/2006/relationships/hyperlink" Target="https://fbref.com/en/players/30d4a2e5/matchlogs/2023-2024/summary/Vitaliy-Mykolenko-Match-Logs" TargetMode="External"/><Relationship Id="rId1398" Type="http://schemas.openxmlformats.org/officeDocument/2006/relationships/hyperlink" Target="https://fbref.com/en/country/WAL/Wales-Football" TargetMode="External"/><Relationship Id="rId1619" Type="http://schemas.openxmlformats.org/officeDocument/2006/relationships/hyperlink" Target="https://fbref.com/en/squads/47c64c55/Crystal-Palace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8b57ad2c/matchlogs/2023-2024/summary/Joao-Gomes-Match-Logs" TargetMode="External"/><Relationship Id="rId835" Type="http://schemas.openxmlformats.org/officeDocument/2006/relationships/hyperlink" Target="https://fbref.com/en/squads/cd051869/Brentford-Stats" TargetMode="External"/><Relationship Id="rId1258" Type="http://schemas.openxmlformats.org/officeDocument/2006/relationships/hyperlink" Target="https://fbref.com/en/country/DEN/Denmark-Football" TargetMode="External"/><Relationship Id="rId1465" Type="http://schemas.openxmlformats.org/officeDocument/2006/relationships/hyperlink" Target="https://fbref.com/en/players/dbf053da/Jadon-Sancho" TargetMode="External"/><Relationship Id="rId1672" Type="http://schemas.openxmlformats.org/officeDocument/2006/relationships/hyperlink" Target="https://fbref.com/en/players/4a51ba65/matchlogs/2023-2024/summary/Matt-Turner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ARG/Argentina-Football" TargetMode="External"/><Relationship Id="rId1020" Type="http://schemas.openxmlformats.org/officeDocument/2006/relationships/hyperlink" Target="https://fbref.com/en/players/7956236f/matchlogs/2023-2024/summary/Emiliano-Martinez-Match-Logs" TargetMode="External"/><Relationship Id="rId1118" Type="http://schemas.openxmlformats.org/officeDocument/2006/relationships/hyperlink" Target="https://fbref.com/en/country/SRB/Serbia-Football" TargetMode="External"/><Relationship Id="rId1325" Type="http://schemas.openxmlformats.org/officeDocument/2006/relationships/hyperlink" Target="https://fbref.com/en/players/4b40d9ca/Nick-Pope" TargetMode="External"/><Relationship Id="rId1532" Type="http://schemas.openxmlformats.org/officeDocument/2006/relationships/hyperlink" Target="https://fbref.com/en/players/20b104bc/matchlogs/2023-2024/summary/Adam-Smith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a011f18/Lewis-Hall" TargetMode="External"/><Relationship Id="rId779" Type="http://schemas.openxmlformats.org/officeDocument/2006/relationships/hyperlink" Target="https://fbref.com/en/squads/cd051869/Brentford-Stats" TargetMode="External"/><Relationship Id="rId902" Type="http://schemas.openxmlformats.org/officeDocument/2006/relationships/hyperlink" Target="https://fbref.com/en/country/SWE/Sweden-Football" TargetMode="External"/><Relationship Id="rId986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f8fcd2a5/Jonny-Evans" TargetMode="External"/><Relationship Id="rId639" Type="http://schemas.openxmlformats.org/officeDocument/2006/relationships/hyperlink" Target="https://fbref.com/en/squads/b8fd03ef/Manchester-City-Stats" TargetMode="External"/><Relationship Id="rId1171" Type="http://schemas.openxmlformats.org/officeDocument/2006/relationships/hyperlink" Target="https://fbref.com/en/squads/4ba7cbea/Bournemouth-Stats" TargetMode="External"/><Relationship Id="rId1269" Type="http://schemas.openxmlformats.org/officeDocument/2006/relationships/hyperlink" Target="https://fbref.com/en/players/a78ff07f/Joao-Palhinha" TargetMode="External"/><Relationship Id="rId1476" Type="http://schemas.openxmlformats.org/officeDocument/2006/relationships/hyperlink" Target="https://fbref.com/en/players/9744ff80/matchlogs/2023-2024/summary/Pablo-Sarabia-Match-Logs" TargetMode="External"/><Relationship Id="rId180" Type="http://schemas.openxmlformats.org/officeDocument/2006/relationships/hyperlink" Target="https://fbref.com/en/players/f72293fc/matchlogs/2023-2024/summary/Johann-Berg-Gudmundsson-Match-Logs" TargetMode="External"/><Relationship Id="rId278" Type="http://schemas.openxmlformats.org/officeDocument/2006/relationships/hyperlink" Target="https://fbref.com/en/country/ECU/Ecuador-Football" TargetMode="External"/><Relationship Id="rId401" Type="http://schemas.openxmlformats.org/officeDocument/2006/relationships/hyperlink" Target="https://fbref.com/en/players/f08490a6/Arnaut-Danjuma" TargetMode="External"/><Relationship Id="rId846" Type="http://schemas.openxmlformats.org/officeDocument/2006/relationships/hyperlink" Target="https://fbref.com/en/country/FRA/France-Football" TargetMode="External"/><Relationship Id="rId1031" Type="http://schemas.openxmlformats.org/officeDocument/2006/relationships/hyperlink" Target="https://fbref.com/en/squads/47c64c55/Crystal-Palace-Stats" TargetMode="External"/><Relationship Id="rId1129" Type="http://schemas.openxmlformats.org/officeDocument/2006/relationships/hyperlink" Target="https://fbref.com/en/players/01ce9e70/Kieffer-Moore" TargetMode="External"/><Relationship Id="rId1683" Type="http://schemas.openxmlformats.org/officeDocument/2006/relationships/hyperlink" Target="https://fbref.com/en/squads/822bd0ba/Liverpool-Stats" TargetMode="External"/><Relationship Id="rId485" Type="http://schemas.openxmlformats.org/officeDocument/2006/relationships/hyperlink" Target="https://fbref.com/en/players/ce4f40c7/Cheick-Doucoure" TargetMode="External"/><Relationship Id="rId692" Type="http://schemas.openxmlformats.org/officeDocument/2006/relationships/hyperlink" Target="https://fbref.com/en/players/8c3078cd/matchlogs/2023-2024/summary/Luke-Harris-Match-Logs" TargetMode="External"/><Relationship Id="rId706" Type="http://schemas.openxmlformats.org/officeDocument/2006/relationships/hyperlink" Target="https://fbref.com/en/country/KOR/Korea-Republic-Football" TargetMode="External"/><Relationship Id="rId913" Type="http://schemas.openxmlformats.org/officeDocument/2006/relationships/hyperlink" Target="https://fbref.com/en/players/119b9a8e/Aymeric-Laporte" TargetMode="External"/><Relationship Id="rId1336" Type="http://schemas.openxmlformats.org/officeDocument/2006/relationships/hyperlink" Target="https://fbref.com/en/players/4125cb98/matchlogs/2023-2024/summary/Jarrell-Quansah-Match-Logs" TargetMode="External"/><Relationship Id="rId1543" Type="http://schemas.openxmlformats.org/officeDocument/2006/relationships/hyperlink" Target="https://fbref.com/en/squads/361ca564/Tottenham-Hotspur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700783e7/Levi-Colwill" TargetMode="External"/><Relationship Id="rId552" Type="http://schemas.openxmlformats.org/officeDocument/2006/relationships/hyperlink" Target="https://fbref.com/en/players/0ba976e4/matchlogs/2023-2024/summary/Ansu-Fati-Match-Logs" TargetMode="External"/><Relationship Id="rId997" Type="http://schemas.openxmlformats.org/officeDocument/2006/relationships/hyperlink" Target="https://fbref.com/en/players/a572e291/Orel-Mangala" TargetMode="External"/><Relationship Id="rId1182" Type="http://schemas.openxmlformats.org/officeDocument/2006/relationships/hyperlink" Target="https://fbref.com/en/country/ENG/England-Football" TargetMode="External"/><Relationship Id="rId1403" Type="http://schemas.openxmlformats.org/officeDocument/2006/relationships/hyperlink" Target="https://fbref.com/en/squads/822bd0ba/Liverpool-Stats" TargetMode="External"/><Relationship Id="rId1610" Type="http://schemas.openxmlformats.org/officeDocument/2006/relationships/hyperlink" Target="https://fbref.com/en/country/ENG/England-Football" TargetMode="External"/><Relationship Id="rId191" Type="http://schemas.openxmlformats.org/officeDocument/2006/relationships/hyperlink" Target="https://fbref.com/en/squads/d3fd31cc/Everton-Stats" TargetMode="External"/><Relationship Id="rId205" Type="http://schemas.openxmlformats.org/officeDocument/2006/relationships/hyperlink" Target="https://fbref.com/en/players/eed2427e/Oscar-Bobb" TargetMode="External"/><Relationship Id="rId412" Type="http://schemas.openxmlformats.org/officeDocument/2006/relationships/hyperlink" Target="https://fbref.com/en/players/44781702/matchlogs/2023-2024/summary/Ben-Davies-Match-Logs" TargetMode="External"/><Relationship Id="rId857" Type="http://schemas.openxmlformats.org/officeDocument/2006/relationships/hyperlink" Target="https://fbref.com/en/players/51dbeea9/Thilo-Kehrer" TargetMode="External"/><Relationship Id="rId1042" Type="http://schemas.openxmlformats.org/officeDocument/2006/relationships/hyperlink" Target="https://fbref.com/en/country/FRA/France-Football" TargetMode="External"/><Relationship Id="rId1487" Type="http://schemas.openxmlformats.org/officeDocument/2006/relationships/hyperlink" Target="https://fbref.com/en/squads/47c64c55/Crystal-Palace-Stats" TargetMode="External"/><Relationship Id="rId1694" Type="http://schemas.openxmlformats.org/officeDocument/2006/relationships/hyperlink" Target="https://fbref.com/en/country/NED/Netherlands-Football" TargetMode="External"/><Relationship Id="rId1708" Type="http://schemas.openxmlformats.org/officeDocument/2006/relationships/hyperlink" Target="https://fbref.com/en/players/77d6fd4d/matchlogs/2023-2024/summary/Guglielmo-Vicario-Match-Logs" TargetMode="External"/><Relationship Id="rId289" Type="http://schemas.openxmlformats.org/officeDocument/2006/relationships/hyperlink" Target="https://fbref.com/en/players/4506aec5/Thomas-Cannon" TargetMode="External"/><Relationship Id="rId496" Type="http://schemas.openxmlformats.org/officeDocument/2006/relationships/hyperlink" Target="https://fbref.com/en/players/5526deb1/matchlogs/2023-2024/summary/Tommy-Doyle-Match-Logs" TargetMode="External"/><Relationship Id="rId717" Type="http://schemas.openxmlformats.org/officeDocument/2006/relationships/hyperlink" Target="https://fbref.com/en/players/1780bb4a/Aaron-Hickey" TargetMode="External"/><Relationship Id="rId924" Type="http://schemas.openxmlformats.org/officeDocument/2006/relationships/hyperlink" Target="https://fbref.com/en/players/450ab6fc/matchlogs/2023-2024/summary/Jamaal-Lascelles-Match-Logs" TargetMode="External"/><Relationship Id="rId1347" Type="http://schemas.openxmlformats.org/officeDocument/2006/relationships/hyperlink" Target="https://fbref.com/en/squads/943e8050/Burnley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c596fcb0/Callum-Wilson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74e12f1e/matchlogs/2023-2024/summary/Jack-Cork-Match-Logs" TargetMode="External"/><Relationship Id="rId563" Type="http://schemas.openxmlformats.org/officeDocument/2006/relationships/hyperlink" Target="https://fbref.com/en/squads/cff3d9bb/Chelse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e6af02e0/Matheus-Nunes" TargetMode="External"/><Relationship Id="rId1207" Type="http://schemas.openxmlformats.org/officeDocument/2006/relationships/hyperlink" Target="https://fbref.com/en/squads/943e8050/Burnley-Stats" TargetMode="External"/><Relationship Id="rId1414" Type="http://schemas.openxmlformats.org/officeDocument/2006/relationships/hyperlink" Target="https://fbref.com/en/country/ESP/Spain-Football" TargetMode="External"/><Relationship Id="rId1621" Type="http://schemas.openxmlformats.org/officeDocument/2006/relationships/hyperlink" Target="https://fbref.com/en/players/0db169ae/Sandro-Tonali" TargetMode="External"/><Relationship Id="rId216" Type="http://schemas.openxmlformats.org/officeDocument/2006/relationships/hyperlink" Target="https://fbref.com/en/players/a4ac4b8f/matchlogs/2023-2024/summary/Willy-Boly-Match-Logs" TargetMode="External"/><Relationship Id="rId423" Type="http://schemas.openxmlformats.org/officeDocument/2006/relationships/hyperlink" Target="https://fbref.com/en/squads/b8fd03ef/Manchester-City-Stats" TargetMode="External"/><Relationship Id="rId868" Type="http://schemas.openxmlformats.org/officeDocument/2006/relationships/hyperlink" Target="https://fbref.com/en/players/0ad53bdc/matchlogs/2023-2024/summary/Milos-Kerkez-Match-Logs" TargetMode="External"/><Relationship Id="rId1053" Type="http://schemas.openxmlformats.org/officeDocument/2006/relationships/hyperlink" Target="https://fbref.com/en/players/6afaebf2/Bryan-Mbeumo" TargetMode="External"/><Relationship Id="rId1260" Type="http://schemas.openxmlformats.org/officeDocument/2006/relationships/hyperlink" Target="https://fbref.com/en/players/7b355808/matchlogs/2023-2024/summary/William-Osula-Match-Logs" TargetMode="External"/><Relationship Id="rId1498" Type="http://schemas.openxmlformats.org/officeDocument/2006/relationships/hyperlink" Target="https://fbref.com/en/country/GHA/Ghana-Football" TargetMode="External"/><Relationship Id="rId1719" Type="http://schemas.openxmlformats.org/officeDocument/2006/relationships/hyperlink" Target="https://fbref.com/en/squads/943e8050/Burnley-Stats" TargetMode="External"/><Relationship Id="rId630" Type="http://schemas.openxmlformats.org/officeDocument/2006/relationships/hyperlink" Target="https://fbref.com/en/country/POR/Portugal-Football" TargetMode="External"/><Relationship Id="rId728" Type="http://schemas.openxmlformats.org/officeDocument/2006/relationships/hyperlink" Target="https://fbref.com/en/players/e98211e7/matchlogs/2023-2024/summary/Jack-Hinshelwood-Match-Logs" TargetMode="External"/><Relationship Id="rId935" Type="http://schemas.openxmlformats.org/officeDocument/2006/relationships/hyperlink" Target="https://fbref.com/en/squads/47c64c55/Crystal-Palace-Stats" TargetMode="External"/><Relationship Id="rId1358" Type="http://schemas.openxmlformats.org/officeDocument/2006/relationships/hyperlink" Target="https://fbref.com/en/country/ESP/Spain-Football" TargetMode="External"/><Relationship Id="rId1565" Type="http://schemas.openxmlformats.org/officeDocument/2006/relationships/hyperlink" Target="https://fbref.com/en/players/339fe0e8/Thomas-Strakosha" TargetMode="External"/><Relationship Id="rId1772" Type="http://schemas.openxmlformats.org/officeDocument/2006/relationships/hyperlink" Target="https://fbref.com/en/players/2500cef9/matchlogs/2023-2024/summary/Yoane-Wissa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1120" Type="http://schemas.openxmlformats.org/officeDocument/2006/relationships/hyperlink" Target="https://fbref.com/en/players/3925dbd6/matchlogs/2023-2024/summary/Aleksandar-Mitrovic-Match-Logs" TargetMode="External"/><Relationship Id="rId1218" Type="http://schemas.openxmlformats.org/officeDocument/2006/relationships/hyperlink" Target="https://fbref.com/en/country/ITA/Italy-Football" TargetMode="External"/><Relationship Id="rId1425" Type="http://schemas.openxmlformats.org/officeDocument/2006/relationships/hyperlink" Target="https://fbref.com/en/players/a3d94a58/Cristian-Romero" TargetMode="External"/><Relationship Id="rId227" Type="http://schemas.openxmlformats.org/officeDocument/2006/relationships/hyperlink" Target="https://fbref.com/en/squads/d3fd31cc/Everton-Stats" TargetMode="External"/><Relationship Id="rId781" Type="http://schemas.openxmlformats.org/officeDocument/2006/relationships/hyperlink" Target="https://fbref.com/en/players/b66315ae/Gabriel-Jesus" TargetMode="External"/><Relationship Id="rId879" Type="http://schemas.openxmlformats.org/officeDocument/2006/relationships/hyperlink" Target="https://fbref.com/en/squads/4ba7cbea/Bournemouth-Stats" TargetMode="External"/><Relationship Id="rId1632" Type="http://schemas.openxmlformats.org/officeDocument/2006/relationships/hyperlink" Target="https://fbref.com/en/players/b28bbd58/matchlogs/2023-2024/summary/Andros-Townsend-Match-Logs" TargetMode="External"/><Relationship Id="rId434" Type="http://schemas.openxmlformats.org/officeDocument/2006/relationships/hyperlink" Target="https://fbref.com/en/country/FRA/France-Football" TargetMode="External"/><Relationship Id="rId641" Type="http://schemas.openxmlformats.org/officeDocument/2006/relationships/hyperlink" Target="https://fbref.com/en/players/2bd83368/Anthony-Gordon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96593e89/matchlogs/2023-2024/summary/James-Mcatee-Match-Logs" TargetMode="External"/><Relationship Id="rId1271" Type="http://schemas.openxmlformats.org/officeDocument/2006/relationships/hyperlink" Target="https://fbref.com/en/squads/fd962109/Fulham-Stats" TargetMode="External"/><Relationship Id="rId1369" Type="http://schemas.openxmlformats.org/officeDocument/2006/relationships/hyperlink" Target="https://fbref.com/en/players/803ae100/Harrison-Reed" TargetMode="External"/><Relationship Id="rId1576" Type="http://schemas.openxmlformats.org/officeDocument/2006/relationships/hyperlink" Target="https://fbref.com/en/players/e514ab62/matchlogs/2023-2024/summary/Matt-Targett-Match-Logs" TargetMode="External"/><Relationship Id="rId280" Type="http://schemas.openxmlformats.org/officeDocument/2006/relationships/hyperlink" Target="https://fbref.com/en/players/16264a81/matchlogs/2023-2024/summary/Moises-Caicedo-Match-Logs" TargetMode="External"/><Relationship Id="rId501" Type="http://schemas.openxmlformats.org/officeDocument/2006/relationships/hyperlink" Target="https://fbref.com/en/players/414184f7/Jhon-Duran" TargetMode="External"/><Relationship Id="rId946" Type="http://schemas.openxmlformats.org/officeDocument/2006/relationships/hyperlink" Target="https://fbref.com/en/country/SWE/Sweden-Football" TargetMode="External"/><Relationship Id="rId1131" Type="http://schemas.openxmlformats.org/officeDocument/2006/relationships/hyperlink" Target="https://fbref.com/en/squads/4ba7cbea/Bournemouth-Stats" TargetMode="External"/><Relationship Id="rId1229" Type="http://schemas.openxmlformats.org/officeDocument/2006/relationships/hyperlink" Target="https://fbref.com/en/players/828657ff/Amadou-Onana" TargetMode="External"/><Relationship Id="rId1783" Type="http://schemas.openxmlformats.org/officeDocument/2006/relationships/hyperlink" Target="https://fbref.com/en/squads/e4a775cb/Nottingham-Forest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077faf72/Matheus-Franca" TargetMode="External"/><Relationship Id="rId792" Type="http://schemas.openxmlformats.org/officeDocument/2006/relationships/hyperlink" Target="https://fbref.com/en/players/e8832875/matchlogs/2023-2024/summary/Joao-Pedro-Match-Logs" TargetMode="External"/><Relationship Id="rId806" Type="http://schemas.openxmlformats.org/officeDocument/2006/relationships/hyperlink" Target="https://fbref.com/en/country/WAL/Wales-Football" TargetMode="External"/><Relationship Id="rId1436" Type="http://schemas.openxmlformats.org/officeDocument/2006/relationships/hyperlink" Target="https://fbref.com/en/players/a9b1c319/matchlogs/2023-2024/summary/Pelly-Ruddock-Mpanzu-Match-Logs" TargetMode="External"/><Relationship Id="rId1643" Type="http://schemas.openxmlformats.org/officeDocument/2006/relationships/hyperlink" Target="https://fbref.com/en/squads/8602292d/Aston-Villa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1b84dbe1/Lucas-Digne" TargetMode="External"/><Relationship Id="rId652" Type="http://schemas.openxmlformats.org/officeDocument/2006/relationships/hyperlink" Target="https://fbref.com/en/players/b0b4fd3e/matchlogs/2023-2024/summary/Jack-Grealish-Match-Logs" TargetMode="External"/><Relationship Id="rId1075" Type="http://schemas.openxmlformats.org/officeDocument/2006/relationships/hyperlink" Target="https://fbref.com/en/squads/e4a775cb/Nottingham-Forest-Stats" TargetMode="External"/><Relationship Id="rId1282" Type="http://schemas.openxmlformats.org/officeDocument/2006/relationships/hyperlink" Target="https://fbref.com/en/country/ITA/Italy-Football" TargetMode="External"/><Relationship Id="rId1503" Type="http://schemas.openxmlformats.org/officeDocument/2006/relationships/hyperlink" Target="https://fbref.com/en/squads/4ba7cbea/Bournemouth-Stats" TargetMode="External"/><Relationship Id="rId1710" Type="http://schemas.openxmlformats.org/officeDocument/2006/relationships/hyperlink" Target="https://fbref.com/en/country/POR/Portugal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197640fd/Timothy-Castagne" TargetMode="External"/><Relationship Id="rId512" Type="http://schemas.openxmlformats.org/officeDocument/2006/relationships/hyperlink" Target="https://fbref.com/en/players/0562b7f1/matchlogs/2023-2024/summary/Odsonne-Edouard-Match-Logs" TargetMode="External"/><Relationship Id="rId957" Type="http://schemas.openxmlformats.org/officeDocument/2006/relationships/hyperlink" Target="https://fbref.com/en/players/37118440/Tom-Lockyer" TargetMode="External"/><Relationship Id="rId1142" Type="http://schemas.openxmlformats.org/officeDocument/2006/relationships/hyperlink" Target="https://fbref.com/en/country/UKR/Ukraine-Football" TargetMode="External"/><Relationship Id="rId1587" Type="http://schemas.openxmlformats.org/officeDocument/2006/relationships/hyperlink" Target="https://fbref.com/en/squads/4ba7cbea/Bournemouth-Stats" TargetMode="External"/><Relationship Id="rId1794" Type="http://schemas.openxmlformats.org/officeDocument/2006/relationships/hyperlink" Target="https://fbref.com/en/country/ENG/England-Football" TargetMode="External"/><Relationship Id="rId1808" Type="http://schemas.openxmlformats.org/officeDocument/2006/relationships/hyperlink" Target="https://fbref.com/en/players/07d65234/matchlogs/2023-2024/summary/Anass-Zaroury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9565625/Diogo-Dalot" TargetMode="External"/><Relationship Id="rId596" Type="http://schemas.openxmlformats.org/officeDocument/2006/relationships/hyperlink" Target="https://fbref.com/en/players/c2731c10/matchlogs/2023-2024/summary/Conor-Gallagher-Match-Logs" TargetMode="External"/><Relationship Id="rId817" Type="http://schemas.openxmlformats.org/officeDocument/2006/relationships/hyperlink" Target="https://fbref.com/en/players/45db685d/Jorginho" TargetMode="External"/><Relationship Id="rId1002" Type="http://schemas.openxmlformats.org/officeDocument/2006/relationships/hyperlink" Target="https://fbref.com/en/country/BEL/Belgium-Football" TargetMode="External"/><Relationship Id="rId1447" Type="http://schemas.openxmlformats.org/officeDocument/2006/relationships/hyperlink" Target="https://fbref.com/en/squads/822bd0ba/Liverpool-Stats" TargetMode="External"/><Relationship Id="rId1654" Type="http://schemas.openxmlformats.org/officeDocument/2006/relationships/hyperlink" Target="https://fbref.com/en/country/ENG/England-Football" TargetMode="External"/><Relationship Id="rId249" Type="http://schemas.openxmlformats.org/officeDocument/2006/relationships/hyperlink" Target="https://fbref.com/en/players/47369df8/Josh-Brownhill" TargetMode="External"/><Relationship Id="rId456" Type="http://schemas.openxmlformats.org/officeDocument/2006/relationships/hyperlink" Target="https://fbref.com/en/players/ad82197c/matchlogs/2023-2024/summary/Axel-Disasi-Match-Logs" TargetMode="External"/><Relationship Id="rId663" Type="http://schemas.openxmlformats.org/officeDocument/2006/relationships/hyperlink" Target="https://fbref.com/en/squads/b2b47a98/Newcastle-United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230f0471/Nathan-Patterson" TargetMode="External"/><Relationship Id="rId1307" Type="http://schemas.openxmlformats.org/officeDocument/2006/relationships/hyperlink" Target="https://fbref.com/en/squads/361ca564/Tottenham-Hotspur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86dd77d1/Kyle-Walker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9cfbad36/matchlogs/2023-2024/summary/Julio-Cesar-Enciso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7af88b33/matchlogs/2023-2024/summary/Max-Lowe-Match-Logs" TargetMode="External"/><Relationship Id="rId1153" Type="http://schemas.openxmlformats.org/officeDocument/2006/relationships/hyperlink" Target="https://fbref.com/en/players/de112b84/Jacob-Murphy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18bb7c10/Arsenal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f098c03e/matchlogs/2023-2024/summary/Mads-Juel-Andersen-Match-Logs" TargetMode="External"/><Relationship Id="rId1013" Type="http://schemas.openxmlformats.org/officeDocument/2006/relationships/hyperlink" Target="https://fbref.com/en/players/48a5a5d6/Gabriel-Martinelli" TargetMode="External"/><Relationship Id="rId1360" Type="http://schemas.openxmlformats.org/officeDocument/2006/relationships/hyperlink" Target="https://fbref.com/en/players/98ea5115/matchlogs/2023-2024/summary/David-Raya-Match-Logs" TargetMode="External"/><Relationship Id="rId1458" Type="http://schemas.openxmlformats.org/officeDocument/2006/relationships/hyperlink" Target="https://fbref.com/en/country/COL/Colombia-Football" TargetMode="External"/><Relationship Id="rId1665" Type="http://schemas.openxmlformats.org/officeDocument/2006/relationships/hyperlink" Target="https://fbref.com/en/players/f315ca93/Kostas-Tsimika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fed96827/Chris-Mepham" TargetMode="External"/><Relationship Id="rId1220" Type="http://schemas.openxmlformats.org/officeDocument/2006/relationships/hyperlink" Target="https://fbref.com/en/players/74b2cd7e/matchlogs/2023-2024/summary/Angelo-Ogbonna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6250083a/Oliver-Skipp" TargetMode="External"/><Relationship Id="rId674" Type="http://schemas.openxmlformats.org/officeDocument/2006/relationships/hyperlink" Target="https://fbref.com/en/country/NOR/Norway-Football" TargetMode="External"/><Relationship Id="rId881" Type="http://schemas.openxmlformats.org/officeDocument/2006/relationships/hyperlink" Target="https://fbref.com/en/players/fc076f78/Luca-Koleosho" TargetMode="External"/><Relationship Id="rId979" Type="http://schemas.openxmlformats.org/officeDocument/2006/relationships/hyperlink" Target="https://fbref.com/en/squads/cff3d9bb/Chelsea-Stats" TargetMode="External"/><Relationship Id="rId1732" Type="http://schemas.openxmlformats.org/officeDocument/2006/relationships/hyperlink" Target="https://fbref.com/en/players/8a7ff278/matchlogs/2023-2024/summary/Joel-Ward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DEN/Denmark-Football" TargetMode="External"/><Relationship Id="rId741" Type="http://schemas.openxmlformats.org/officeDocument/2006/relationships/hyperlink" Target="https://fbref.com/en/players/491a433d/Rasmus-Hojlund" TargetMode="External"/><Relationship Id="rId839" Type="http://schemas.openxmlformats.org/officeDocument/2006/relationships/hyperlink" Target="https://fbref.com/en/squads/e297cd13/Luton-Town-Stats" TargetMode="External"/><Relationship Id="rId1164" Type="http://schemas.openxmlformats.org/officeDocument/2006/relationships/hyperlink" Target="https://fbref.com/en/players/de5b5570/matchlogs/2023-2024/summary/Marvelous-Nakamba-Match-Logs" TargetMode="External"/><Relationship Id="rId1371" Type="http://schemas.openxmlformats.org/officeDocument/2006/relationships/hyperlink" Target="https://fbref.com/en/squads/fd962109/Fulham-Stats" TargetMode="External"/><Relationship Id="rId1469" Type="http://schemas.openxmlformats.org/officeDocument/2006/relationships/hyperlink" Target="https://fbref.com/en/players/bced0375/Ibrahim-Sangare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dc62b55d/matchlogs/2023-2024/summary/Matheus-Cunha-Match-Logs" TargetMode="External"/><Relationship Id="rId601" Type="http://schemas.openxmlformats.org/officeDocument/2006/relationships/hyperlink" Target="https://fbref.com/en/players/7aa8adfe/Alejandro-Garnacho" TargetMode="External"/><Relationship Id="rId1024" Type="http://schemas.openxmlformats.org/officeDocument/2006/relationships/hyperlink" Target="https://fbref.com/en/players/bac46a10/matchlogs/2023-2024/summary/Lisandro-Martinez-Match-Logs" TargetMode="External"/><Relationship Id="rId1231" Type="http://schemas.openxmlformats.org/officeDocument/2006/relationships/hyperlink" Target="https://fbref.com/en/squads/d3fd31cc/Everton-Stats" TargetMode="External"/><Relationship Id="rId1676" Type="http://schemas.openxmlformats.org/officeDocument/2006/relationships/hyperlink" Target="https://fbref.com/en/players/7cd520e8/matchlogs/2023-2024/summary/Destiny-Udogie-Match-Logs" TargetMode="External"/><Relationship Id="rId240" Type="http://schemas.openxmlformats.org/officeDocument/2006/relationships/hyperlink" Target="https://fbref.com/en/players/5f346071/matchlogs/2023-2024/summary/Andre-Brooks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eebacc07/Gustavo-Hamer" TargetMode="External"/><Relationship Id="rId892" Type="http://schemas.openxmlformats.org/officeDocument/2006/relationships/hyperlink" Target="https://fbref.com/en/players/0313a347/matchlogs/2023-2024/summary/Ezri-Kons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27d0a506/Pedro-Porro" TargetMode="External"/><Relationship Id="rId1536" Type="http://schemas.openxmlformats.org/officeDocument/2006/relationships/hyperlink" Target="https://fbref.com/en/players/17695062/matchlogs/2023-2024/summary/Emile-Smith-Rowe-Match-Logs" TargetMode="External"/><Relationship Id="rId1743" Type="http://schemas.openxmlformats.org/officeDocument/2006/relationships/hyperlink" Target="https://fbref.com/en/squads/d07537b9/Brighton-and-Hove-Albion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e4fc6a4/Eberechi-Eze" TargetMode="External"/><Relationship Id="rId752" Type="http://schemas.openxmlformats.org/officeDocument/2006/relationships/hyperlink" Target="https://fbref.com/en/players/07802f7f/matchlogs/2023-2024/summary/Danny-Ings-Match-Logs" TargetMode="External"/><Relationship Id="rId1175" Type="http://schemas.openxmlformats.org/officeDocument/2006/relationships/hyperlink" Target="https://fbref.com/en/squads/8cec06e1/Wolverhampton-Wanderers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8602292d/Aston-Villa-Stats" TargetMode="External"/><Relationship Id="rId1810" Type="http://schemas.openxmlformats.org/officeDocument/2006/relationships/hyperlink" Target="https://fbref.com/en/country/UKR/Ukraine-Football" TargetMode="External"/><Relationship Id="rId184" Type="http://schemas.openxmlformats.org/officeDocument/2006/relationships/hyperlink" Target="https://fbref.com/en/players/d0b6129f/matchlogs/2023-2024/summary/Sander-Berge-Match-Logs" TargetMode="External"/><Relationship Id="rId391" Type="http://schemas.openxmlformats.org/officeDocument/2006/relationships/hyperlink" Target="https://fbref.com/en/squads/19538871/Manchester-United-Stats" TargetMode="External"/><Relationship Id="rId405" Type="http://schemas.openxmlformats.org/officeDocument/2006/relationships/hyperlink" Target="https://fbref.com/en/players/60344e4f/Josh-Dasilva" TargetMode="External"/><Relationship Id="rId612" Type="http://schemas.openxmlformats.org/officeDocument/2006/relationships/hyperlink" Target="https://fbref.com/en/players/f7b1d4e0/matchlogs/2023-2024/summary/Saman-Ghoddos-Match-Logs" TargetMode="External"/><Relationship Id="rId1035" Type="http://schemas.openxmlformats.org/officeDocument/2006/relationships/hyperlink" Target="https://fbref.com/en/squads/822bd0ba/Liverpool-Stats" TargetMode="External"/><Relationship Id="rId1242" Type="http://schemas.openxmlformats.org/officeDocument/2006/relationships/hyperlink" Target="https://fbref.com/en/country/NGA/Nigeria-Football" TargetMode="External"/><Relationship Id="rId1687" Type="http://schemas.openxmlformats.org/officeDocument/2006/relationships/hyperlink" Target="https://fbref.com/en/squads/19538871/Manchester-United-Stat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bf33b257/Alfie-Doughty" TargetMode="External"/><Relationship Id="rId696" Type="http://schemas.openxmlformats.org/officeDocument/2006/relationships/hyperlink" Target="https://fbref.com/en/players/aa849a12/matchlogs/2023-2024/summary/Jack-Harrison-Match-Logs" TargetMode="External"/><Relationship Id="rId917" Type="http://schemas.openxmlformats.org/officeDocument/2006/relationships/hyperlink" Target="https://fbref.com/en/players/0ed063d6/Yasser-Larouci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7c21e445/West-Ham-United-Stats" TargetMode="External"/><Relationship Id="rId1754" Type="http://schemas.openxmlformats.org/officeDocument/2006/relationships/hyperlink" Target="https://fbref.com/en/country/WAL/Wales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afc7272/Lewis-Cook" TargetMode="External"/><Relationship Id="rId556" Type="http://schemas.openxmlformats.org/officeDocument/2006/relationships/hyperlink" Target="https://fbref.com/en/players/4596da74/matchlogs/2023-2024/summary/Evan-Ferguson-Match-Logs" TargetMode="External"/><Relationship Id="rId763" Type="http://schemas.openxmlformats.org/officeDocument/2006/relationships/hyperlink" Target="https://fbref.com/en/squads/fd962109/Fulham-Stats" TargetMode="External"/><Relationship Id="rId1186" Type="http://schemas.openxmlformats.org/officeDocument/2006/relationships/hyperlink" Target="https://fbref.com/en/country/NIR/Northern-Ireland-Football" TargetMode="External"/><Relationship Id="rId1393" Type="http://schemas.openxmlformats.org/officeDocument/2006/relationships/hyperlink" Target="https://fbref.com/en/players/7a1f2c08/Jairo-Riedewald" TargetMode="External"/><Relationship Id="rId1407" Type="http://schemas.openxmlformats.org/officeDocument/2006/relationships/hyperlink" Target="https://fbref.com/en/squads/fd962109/Fulham-Stats" TargetMode="External"/><Relationship Id="rId1614" Type="http://schemas.openxmlformats.org/officeDocument/2006/relationships/hyperlink" Target="https://fbref.com/en/country/JPN/Japan-Football" TargetMode="External"/><Relationship Id="rId1821" Type="http://schemas.openxmlformats.org/officeDocument/2006/relationships/printerSettings" Target="../printerSettings/printerSettings2.bin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ae5019e6/Jayden-Bogle" TargetMode="External"/><Relationship Id="rId416" Type="http://schemas.openxmlformats.org/officeDocument/2006/relationships/hyperlink" Target="https://fbref.com/en/players/9228b07c/matchlogs/2023-2024/summary/Tom-Davies-Match-Logs" TargetMode="External"/><Relationship Id="rId970" Type="http://schemas.openxmlformats.org/officeDocument/2006/relationships/hyperlink" Target="https://fbref.com/en/country/BRA/Brazil-Football" TargetMode="External"/><Relationship Id="rId1046" Type="http://schemas.openxmlformats.org/officeDocument/2006/relationships/hyperlink" Target="https://fbref.com/en/country/FRA/France-Football" TargetMode="External"/><Relationship Id="rId1253" Type="http://schemas.openxmlformats.org/officeDocument/2006/relationships/hyperlink" Target="https://fbref.com/en/players/79bc4c45/Ben-Osborn" TargetMode="External"/><Relationship Id="rId1698" Type="http://schemas.openxmlformats.org/officeDocument/2006/relationships/hyperlink" Target="https://fbref.com/en/country/NED/Netherlands-Football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CIV/Cote-dIvoire-Football" TargetMode="External"/><Relationship Id="rId928" Type="http://schemas.openxmlformats.org/officeDocument/2006/relationships/hyperlink" Target="https://fbref.com/en/players/2b471f99/matchlogs/2023-2024/summary/Mario-Lemina-Match-Logs" TargetMode="External"/><Relationship Id="rId1460" Type="http://schemas.openxmlformats.org/officeDocument/2006/relationships/hyperlink" Target="https://fbref.com/en/players/da7b447d/matchlogs/2023-2024/summary/Davinson-Sanchez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c6dc9ecd/Harry-Wilson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ARG/Argentina-Football" TargetMode="External"/><Relationship Id="rId567" Type="http://schemas.openxmlformats.org/officeDocument/2006/relationships/hyperlink" Target="https://fbref.com/en/squads/cd051869/Brentford-Stats" TargetMode="External"/><Relationship Id="rId1113" Type="http://schemas.openxmlformats.org/officeDocument/2006/relationships/hyperlink" Target="https://fbref.com/en/players/74618572/Kaoru-Mitoma" TargetMode="External"/><Relationship Id="rId1197" Type="http://schemas.openxmlformats.org/officeDocument/2006/relationships/hyperlink" Target="https://fbref.com/en/players/4d77b365/Darwin-Nunez" TargetMode="External"/><Relationship Id="rId1320" Type="http://schemas.openxmlformats.org/officeDocument/2006/relationships/hyperlink" Target="https://fbref.com/en/players/4806ec67/matchlogs/2023-2024/summary/Jordan-Pickford-Match-Logs" TargetMode="External"/><Relationship Id="rId1418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GER/Germany-Football" TargetMode="External"/><Relationship Id="rId981" Type="http://schemas.openxmlformats.org/officeDocument/2006/relationships/hyperlink" Target="https://fbref.com/en/players/83d074ff/Alexis-Mac-Allister" TargetMode="External"/><Relationship Id="rId1057" Type="http://schemas.openxmlformats.org/officeDocument/2006/relationships/hyperlink" Target="https://fbref.com/en/players/96593e89/James-Mcatee" TargetMode="External"/><Relationship Id="rId1625" Type="http://schemas.openxmlformats.org/officeDocument/2006/relationships/hyperlink" Target="https://fbref.com/en/players/532e1e4f/Pau-Torres" TargetMode="External"/><Relationship Id="rId427" Type="http://schemas.openxmlformats.org/officeDocument/2006/relationships/hyperlink" Target="https://fbref.com/en/squads/943e8050/Burnley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15f24fe7/Sasa-Kalajdzic" TargetMode="External"/><Relationship Id="rId1264" Type="http://schemas.openxmlformats.org/officeDocument/2006/relationships/hyperlink" Target="https://fbref.com/en/players/2f9e4435/matchlogs/2023-2024/summary/Dango-Ouattara-Match-Logs" TargetMode="External"/><Relationship Id="rId1471" Type="http://schemas.openxmlformats.org/officeDocument/2006/relationships/hyperlink" Target="https://fbref.com/en/squads/e4a775cb/Nottingham-Forest-Stats" TargetMode="External"/><Relationship Id="rId1569" Type="http://schemas.openxmlformats.org/officeDocument/2006/relationships/hyperlink" Target="https://fbref.com/en/players/934e1968/Dominik-Szoboszlai" TargetMode="External"/><Relationship Id="rId273" Type="http://schemas.openxmlformats.org/officeDocument/2006/relationships/hyperlink" Target="https://fbref.com/en/players/dab84ad2/Mason-Burstow" TargetMode="External"/><Relationship Id="rId480" Type="http://schemas.openxmlformats.org/officeDocument/2006/relationships/hyperlink" Target="https://fbref.com/en/players/67ac5bb8/matchlogs/2023-2024/summary/Gabriel-Dos-Santos-Match-Logs" TargetMode="External"/><Relationship Id="rId701" Type="http://schemas.openxmlformats.org/officeDocument/2006/relationships/hyperlink" Target="https://fbref.com/en/players/4fd08daa/Jan-Paul-van-Hecke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b62878a5/matchlogs/2023-2024/summary/Kudus-Mohammed-Match-Logs" TargetMode="External"/><Relationship Id="rId1331" Type="http://schemas.openxmlformats.org/officeDocument/2006/relationships/hyperlink" Target="https://fbref.com/en/squads/361ca564/Tottenham-Hotspur-Stats" TargetMode="External"/><Relationship Id="rId1776" Type="http://schemas.openxmlformats.org/officeDocument/2006/relationships/hyperlink" Target="https://fbref.com/en/players/4e9a0555/matchlogs/2023-2024/summary/Chris-Wood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0442183b/matchlogs/2023-2024/summary/Nathaniel-Clyne-Match-Logs" TargetMode="External"/><Relationship Id="rId578" Type="http://schemas.openxmlformats.org/officeDocument/2006/relationships/hyperlink" Target="https://fbref.com/en/country/ESP/Spain-Football" TargetMode="External"/><Relationship Id="rId785" Type="http://schemas.openxmlformats.org/officeDocument/2006/relationships/hyperlink" Target="https://fbref.com/en/players/b561db50/Raul-Jimenez" TargetMode="External"/><Relationship Id="rId992" Type="http://schemas.openxmlformats.org/officeDocument/2006/relationships/hyperlink" Target="https://fbref.com/en/players/bf34eebd/matchlogs/2023-2024/summary/Noni-Madueke-Match-Logs" TargetMode="External"/><Relationship Id="rId1429" Type="http://schemas.openxmlformats.org/officeDocument/2006/relationships/hyperlink" Target="https://fbref.com/en/players/10a10454/Joe-Rothwell" TargetMode="External"/><Relationship Id="rId1636" Type="http://schemas.openxmlformats.org/officeDocument/2006/relationships/hyperlink" Target="https://fbref.com/en/players/259fea27/matchlogs/2023-2024/summary/James-Trafford-Match-Logs" TargetMode="External"/><Relationship Id="rId200" Type="http://schemas.openxmlformats.org/officeDocument/2006/relationships/hyperlink" Target="https://fbref.com/en/players/d328a254/matchlogs/2023-2024/summary/Philip-Billing-Match-Logs" TargetMode="External"/><Relationship Id="rId438" Type="http://schemas.openxmlformats.org/officeDocument/2006/relationships/hyperlink" Target="https://fbref.com/en/country/POR/Portugal-Football" TargetMode="External"/><Relationship Id="rId645" Type="http://schemas.openxmlformats.org/officeDocument/2006/relationships/hyperlink" Target="https://fbref.com/en/players/b8e740fb/Ryan-Gravenberch" TargetMode="External"/><Relationship Id="rId852" Type="http://schemas.openxmlformats.org/officeDocument/2006/relationships/hyperlink" Target="https://fbref.com/en/players/1caa93a5/matchlogs/2023-2024/summary/Thomas-Kaminski-Match-Logs" TargetMode="External"/><Relationship Id="rId1068" Type="http://schemas.openxmlformats.org/officeDocument/2006/relationships/hyperlink" Target="https://fbref.com/en/players/78b8ac63/matchlogs/2023-2024/summary/Oliver-McBurnie-Match-Logs" TargetMode="External"/><Relationship Id="rId1275" Type="http://schemas.openxmlformats.org/officeDocument/2006/relationships/hyperlink" Target="https://fbref.com/en/squads/b8fd03ef/Manchester-City-Stats" TargetMode="External"/><Relationship Id="rId1482" Type="http://schemas.openxmlformats.org/officeDocument/2006/relationships/hyperlink" Target="https://fbref.com/en/country/SUI/Switzerland-Football" TargetMode="External"/><Relationship Id="rId1703" Type="http://schemas.openxmlformats.org/officeDocument/2006/relationships/hyperlink" Target="https://fbref.com/en/squads/d07537b9/Brighton-and-Hove-Albion-Stats" TargetMode="External"/><Relationship Id="rId284" Type="http://schemas.openxmlformats.org/officeDocument/2006/relationships/hyperlink" Target="https://fbref.com/en/players/a8748947/matchlogs/2023-2024/summary/Tom-Cairney-Match-Logs" TargetMode="External"/><Relationship Id="rId491" Type="http://schemas.openxmlformats.org/officeDocument/2006/relationships/hyperlink" Target="https://fbref.com/en/squads/e297cd13/Luton-Town-Stats" TargetMode="External"/><Relationship Id="rId505" Type="http://schemas.openxmlformats.org/officeDocument/2006/relationships/hyperlink" Target="https://fbref.com/en/players/3bb7b8b4/Ederson" TargetMode="External"/><Relationship Id="rId712" Type="http://schemas.openxmlformats.org/officeDocument/2006/relationships/hyperlink" Target="https://fbref.com/en/players/8a3c1dc7/matchlogs/2023-2024/summary/Rico-Henry-Match-Logs" TargetMode="External"/><Relationship Id="rId1135" Type="http://schemas.openxmlformats.org/officeDocument/2006/relationships/hyperlink" Target="https://fbref.com/en/squads/e297cd13/Luton-Tow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cd051869/Brentford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1971591f/Cody-Gakpo" TargetMode="External"/><Relationship Id="rId796" Type="http://schemas.openxmlformats.org/officeDocument/2006/relationships/hyperlink" Target="https://fbref.com/en/players/c17bfb65/matchlogs/2023-2024/summary/Joelinton-Match-Logs" TargetMode="External"/><Relationship Id="rId1202" Type="http://schemas.openxmlformats.org/officeDocument/2006/relationships/hyperlink" Target="https://fbref.com/en/country/DEN/Denmark-Football" TargetMode="External"/><Relationship Id="rId1647" Type="http://schemas.openxmlformats.org/officeDocument/2006/relationships/hyperlink" Target="https://fbref.com/en/squads/8cec06e1/Wolverhampton-Wanderers-Stats" TargetMode="External"/><Relationship Id="rId351" Type="http://schemas.openxmlformats.org/officeDocument/2006/relationships/hyperlink" Target="https://fbref.com/en/squads/4ba7cbea/Bournemouth-Stats" TargetMode="External"/><Relationship Id="rId449" Type="http://schemas.openxmlformats.org/officeDocument/2006/relationships/hyperlink" Target="https://fbref.com/en/players/a712ca2b/Issa-Diop" TargetMode="External"/><Relationship Id="rId656" Type="http://schemas.openxmlformats.org/officeDocument/2006/relationships/hyperlink" Target="https://fbref.com/en/players/8aec0537/matchlogs/2023-2024/summary/Pascal-Gross-Match-Logs" TargetMode="External"/><Relationship Id="rId863" Type="http://schemas.openxmlformats.org/officeDocument/2006/relationships/hyperlink" Target="https://fbref.com/en/squads/4ba7cbea/Bournemouth-Stats" TargetMode="External"/><Relationship Id="rId1079" Type="http://schemas.openxmlformats.org/officeDocument/2006/relationships/hyperlink" Target="https://fbref.com/en/squads/d3fd31cc/Everton-Stats" TargetMode="External"/><Relationship Id="rId1286" Type="http://schemas.openxmlformats.org/officeDocument/2006/relationships/hyperlink" Target="https://fbref.com/en/country/BRA/Brazil-Football" TargetMode="External"/><Relationship Id="rId1493" Type="http://schemas.openxmlformats.org/officeDocument/2006/relationships/hyperlink" Target="https://fbref.com/en/players/d04b94db/Nelson-Semedo" TargetMode="External"/><Relationship Id="rId1507" Type="http://schemas.openxmlformats.org/officeDocument/2006/relationships/hyperlink" Target="https://fbref.com/en/squads/19538871/Manchester-United-Stats" TargetMode="External"/><Relationship Id="rId1714" Type="http://schemas.openxmlformats.org/officeDocument/2006/relationships/hyperlink" Target="https://fbref.com/en/country/BRA/Brazil-Football" TargetMode="External"/><Relationship Id="rId211" Type="http://schemas.openxmlformats.org/officeDocument/2006/relationships/hyperlink" Target="https://fbref.com/en/squads/1df6b87e/Sheffield-United-Stats" TargetMode="External"/><Relationship Id="rId295" Type="http://schemas.openxmlformats.org/officeDocument/2006/relationships/hyperlink" Target="https://fbref.com/en/squads/8602292d/Aston-Villa-Stats" TargetMode="External"/><Relationship Id="rId309" Type="http://schemas.openxmlformats.org/officeDocument/2006/relationships/hyperlink" Target="https://fbref.com/en/players/e28868f3/Jonny-Castro" TargetMode="External"/><Relationship Id="rId516" Type="http://schemas.openxmlformats.org/officeDocument/2006/relationships/hyperlink" Target="https://fbref.com/en/players/debe38a0/matchlogs/2023-2024/summary/John-Egan-Match-Logs" TargetMode="External"/><Relationship Id="rId1146" Type="http://schemas.openxmlformats.org/officeDocument/2006/relationships/hyperlink" Target="https://fbref.com/en/country/BRA/Brazil-Football" TargetMode="External"/><Relationship Id="rId1798" Type="http://schemas.openxmlformats.org/officeDocument/2006/relationships/hyperlink" Target="https://fbref.com/en/country/UKR/Ukraine-Football" TargetMode="External"/><Relationship Id="rId723" Type="http://schemas.openxmlformats.org/officeDocument/2006/relationships/hyperlink" Target="https://fbref.com/en/squads/4ba7cbea/Bournemouth-Stats" TargetMode="External"/><Relationship Id="rId930" Type="http://schemas.openxmlformats.org/officeDocument/2006/relationships/hyperlink" Target="https://fbref.com/en/country/GER/Germany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a1d5bd30/Marcus-Rashford" TargetMode="External"/><Relationship Id="rId1560" Type="http://schemas.openxmlformats.org/officeDocument/2006/relationships/hyperlink" Target="https://fbref.com/en/players/b400bde0/matchlogs/2023-2024/summary/Raheem-Sterling-Match-Logs" TargetMode="External"/><Relationship Id="rId1658" Type="http://schemas.openxmlformats.org/officeDocument/2006/relationships/hyperlink" Target="https://fbref.com/en/country/BEL/Belgium-Football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CZE/Czech-Republic-Football" TargetMode="External"/><Relationship Id="rId1213" Type="http://schemas.openxmlformats.org/officeDocument/2006/relationships/hyperlink" Target="https://fbref.com/en/players/788c0277/Chiedozie-Ogbene" TargetMode="External"/><Relationship Id="rId1297" Type="http://schemas.openxmlformats.org/officeDocument/2006/relationships/hyperlink" Target="https://fbref.com/en/players/ac7e7b1c/Facundo-Pellistri" TargetMode="External"/><Relationship Id="rId1420" Type="http://schemas.openxmlformats.org/officeDocument/2006/relationships/hyperlink" Target="https://fbref.com/en/players/4ab53cdb/matchlogs/2023-2024/summary/Jay-Rodriguez-Match-Logs" TargetMode="External"/><Relationship Id="rId1518" Type="http://schemas.openxmlformats.org/officeDocument/2006/relationships/hyperlink" Target="https://fbref.com/en/country/BRA/Brazil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cff3d9bb/Chelsea-Stats" TargetMode="External"/><Relationship Id="rId874" Type="http://schemas.openxmlformats.org/officeDocument/2006/relationships/hyperlink" Target="https://fbref.com/en/country/POL/Poland-Football" TargetMode="External"/><Relationship Id="rId1725" Type="http://schemas.openxmlformats.org/officeDocument/2006/relationships/hyperlink" Target="https://fbref.com/en/players/9e525177/Aaron-Wan-Bissaka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361ca564/Tottenham-Hotspur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41f08ac8/Keane-Lewis-Potter" TargetMode="External"/><Relationship Id="rId1157" Type="http://schemas.openxmlformats.org/officeDocument/2006/relationships/hyperlink" Target="https://fbref.com/en/players/30d4a2e5/Vitaliy-Mykolenko" TargetMode="External"/><Relationship Id="rId1364" Type="http://schemas.openxmlformats.org/officeDocument/2006/relationships/hyperlink" Target="https://fbref.com/en/players/28b40c9c/matchlogs/2023-2024/summary/Tim-Ream-Match-Logs" TargetMode="External"/><Relationship Id="rId1571" Type="http://schemas.openxmlformats.org/officeDocument/2006/relationships/hyperlink" Target="https://fbref.com/en/squads/822bd0ba/Liverpool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f6d7d690/Josh-Cullen" TargetMode="External"/><Relationship Id="rId580" Type="http://schemas.openxmlformats.org/officeDocument/2006/relationships/hyperlink" Target="https://fbref.com/en/players/82927de4/matchlogs/2023-2024/summary/Pablo-Fornals-Match-Logs" TargetMode="External"/><Relationship Id="rId801" Type="http://schemas.openxmlformats.org/officeDocument/2006/relationships/hyperlink" Target="https://fbref.com/en/players/0cd31129/Brennan-Johnson" TargetMode="External"/><Relationship Id="rId1017" Type="http://schemas.openxmlformats.org/officeDocument/2006/relationships/hyperlink" Target="https://fbref.com/en/players/7956236f/Emiliano-Martinez" TargetMode="External"/><Relationship Id="rId1224" Type="http://schemas.openxmlformats.org/officeDocument/2006/relationships/hyperlink" Target="https://fbref.com/en/players/cdd70dc0/matchlogs/2023-2024/summary/Michael-Olakigbe-Match-Logs" TargetMode="External"/><Relationship Id="rId1431" Type="http://schemas.openxmlformats.org/officeDocument/2006/relationships/hyperlink" Target="https://fbref.com/en/squads/4ba7cbea/Bournemouth-Stats" TargetMode="External"/><Relationship Id="rId1669" Type="http://schemas.openxmlformats.org/officeDocument/2006/relationships/hyperlink" Target="https://fbref.com/en/players/4a51ba65/Matt-Turner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7220da2/Armando-Broja" TargetMode="External"/><Relationship Id="rId440" Type="http://schemas.openxmlformats.org/officeDocument/2006/relationships/hyperlink" Target="https://fbref.com/en/players/31c69ef1/matchlogs/2023-2024/summary/Ruben-Dias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5ed9b537/Ibrahima-Konate" TargetMode="External"/><Relationship Id="rId1070" Type="http://schemas.openxmlformats.org/officeDocument/2006/relationships/hyperlink" Target="https://fbref.com/en/country/SCO/Scotland-Football" TargetMode="External"/><Relationship Id="rId1529" Type="http://schemas.openxmlformats.org/officeDocument/2006/relationships/hyperlink" Target="https://fbref.com/en/players/20b104bc/Adam-Smith" TargetMode="External"/><Relationship Id="rId1736" Type="http://schemas.openxmlformats.org/officeDocument/2006/relationships/hyperlink" Target="https://fbref.com/en/players/3515d404/matchlogs/2023-2024/summary/James-Ward-Prowse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4d224fe8/matchlogs/2023-2024/summary/Casemiro-Match-Logs" TargetMode="External"/><Relationship Id="rId538" Type="http://schemas.openxmlformats.org/officeDocument/2006/relationships/hyperlink" Target="https://fbref.com/en/country/ECU/Ecuador-Football" TargetMode="External"/><Relationship Id="rId745" Type="http://schemas.openxmlformats.org/officeDocument/2006/relationships/hyperlink" Target="https://fbref.com/en/players/a4e85758/Igor" TargetMode="External"/><Relationship Id="rId952" Type="http://schemas.openxmlformats.org/officeDocument/2006/relationships/hyperlink" Target="https://fbref.com/en/players/afed6722/matchlogs/2023-2024/summary/Valentino-Livramento-Match-Logs" TargetMode="External"/><Relationship Id="rId1168" Type="http://schemas.openxmlformats.org/officeDocument/2006/relationships/hyperlink" Target="https://fbref.com/en/players/c5bdb6e3/matchlogs/2023-2024/summary/Reiss-Nelson-Match-Logs" TargetMode="External"/><Relationship Id="rId1375" Type="http://schemas.openxmlformats.org/officeDocument/2006/relationships/hyperlink" Target="https://fbref.com/en/squads/19538871/Manchester-United-Stats" TargetMode="External"/><Relationship Id="rId1582" Type="http://schemas.openxmlformats.org/officeDocument/2006/relationships/hyperlink" Target="https://fbref.com/en/country/POR/Portugal-Football" TargetMode="External"/><Relationship Id="rId1803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f72293fc/Johann-Berg-Gudmundsson" TargetMode="External"/><Relationship Id="rId384" Type="http://schemas.openxmlformats.org/officeDocument/2006/relationships/hyperlink" Target="https://fbref.com/en/players/db4ed67b/matchlogs/2023-2024/summary/Mahmoud-Dahoud-Match-Logs" TargetMode="External"/><Relationship Id="rId591" Type="http://schemas.openxmlformats.org/officeDocument/2006/relationships/hyperlink" Target="https://fbref.com/en/squads/822bd0ba/Liverpool-Stats" TargetMode="External"/><Relationship Id="rId605" Type="http://schemas.openxmlformats.org/officeDocument/2006/relationships/hyperlink" Target="https://fbref.com/en/players/4e015693/James-Garner" TargetMode="External"/><Relationship Id="rId812" Type="http://schemas.openxmlformats.org/officeDocument/2006/relationships/hyperlink" Target="https://fbref.com/en/players/9e5708be/matchlogs/2023-2024/summary/Sam-Johnstone-Match-Logs" TargetMode="External"/><Relationship Id="rId1028" Type="http://schemas.openxmlformats.org/officeDocument/2006/relationships/hyperlink" Target="https://fbref.com/en/players/feb5d972/matchlogs/2023-2024/summary/Pape-Matar-Sarr-Match-Logs" TargetMode="External"/><Relationship Id="rId1235" Type="http://schemas.openxmlformats.org/officeDocument/2006/relationships/hyperlink" Target="https://fbref.com/en/squads/19538871/Manchester-United-Stats" TargetMode="External"/><Relationship Id="rId1442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dc4cae05/matchlogs/2023-2024/summary/David-Brooks-Match-Logs" TargetMode="External"/><Relationship Id="rId689" Type="http://schemas.openxmlformats.org/officeDocument/2006/relationships/hyperlink" Target="https://fbref.com/en/players/8c3078cd/Luke-Harris" TargetMode="External"/><Relationship Id="rId896" Type="http://schemas.openxmlformats.org/officeDocument/2006/relationships/hyperlink" Target="https://fbref.com/en/players/8d3c902d/matchlogs/2023-2024/summary/Cheikhou-Kouyate-Match-Logs" TargetMode="External"/><Relationship Id="rId1081" Type="http://schemas.openxmlformats.org/officeDocument/2006/relationships/hyperlink" Target="https://fbref.com/en/players/d93c2511/Scott-McTominay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d07537b9/Brighton-and-Hove-Albion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fd962109/Fulham-Stats" TargetMode="External"/><Relationship Id="rId549" Type="http://schemas.openxmlformats.org/officeDocument/2006/relationships/hyperlink" Target="https://fbref.com/en/players/0ba976e4/Ansu-Fati" TargetMode="External"/><Relationship Id="rId756" Type="http://schemas.openxmlformats.org/officeDocument/2006/relationships/hyperlink" Target="https://fbref.com/en/players/8e92be30/matchlogs/2023-2024/summary/Alexander-Isak-Match-Logs" TargetMode="External"/><Relationship Id="rId1179" Type="http://schemas.openxmlformats.org/officeDocument/2006/relationships/hyperlink" Target="https://fbref.com/en/squads/e4a775cb/Nottingham-Forest-Stats" TargetMode="External"/><Relationship Id="rId1386" Type="http://schemas.openxmlformats.org/officeDocument/2006/relationships/hyperlink" Target="https://fbref.com/en/country/USA/United-States-Football" TargetMode="External"/><Relationship Id="rId1593" Type="http://schemas.openxmlformats.org/officeDocument/2006/relationships/hyperlink" Target="https://fbref.com/en/players/77d7c96f/Kenny-Tete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FRA/France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2aaadf33/matchlogs/2023-2024/summary/Luke-Berry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cd051869/Brentford-Stats" TargetMode="External"/><Relationship Id="rId409" Type="http://schemas.openxmlformats.org/officeDocument/2006/relationships/hyperlink" Target="https://fbref.com/en/players/44781702/Ben-Davies" TargetMode="External"/><Relationship Id="rId963" Type="http://schemas.openxmlformats.org/officeDocument/2006/relationships/hyperlink" Target="https://fbref.com/en/squads/b2b47a98/Newcastle-United-Stats" TargetMode="External"/><Relationship Id="rId1039" Type="http://schemas.openxmlformats.org/officeDocument/2006/relationships/hyperlink" Target="https://fbref.com/en/squads/cff3d9bb/Chelsea-Stats" TargetMode="External"/><Relationship Id="rId1246" Type="http://schemas.openxmlformats.org/officeDocument/2006/relationships/hyperlink" Target="https://fbref.com/en/country/BEL/Belgium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32f60ed8/matchlogs/2023-2024/summary/Morgan-Gibbs-White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1b4f1169/Albert-Sambi-Lokonga" TargetMode="External"/><Relationship Id="rId1660" Type="http://schemas.openxmlformats.org/officeDocument/2006/relationships/hyperlink" Target="https://fbref.com/en/players/38ceb24a/matchlogs/2023-2024/summary/Leandro-Trossard-Match-Logs" TargetMode="External"/><Relationship Id="rId1758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ca22ccb0/matchlogs/2023-2024/summary/Hannibal-Mejbri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19f4d211/Jaden-Philogene-Bidace" TargetMode="External"/><Relationship Id="rId1397" Type="http://schemas.openxmlformats.org/officeDocument/2006/relationships/hyperlink" Target="https://fbref.com/en/players/24fae784/Connor-Roberts" TargetMode="External"/><Relationship Id="rId1520" Type="http://schemas.openxmlformats.org/officeDocument/2006/relationships/hyperlink" Target="https://fbref.com/en/players/86e7deaf/matchlogs/2023-2024/summary/Thiago-Silva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SRB/Serbia-Football" TargetMode="External"/><Relationship Id="rId1618" Type="http://schemas.openxmlformats.org/officeDocument/2006/relationships/hyperlink" Target="https://fbref.com/en/country/ENG/England-Football" TargetMode="External"/><Relationship Id="rId199" Type="http://schemas.openxmlformats.org/officeDocument/2006/relationships/hyperlink" Target="https://fbref.com/en/squads/4ba7cbea/Bournemouth-Stats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DEN/Denmark-Football" TargetMode="External"/><Relationship Id="rId1257" Type="http://schemas.openxmlformats.org/officeDocument/2006/relationships/hyperlink" Target="https://fbref.com/en/players/7b355808/William-Osula" TargetMode="External"/><Relationship Id="rId1464" Type="http://schemas.openxmlformats.org/officeDocument/2006/relationships/hyperlink" Target="https://fbref.com/en/players/6a713852/matchlogs/2023-2024/summary/Robert-Sanchez-Match-Logs" TargetMode="External"/><Relationship Id="rId1671" Type="http://schemas.openxmlformats.org/officeDocument/2006/relationships/hyperlink" Target="https://fbref.com/en/squads/e4a775cb/Nottingham-Forest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20b3a502/Nicolas-Dominguez" TargetMode="External"/><Relationship Id="rId680" Type="http://schemas.openxmlformats.org/officeDocument/2006/relationships/hyperlink" Target="https://fbref.com/en/players/a7588cdc/matchlogs/2023-2024/summary/Antwoine-Hackford-Match-Logs" TargetMode="External"/><Relationship Id="rId901" Type="http://schemas.openxmlformats.org/officeDocument/2006/relationships/hyperlink" Target="https://fbref.com/en/players/df3cda47/Dejan-Kulusevski" TargetMode="External"/><Relationship Id="rId1117" Type="http://schemas.openxmlformats.org/officeDocument/2006/relationships/hyperlink" Target="https://fbref.com/en/players/3925dbd6/Aleksandar-Mitrovic" TargetMode="External"/><Relationship Id="rId1324" Type="http://schemas.openxmlformats.org/officeDocument/2006/relationships/hyperlink" Target="https://fbref.com/en/players/e541326e/matchlogs/2023-2024/summary/Ethan-Pinnock-Match-Logs" TargetMode="External"/><Relationship Id="rId1531" Type="http://schemas.openxmlformats.org/officeDocument/2006/relationships/hyperlink" Target="https://fbref.com/en/squads/4ba7cbea/Bournemouth-Stats" TargetMode="External"/><Relationship Id="rId1769" Type="http://schemas.openxmlformats.org/officeDocument/2006/relationships/hyperlink" Target="https://fbref.com/en/players/2500cef9/Yoane-Wissa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b2f9c73e/Carney-Chukwuemeka" TargetMode="External"/><Relationship Id="rId540" Type="http://schemas.openxmlformats.org/officeDocument/2006/relationships/hyperlink" Target="https://fbref.com/en/players/d38fdf53/matchlogs/2023-2024/summary/Pervis-Estupinan-Match-Logs" TargetMode="External"/><Relationship Id="rId778" Type="http://schemas.openxmlformats.org/officeDocument/2006/relationships/hyperlink" Target="https://fbref.com/en/country/DEN/Denmark-Football" TargetMode="External"/><Relationship Id="rId985" Type="http://schemas.openxmlformats.org/officeDocument/2006/relationships/hyperlink" Target="https://fbref.com/en/players/ee38d9c5/James-Maddison" TargetMode="External"/><Relationship Id="rId1170" Type="http://schemas.openxmlformats.org/officeDocument/2006/relationships/hyperlink" Target="https://fbref.com/en/country/BRA/Brazil-Football" TargetMode="External"/><Relationship Id="rId1629" Type="http://schemas.openxmlformats.org/officeDocument/2006/relationships/hyperlink" Target="https://fbref.com/en/players/b28bbd58/Andros-Townsend" TargetMode="External"/><Relationship Id="rId638" Type="http://schemas.openxmlformats.org/officeDocument/2006/relationships/hyperlink" Target="https://fbref.com/en/country/ESP/Spain-Football" TargetMode="External"/><Relationship Id="rId845" Type="http://schemas.openxmlformats.org/officeDocument/2006/relationships/hyperlink" Target="https://fbref.com/en/players/cc77354e/Boubacar-Kamara" TargetMode="External"/><Relationship Id="rId1030" Type="http://schemas.openxmlformats.org/officeDocument/2006/relationships/hyperlink" Target="https://fbref.com/en/country/FRA/France-Football" TargetMode="External"/><Relationship Id="rId1268" Type="http://schemas.openxmlformats.org/officeDocument/2006/relationships/hyperlink" Target="https://fbref.com/en/players/d00d45ab/matchlogs/2023-2024/summary/David-Ozoh-Match-Logs" TargetMode="External"/><Relationship Id="rId1475" Type="http://schemas.openxmlformats.org/officeDocument/2006/relationships/hyperlink" Target="https://fbref.com/en/squads/8cec06e1/Wolverhampton-Wanderers-Stats" TargetMode="External"/><Relationship Id="rId1682" Type="http://schemas.openxmlformats.org/officeDocument/2006/relationships/hyperlink" Target="https://fbref.com/en/country/NED/Netherlands-Football" TargetMode="External"/><Relationship Id="rId277" Type="http://schemas.openxmlformats.org/officeDocument/2006/relationships/hyperlink" Target="https://fbref.com/en/players/16264a81/Moises-Caicedo" TargetMode="External"/><Relationship Id="rId400" Type="http://schemas.openxmlformats.org/officeDocument/2006/relationships/hyperlink" Target="https://fbref.com/en/players/a816dbfb/matchlogs/2023-2024/summary/Danilo-Match-Logs" TargetMode="External"/><Relationship Id="rId484" Type="http://schemas.openxmlformats.org/officeDocument/2006/relationships/hyperlink" Target="https://fbref.com/en/players/02b29014/matchlogs/2023-2024/summary/Abdoulaye-Doucoure-Match-Logs" TargetMode="External"/><Relationship Id="rId705" Type="http://schemas.openxmlformats.org/officeDocument/2006/relationships/hyperlink" Target="https://fbref.com/en/players/169fd162/Hwang-Hee-chan" TargetMode="External"/><Relationship Id="rId1128" Type="http://schemas.openxmlformats.org/officeDocument/2006/relationships/hyperlink" Target="https://fbref.com/en/players/374d5158/matchlogs/2023-2024/summary/Gonzalo-Montiel-Match-Logs" TargetMode="External"/><Relationship Id="rId1335" Type="http://schemas.openxmlformats.org/officeDocument/2006/relationships/hyperlink" Target="https://fbref.com/en/squads/822bd0ba/Liverpool-Stats" TargetMode="External"/><Relationship Id="rId1542" Type="http://schemas.openxmlformats.org/officeDocument/2006/relationships/hyperlink" Target="https://fbref.com/en/country/ISR/Israel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a8c19eb8/matchlogs/2023-2024/summary/Nathan-Collins-Match-Logs" TargetMode="External"/><Relationship Id="rId691" Type="http://schemas.openxmlformats.org/officeDocument/2006/relationships/hyperlink" Target="https://fbref.com/en/squads/fd962109/Fulham-Stats" TargetMode="External"/><Relationship Id="rId789" Type="http://schemas.openxmlformats.org/officeDocument/2006/relationships/hyperlink" Target="https://fbref.com/en/players/e8832875/Joao-Pedro" TargetMode="External"/><Relationship Id="rId912" Type="http://schemas.openxmlformats.org/officeDocument/2006/relationships/hyperlink" Target="https://fbref.com/en/players/f4e433d4/matchlogs/2023-2024/summary/Tariq-Lamptey-Match-Logs" TargetMode="External"/><Relationship Id="rId996" Type="http://schemas.openxmlformats.org/officeDocument/2006/relationships/hyperlink" Target="https://fbref.com/en/players/d8931174/matchlogs/2023-2024/summary/Harry-Maguire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b0b4fd3e/Jack-Grealish" TargetMode="External"/><Relationship Id="rId856" Type="http://schemas.openxmlformats.org/officeDocument/2006/relationships/hyperlink" Target="https://fbref.com/en/players/c5b7c315/matchlogs/2023-2024/summary/Michael-Keane-Match-Logs" TargetMode="External"/><Relationship Id="rId1181" Type="http://schemas.openxmlformats.org/officeDocument/2006/relationships/hyperlink" Target="https://fbref.com/en/players/a53649b7/Eddie-Nketiah" TargetMode="External"/><Relationship Id="rId1279" Type="http://schemas.openxmlformats.org/officeDocument/2006/relationships/hyperlink" Target="https://fbref.com/en/squads/cff3d9bb/Chelsea-Stats" TargetMode="External"/><Relationship Id="rId1402" Type="http://schemas.openxmlformats.org/officeDocument/2006/relationships/hyperlink" Target="https://fbref.com/en/country/SCO/Scotland-Football" TargetMode="External"/><Relationship Id="rId1486" Type="http://schemas.openxmlformats.org/officeDocument/2006/relationships/hyperlink" Target="https://fbref.com/en/country/GHA/Ghana-Football" TargetMode="External"/><Relationship Id="rId1707" Type="http://schemas.openxmlformats.org/officeDocument/2006/relationships/hyperlink" Target="https://fbref.com/en/squads/361ca564/Tottenham-Hotspur-Stats" TargetMode="External"/><Relationship Id="rId190" Type="http://schemas.openxmlformats.org/officeDocument/2006/relationships/hyperlink" Target="https://fbref.com/en/country/GNB/Guinea-Bissau-Football" TargetMode="External"/><Relationship Id="rId204" Type="http://schemas.openxmlformats.org/officeDocument/2006/relationships/hyperlink" Target="https://fbref.com/en/players/6c203af0/matchlogs/2023-2024/summary/Yves-Bissouma-Match-Logs" TargetMode="External"/><Relationship Id="rId288" Type="http://schemas.openxmlformats.org/officeDocument/2006/relationships/hyperlink" Target="https://fbref.com/en/players/59e6e5bf/matchlogs/2023-2024/summary/Dominic-Calvert-Lewin-Match-Logs" TargetMode="External"/><Relationship Id="rId411" Type="http://schemas.openxmlformats.org/officeDocument/2006/relationships/hyperlink" Target="https://fbref.com/en/squads/361ca564/Tottenham-Hotspur-Stats" TargetMode="External"/><Relationship Id="rId509" Type="http://schemas.openxmlformats.org/officeDocument/2006/relationships/hyperlink" Target="https://fbref.com/en/players/0562b7f1/Odsonne-Edouard" TargetMode="External"/><Relationship Id="rId1041" Type="http://schemas.openxmlformats.org/officeDocument/2006/relationships/hyperlink" Target="https://fbref.com/en/players/4bcf39f6/Neal-Maupay" TargetMode="External"/><Relationship Id="rId1139" Type="http://schemas.openxmlformats.org/officeDocument/2006/relationships/hyperlink" Target="https://fbref.com/en/squads/19538871/Manchester-Unite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dad4b285/Joel-Veltman" TargetMode="External"/><Relationship Id="rId495" Type="http://schemas.openxmlformats.org/officeDocument/2006/relationships/hyperlink" Target="https://fbref.com/en/squads/8cec06e1/Wolverhampton-Wanderers-Stats" TargetMode="External"/><Relationship Id="rId716" Type="http://schemas.openxmlformats.org/officeDocument/2006/relationships/hyperlink" Target="https://fbref.com/en/players/92e7e919/matchlogs/2023-2024/summary/Son-Heung-min-Match-Logs" TargetMode="External"/><Relationship Id="rId923" Type="http://schemas.openxmlformats.org/officeDocument/2006/relationships/hyperlink" Target="https://fbref.com/en/squads/b2b47a98/Newcastle-United-Stats" TargetMode="External"/><Relationship Id="rId1553" Type="http://schemas.openxmlformats.org/officeDocument/2006/relationships/hyperlink" Target="https://fbref.com/en/players/28300a16/Jason-Steele" TargetMode="External"/><Relationship Id="rId1760" Type="http://schemas.openxmlformats.org/officeDocument/2006/relationships/hyperlink" Target="https://fbref.com/en/players/8b9ebd03/matchlogs/2023-2024/summary/Willian-Match-Logs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ARG/Argentina-Football" TargetMode="External"/><Relationship Id="rId1192" Type="http://schemas.openxmlformats.org/officeDocument/2006/relationships/hyperlink" Target="https://fbref.com/en/players/e6af02e0/matchlogs/2023-2024/summary/Matheus-Nunes-Match-Logs" TargetMode="External"/><Relationship Id="rId1206" Type="http://schemas.openxmlformats.org/officeDocument/2006/relationships/hyperlink" Target="https://fbref.com/en/country/IRL/Republic-of-Ireland-Football" TargetMode="External"/><Relationship Id="rId1413" Type="http://schemas.openxmlformats.org/officeDocument/2006/relationships/hyperlink" Target="https://fbref.com/en/players/6434f10d/Rodri" TargetMode="External"/><Relationship Id="rId1620" Type="http://schemas.openxmlformats.org/officeDocument/2006/relationships/hyperlink" Target="https://fbref.com/en/players/e7ca0439/matchlogs/2023-2024/summary/James-Tomkins-Match-Logs" TargetMode="External"/><Relationship Id="rId215" Type="http://schemas.openxmlformats.org/officeDocument/2006/relationships/hyperlink" Target="https://fbref.com/en/squads/e4a775cb/Nottingham-Forest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4ba7cbea/Bournemouth-Stats" TargetMode="External"/><Relationship Id="rId1052" Type="http://schemas.openxmlformats.org/officeDocument/2006/relationships/hyperlink" Target="https://fbref.com/en/players/00963611/matchlogs/2023-2024/summary/Konstantinos-Mavropanos-Match-Logs" TargetMode="External"/><Relationship Id="rId1497" Type="http://schemas.openxmlformats.org/officeDocument/2006/relationships/hyperlink" Target="https://fbref.com/en/players/efd2ec23/Antoine-Semenyo" TargetMode="External"/><Relationship Id="rId1718" Type="http://schemas.openxmlformats.org/officeDocument/2006/relationships/hyperlink" Target="https://fbref.com/en/country/BRA/Brazil-Football" TargetMode="External"/><Relationship Id="rId299" Type="http://schemas.openxmlformats.org/officeDocument/2006/relationships/hyperlink" Target="https://fbref.com/en/squads/19538871/Manchester-United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COL/Colombia-Football" TargetMode="External"/><Relationship Id="rId1357" Type="http://schemas.openxmlformats.org/officeDocument/2006/relationships/hyperlink" Target="https://fbref.com/en/players/98ea5115/David-Raya" TargetMode="External"/><Relationship Id="rId1564" Type="http://schemas.openxmlformats.org/officeDocument/2006/relationships/hyperlink" Target="https://fbref.com/en/players/5eecec3d/matchlogs/2023-2024/summary/John-Stones-Match-Logs" TargetMode="External"/><Relationship Id="rId1771" Type="http://schemas.openxmlformats.org/officeDocument/2006/relationships/hyperlink" Target="https://fbref.com/en/squads/cd051869/Brentford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96cf7b61/Wes-Foderingham" TargetMode="External"/><Relationship Id="rId780" Type="http://schemas.openxmlformats.org/officeDocument/2006/relationships/hyperlink" Target="https://fbref.com/en/players/0f134faf/matchlogs/2023-2024/summary/Mathias-Jensen-Match-Logs" TargetMode="External"/><Relationship Id="rId1217" Type="http://schemas.openxmlformats.org/officeDocument/2006/relationships/hyperlink" Target="https://fbref.com/en/players/74b2cd7e/Angelo-Ogbonna" TargetMode="External"/><Relationship Id="rId1424" Type="http://schemas.openxmlformats.org/officeDocument/2006/relationships/hyperlink" Target="https://fbref.com/en/players/57c94db2/matchlogs/2023-2024/summary/Mads-Roerslev-Match-Logs" TargetMode="External"/><Relationship Id="rId1631" Type="http://schemas.openxmlformats.org/officeDocument/2006/relationships/hyperlink" Target="https://fbref.com/en/squads/e297cd13/Luton-Town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aeed5c06/Moussa-Diaby" TargetMode="External"/><Relationship Id="rId878" Type="http://schemas.openxmlformats.org/officeDocument/2006/relationships/hyperlink" Target="https://fbref.com/en/country/NED/Netherlands-Football" TargetMode="External"/><Relationship Id="rId1063" Type="http://schemas.openxmlformats.org/officeDocument/2006/relationships/hyperlink" Target="https://fbref.com/en/squads/b8fd03ef/Manchester-City-Stats" TargetMode="External"/><Relationship Id="rId1270" Type="http://schemas.openxmlformats.org/officeDocument/2006/relationships/hyperlink" Target="https://fbref.com/en/country/POR/Portugal-Football" TargetMode="External"/><Relationship Id="rId1729" Type="http://schemas.openxmlformats.org/officeDocument/2006/relationships/hyperlink" Target="https://fbref.com/en/players/8a7ff278/Joel-Ward" TargetMode="External"/><Relationship Id="rId640" Type="http://schemas.openxmlformats.org/officeDocument/2006/relationships/hyperlink" Target="https://fbref.com/en/players/01e5f06e/matchlogs/2023-2024/summary/Sergio-Gomez-Match-Logs" TargetMode="External"/><Relationship Id="rId738" Type="http://schemas.openxmlformats.org/officeDocument/2006/relationships/hyperlink" Target="https://fbref.com/en/country/DEN/Denmark-Football" TargetMode="External"/><Relationship Id="rId945" Type="http://schemas.openxmlformats.org/officeDocument/2006/relationships/hyperlink" Target="https://fbref.com/en/players/f5deef4c/Victor-Lindelof" TargetMode="External"/><Relationship Id="rId1368" Type="http://schemas.openxmlformats.org/officeDocument/2006/relationships/hyperlink" Target="https://fbref.com/en/players/ab651565/matchlogs/2023-2024/summary/Nathan-Redmond-Match-Logs" TargetMode="External"/><Relationship Id="rId1575" Type="http://schemas.openxmlformats.org/officeDocument/2006/relationships/hyperlink" Target="https://fbref.com/en/squads/b2b47a98/Newcastle-United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dc62b55d/Matheus-Cunha" TargetMode="External"/><Relationship Id="rId500" Type="http://schemas.openxmlformats.org/officeDocument/2006/relationships/hyperlink" Target="https://fbref.com/en/players/282f75f3/matchlogs/2023-2024/summary/Lewis-Dunk-Match-Logs" TargetMode="External"/><Relationship Id="rId584" Type="http://schemas.openxmlformats.org/officeDocument/2006/relationships/hyperlink" Target="https://fbref.com/en/players/f84a807c/matchlogs/2023-2024/summary/Lyle-Foster-Match-Logs" TargetMode="External"/><Relationship Id="rId805" Type="http://schemas.openxmlformats.org/officeDocument/2006/relationships/hyperlink" Target="https://fbref.com/en/players/0cd31129/Brennan-Johnson" TargetMode="External"/><Relationship Id="rId1130" Type="http://schemas.openxmlformats.org/officeDocument/2006/relationships/hyperlink" Target="https://fbref.com/en/country/WAL/Wales-Football" TargetMode="External"/><Relationship Id="rId1228" Type="http://schemas.openxmlformats.org/officeDocument/2006/relationships/hyperlink" Target="https://fbref.com/en/players/e7ee38c3/matchlogs/2023-2024/summary/Robin-Olsen-Match-Logs" TargetMode="External"/><Relationship Id="rId1435" Type="http://schemas.openxmlformats.org/officeDocument/2006/relationships/hyperlink" Target="https://fbref.com/en/squads/e297cd13/Luton-Town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5f346071/Andre-Brooks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0313a347/Ezri-Konsa" TargetMode="External"/><Relationship Id="rId1074" Type="http://schemas.openxmlformats.org/officeDocument/2006/relationships/hyperlink" Target="https://fbref.com/en/country/SCO/Scotland-Football" TargetMode="External"/><Relationship Id="rId1642" Type="http://schemas.openxmlformats.org/officeDocument/2006/relationships/hyperlink" Target="https://fbref.com/en/country/BFA/Burkina-Faso-Football" TargetMode="External"/><Relationship Id="rId444" Type="http://schemas.openxmlformats.org/officeDocument/2006/relationships/hyperlink" Target="https://fbref.com/en/players/4a1a9578/matchlogs/2023-2024/summary/Luis-Diaz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07802f7f/Danny-Ings" TargetMode="External"/><Relationship Id="rId1281" Type="http://schemas.openxmlformats.org/officeDocument/2006/relationships/hyperlink" Target="https://fbref.com/en/players/e0bc6fdc/Emerson-Palmieri" TargetMode="External"/><Relationship Id="rId1379" Type="http://schemas.openxmlformats.org/officeDocument/2006/relationships/hyperlink" Target="https://fbref.com/en/squads/fd962109/Fulham-Stats" TargetMode="External"/><Relationship Id="rId1502" Type="http://schemas.openxmlformats.org/officeDocument/2006/relationships/hyperlink" Target="https://fbref.com/en/country/ARG/Argentina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943e8050/Burnley-Stats" TargetMode="External"/><Relationship Id="rId290" Type="http://schemas.openxmlformats.org/officeDocument/2006/relationships/hyperlink" Target="https://fbref.com/en/country/IRL/Republic-of-Ireland-Football" TargetMode="External"/><Relationship Id="rId304" Type="http://schemas.openxmlformats.org/officeDocument/2006/relationships/hyperlink" Target="https://fbref.com/en/players/2389cdc2/matchlogs/2023-2024/summary/Matty-Cash-Match-Logs" TargetMode="External"/><Relationship Id="rId388" Type="http://schemas.openxmlformats.org/officeDocument/2006/relationships/hyperlink" Target="https://fbref.com/en/players/93e08bce/matchlogs/2023-2024/summary/Ameen-Al-Dakhil-Match-Logs" TargetMode="External"/><Relationship Id="rId511" Type="http://schemas.openxmlformats.org/officeDocument/2006/relationships/hyperlink" Target="https://fbref.com/en/squads/47c64c55/Crystal-Palace-Stats" TargetMode="External"/><Relationship Id="rId609" Type="http://schemas.openxmlformats.org/officeDocument/2006/relationships/hyperlink" Target="https://fbref.com/en/players/f7b1d4e0/Saman-Ghoddos" TargetMode="External"/><Relationship Id="rId956" Type="http://schemas.openxmlformats.org/officeDocument/2006/relationships/hyperlink" Target="https://fbref.com/en/players/d7553721/matchlogs/2023-2024/summary/Giovani-Lo-Celso-Match-Logs" TargetMode="External"/><Relationship Id="rId1141" Type="http://schemas.openxmlformats.org/officeDocument/2006/relationships/hyperlink" Target="https://fbref.com/en/players/049a888d/Mykhailo-Mudryk" TargetMode="External"/><Relationship Id="rId1239" Type="http://schemas.openxmlformats.org/officeDocument/2006/relationships/hyperlink" Target="https://fbref.com/en/squads/d3fd31cc/Everton-Stats" TargetMode="External"/><Relationship Id="rId1793" Type="http://schemas.openxmlformats.org/officeDocument/2006/relationships/hyperlink" Target="https://fbref.com/en/players/be927d03/Ashley-Young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cff3d9bb/Chelsea-Stats" TargetMode="External"/><Relationship Id="rId816" Type="http://schemas.openxmlformats.org/officeDocument/2006/relationships/hyperlink" Target="https://fbref.com/en/players/4fb9c88f/matchlogs/2023-2024/summary/Curtis-Jones-Match-Logs" TargetMode="External"/><Relationship Id="rId1001" Type="http://schemas.openxmlformats.org/officeDocument/2006/relationships/hyperlink" Target="https://fbref.com/en/players/d7f99582/Benson-Manuel" TargetMode="External"/><Relationship Id="rId1446" Type="http://schemas.openxmlformats.org/officeDocument/2006/relationships/hyperlink" Target="https://fbref.com/en/country/EGY/Egypt-Football" TargetMode="External"/><Relationship Id="rId1653" Type="http://schemas.openxmlformats.org/officeDocument/2006/relationships/hyperlink" Target="https://fbref.com/en/players/21512407/Kieran-Trippier" TargetMode="External"/><Relationship Id="rId248" Type="http://schemas.openxmlformats.org/officeDocument/2006/relationships/hyperlink" Target="https://fbref.com/en/players/ca18c8f1/matchlogs/2023-2024/summary/Jacob-Brown-Match-Logs" TargetMode="External"/><Relationship Id="rId455" Type="http://schemas.openxmlformats.org/officeDocument/2006/relationships/hyperlink" Target="https://fbref.com/en/squads/cff3d9bb/Chelsea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8df7a2fb/Ben-Mee" TargetMode="External"/><Relationship Id="rId1292" Type="http://schemas.openxmlformats.org/officeDocument/2006/relationships/hyperlink" Target="https://fbref.com/en/players/529f49ab/matchlogs/2023-2024/summary/Thomas-Partey-Match-Logs" TargetMode="External"/><Relationship Id="rId1306" Type="http://schemas.openxmlformats.org/officeDocument/2006/relationships/hyperlink" Target="https://fbref.com/en/country/CRO/Croatia-Football" TargetMode="External"/><Relationship Id="rId1513" Type="http://schemas.openxmlformats.org/officeDocument/2006/relationships/hyperlink" Target="https://fbref.com/en/players/e7aa9d7c/Fabio-Silva" TargetMode="External"/><Relationship Id="rId1720" Type="http://schemas.openxmlformats.org/officeDocument/2006/relationships/hyperlink" Target="https://fbref.com/en/players/9295dc1c/matchlogs/2023-2024/summary/Vitinho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1df6b87e/Sheffield-United-Stats" TargetMode="External"/><Relationship Id="rId1152" Type="http://schemas.openxmlformats.org/officeDocument/2006/relationships/hyperlink" Target="https://fbref.com/en/players/1704b0b8/matchlogs/2023-2024/summary/Murillo-Match-Logs" TargetMode="External"/><Relationship Id="rId1597" Type="http://schemas.openxmlformats.org/officeDocument/2006/relationships/hyperlink" Target="https://fbref.com/en/players/fc027d02/Luke-Thomas" TargetMode="External"/><Relationship Id="rId1818" Type="http://schemas.openxmlformats.org/officeDocument/2006/relationships/hyperlink" Target="https://fbref.com/en/country/NOR/Norway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e4a775cb/Nottingham-Forest-Stats" TargetMode="External"/><Relationship Id="rId827" Type="http://schemas.openxmlformats.org/officeDocument/2006/relationships/hyperlink" Target="https://fbref.com/en/squads/e297cd13/Luton-Town-Stats" TargetMode="External"/><Relationship Id="rId1012" Type="http://schemas.openxmlformats.org/officeDocument/2006/relationships/hyperlink" Target="https://fbref.com/en/players/8b788c01/matchlogs/2023-2024/summary/Anthony-Martial-Match-Logs" TargetMode="External"/><Relationship Id="rId1457" Type="http://schemas.openxmlformats.org/officeDocument/2006/relationships/hyperlink" Target="https://fbref.com/en/players/da7b447d/Davinson-Sanchez" TargetMode="External"/><Relationship Id="rId1664" Type="http://schemas.openxmlformats.org/officeDocument/2006/relationships/hyperlink" Target="https://fbref.com/en/players/cddf767b/matchlogs/2023-2024/summary/Auston-Trusty-Match-Logs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IRL/Republic-of-Ireland-Football" TargetMode="External"/><Relationship Id="rId673" Type="http://schemas.openxmlformats.org/officeDocument/2006/relationships/hyperlink" Target="https://fbref.com/en/players/1f44ac21/Erling-Haaland" TargetMode="External"/><Relationship Id="rId880" Type="http://schemas.openxmlformats.org/officeDocument/2006/relationships/hyperlink" Target="https://fbref.com/en/players/4c3a6744/matchlogs/2023-2024/summary/Justin-Kluivert-Match-Logs" TargetMode="External"/><Relationship Id="rId1096" Type="http://schemas.openxmlformats.org/officeDocument/2006/relationships/hyperlink" Target="https://fbref.com/en/players/91748070/matchlogs/2023-2024/summary/Teden-Mengi-Match-Logs" TargetMode="External"/><Relationship Id="rId1317" Type="http://schemas.openxmlformats.org/officeDocument/2006/relationships/hyperlink" Target="https://fbref.com/en/players/4806ec67/Jordan-Pickford" TargetMode="External"/><Relationship Id="rId1524" Type="http://schemas.openxmlformats.org/officeDocument/2006/relationships/hyperlink" Target="https://fbref.com/en/players/8e16dd48/matchlogs/2023-2024/summary/Luis-Sinisterra-Match-Logs" TargetMode="External"/><Relationship Id="rId1731" Type="http://schemas.openxmlformats.org/officeDocument/2006/relationships/hyperlink" Target="https://fbref.com/en/squads/47c64c55/Crystal-Palace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NED/Netherlands-Football" TargetMode="External"/><Relationship Id="rId533" Type="http://schemas.openxmlformats.org/officeDocument/2006/relationships/hyperlink" Target="https://fbref.com/en/players/980522ec/Christian-Eriksen" TargetMode="External"/><Relationship Id="rId978" Type="http://schemas.openxmlformats.org/officeDocument/2006/relationships/hyperlink" Target="https://fbref.com/en/country/NED/Netherlands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8b04d6c1/matchlogs/2023-2024/summary/Pierre-Hojbjerg-Match-Logs" TargetMode="External"/><Relationship Id="rId838" Type="http://schemas.openxmlformats.org/officeDocument/2006/relationships/hyperlink" Target="https://fbref.com/en/country/BFA/Burkina-Faso-Football" TargetMode="External"/><Relationship Id="rId1023" Type="http://schemas.openxmlformats.org/officeDocument/2006/relationships/hyperlink" Target="https://fbref.com/en/squads/19538871/Manchester-United-Stats" TargetMode="External"/><Relationship Id="rId1468" Type="http://schemas.openxmlformats.org/officeDocument/2006/relationships/hyperlink" Target="https://fbref.com/en/players/dbf053da/matchlogs/2023-2024/summary/Jadon-Sancho-Match-Logs" TargetMode="External"/><Relationship Id="rId1675" Type="http://schemas.openxmlformats.org/officeDocument/2006/relationships/hyperlink" Target="https://fbref.com/en/squads/361ca564/Tottenham-Hotspur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67ac5bb8/Gabriel-Dos-Santos" TargetMode="External"/><Relationship Id="rId600" Type="http://schemas.openxmlformats.org/officeDocument/2006/relationships/hyperlink" Target="https://fbref.com/en/players/72c812f3/matchlogs/2023-2024/summary/Idrissa-Gana-Gueye-Match-Logs" TargetMode="External"/><Relationship Id="rId684" Type="http://schemas.openxmlformats.org/officeDocument/2006/relationships/hyperlink" Target="https://fbref.com/en/players/da011f18/matchlogs/2023-2024/summary/Lewis-Hall-Match-Logs" TargetMode="External"/><Relationship Id="rId1230" Type="http://schemas.openxmlformats.org/officeDocument/2006/relationships/hyperlink" Target="https://fbref.com/en/country/BEL/Belgium-Football" TargetMode="External"/><Relationship Id="rId1328" Type="http://schemas.openxmlformats.org/officeDocument/2006/relationships/hyperlink" Target="https://fbref.com/en/players/4b40d9ca/matchlogs/2023-2024/summary/Nick-Pope-Match-Logs" TargetMode="External"/><Relationship Id="rId1535" Type="http://schemas.openxmlformats.org/officeDocument/2006/relationships/hyperlink" Target="https://fbref.com/en/squads/18bb7c10/Arsenal-Stats" TargetMode="External"/><Relationship Id="rId337" Type="http://schemas.openxmlformats.org/officeDocument/2006/relationships/hyperlink" Target="https://fbref.com/en/players/0442183b/Nathaniel-Clyne" TargetMode="External"/><Relationship Id="rId891" Type="http://schemas.openxmlformats.org/officeDocument/2006/relationships/hyperlink" Target="https://fbref.com/en/squads/8602292d/Aston-Villa-Stats" TargetMode="External"/><Relationship Id="rId905" Type="http://schemas.openxmlformats.org/officeDocument/2006/relationships/hyperlink" Target="https://fbref.com/en/players/99813635/Adam-Lallana" TargetMode="External"/><Relationship Id="rId989" Type="http://schemas.openxmlformats.org/officeDocument/2006/relationships/hyperlink" Target="https://fbref.com/en/players/bf34eebd/Noni-Madueke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f8fcd2a5/matchlogs/2023-2024/summary/Jonny-Evans-Match-Logs" TargetMode="External"/><Relationship Id="rId751" Type="http://schemas.openxmlformats.org/officeDocument/2006/relationships/hyperlink" Target="https://fbref.com/en/squads/7c21e445/West-Ham-United-Stats" TargetMode="External"/><Relationship Id="rId849" Type="http://schemas.openxmlformats.org/officeDocument/2006/relationships/hyperlink" Target="https://fbref.com/en/players/1caa93a5/Thomas-Kaminski" TargetMode="External"/><Relationship Id="rId1174" Type="http://schemas.openxmlformats.org/officeDocument/2006/relationships/hyperlink" Target="https://fbref.com/en/country/POR/Portugal-Football" TargetMode="External"/><Relationship Id="rId1381" Type="http://schemas.openxmlformats.org/officeDocument/2006/relationships/hyperlink" Target="https://fbref.com/en/players/1c7012b8/Declan-Rice" TargetMode="External"/><Relationship Id="rId1479" Type="http://schemas.openxmlformats.org/officeDocument/2006/relationships/hyperlink" Target="https://fbref.com/en/squads/cd051869/Brentford-Stats" TargetMode="External"/><Relationship Id="rId1602" Type="http://schemas.openxmlformats.org/officeDocument/2006/relationships/hyperlink" Target="https://fbref.com/en/country/BEL/Belgium-Football" TargetMode="External"/><Relationship Id="rId1686" Type="http://schemas.openxmlformats.org/officeDocument/2006/relationships/hyperlink" Target="https://fbref.com/en/country/FRA/France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POR/Portugal-Football" TargetMode="External"/><Relationship Id="rId404" Type="http://schemas.openxmlformats.org/officeDocument/2006/relationships/hyperlink" Target="https://fbref.com/en/players/f08490a6/matchlogs/2023-2024/summary/Arnaut-Danjuma-Match-Logs" TargetMode="External"/><Relationship Id="rId611" Type="http://schemas.openxmlformats.org/officeDocument/2006/relationships/hyperlink" Target="https://fbref.com/en/squads/cd051869/Brentford-Stats" TargetMode="External"/><Relationship Id="rId1034" Type="http://schemas.openxmlformats.org/officeDocument/2006/relationships/hyperlink" Target="https://fbref.com/en/country/CMR/Cameroon-Football" TargetMode="External"/><Relationship Id="rId1241" Type="http://schemas.openxmlformats.org/officeDocument/2006/relationships/hyperlink" Target="https://fbref.com/en/players/2944f86f/Frank-Onyeka" TargetMode="External"/><Relationship Id="rId1339" Type="http://schemas.openxmlformats.org/officeDocument/2006/relationships/hyperlink" Target="https://fbref.com/en/squads/47c64c55/Crystal-Palace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ce4f40c7/matchlogs/2023-2024/summary/Cheick-Doucoure-Match-Logs" TargetMode="External"/><Relationship Id="rId695" Type="http://schemas.openxmlformats.org/officeDocument/2006/relationships/hyperlink" Target="https://fbref.com/en/squads/d3fd31cc/Everton-Stats" TargetMode="External"/><Relationship Id="rId709" Type="http://schemas.openxmlformats.org/officeDocument/2006/relationships/hyperlink" Target="https://fbref.com/en/players/8a3c1dc7/Rico-Henry" TargetMode="External"/><Relationship Id="rId916" Type="http://schemas.openxmlformats.org/officeDocument/2006/relationships/hyperlink" Target="https://fbref.com/en/players/119b9a8e/matchlogs/2023-2024/summary/Aymeric-Laporte-Match-Logs" TargetMode="External"/><Relationship Id="rId1101" Type="http://schemas.openxmlformats.org/officeDocument/2006/relationships/hyperlink" Target="https://fbref.com/en/players/2f90f6b8/James-Milner" TargetMode="External"/><Relationship Id="rId1546" Type="http://schemas.openxmlformats.org/officeDocument/2006/relationships/hyperlink" Target="https://fbref.com/en/country/CZE/Czech-Republic-Football" TargetMode="External"/><Relationship Id="rId1753" Type="http://schemas.openxmlformats.org/officeDocument/2006/relationships/hyperlink" Target="https://fbref.com/en/players/dd323728/Neco-William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700783e7/matchlogs/2023-2024/summary/Levi-Colwi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NGA/Nigeria-Football" TargetMode="External"/><Relationship Id="rId1185" Type="http://schemas.openxmlformats.org/officeDocument/2006/relationships/hyperlink" Target="https://fbref.com/en/players/43439614/Oliver-Norwood" TargetMode="External"/><Relationship Id="rId1392" Type="http://schemas.openxmlformats.org/officeDocument/2006/relationships/hyperlink" Target="https://fbref.com/en/players/fa031b34/matchlogs/2023-2024/summary/Richarlison-Match-Logs" TargetMode="External"/><Relationship Id="rId1406" Type="http://schemas.openxmlformats.org/officeDocument/2006/relationships/hyperlink" Target="https://fbref.com/en/country/USA/United-States-Football" TargetMode="External"/><Relationship Id="rId1613" Type="http://schemas.openxmlformats.org/officeDocument/2006/relationships/hyperlink" Target="https://fbref.com/en/players/b3af9be1/Takehiro-Tomiyasu" TargetMode="External"/><Relationship Id="rId1820" Type="http://schemas.openxmlformats.org/officeDocument/2006/relationships/hyperlink" Target="https://fbref.com/en/players/79300479/matchlogs/2023-2024/summary/Martin-Odegaard-Match-Logs" TargetMode="External"/><Relationship Id="rId194" Type="http://schemas.openxmlformats.org/officeDocument/2006/relationships/hyperlink" Target="https://fbref.com/en/country/GER/Germany-Football" TargetMode="External"/><Relationship Id="rId208" Type="http://schemas.openxmlformats.org/officeDocument/2006/relationships/hyperlink" Target="https://fbref.com/en/players/eed2427e/matchlogs/2023-2024/summary/Oscar-Bobb-Match-Logs" TargetMode="External"/><Relationship Id="rId415" Type="http://schemas.openxmlformats.org/officeDocument/2006/relationships/hyperlink" Target="https://fbref.com/en/squads/1df6b87e/Sheffield-United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4bcf39f6/Neal-Maupay" TargetMode="External"/><Relationship Id="rId1252" Type="http://schemas.openxmlformats.org/officeDocument/2006/relationships/hyperlink" Target="https://fbref.com/en/players/c1242d4e/matchlogs/2023-2024/summary/Stefan-Ortega-Match-Logs" TargetMode="External"/><Relationship Id="rId1697" Type="http://schemas.openxmlformats.org/officeDocument/2006/relationships/hyperlink" Target="https://fbref.com/en/players/8fe2a392/Micky-van-de-Ven" TargetMode="External"/><Relationship Id="rId261" Type="http://schemas.openxmlformats.org/officeDocument/2006/relationships/hyperlink" Target="https://fbref.com/en/players/468a7a91/Facundo-Buonanotte" TargetMode="External"/><Relationship Id="rId499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cbd1eb0/matchlogs/2023-2024/summary/Tyrick-Mitchell-Match-Logs" TargetMode="External"/><Relationship Id="rId1557" Type="http://schemas.openxmlformats.org/officeDocument/2006/relationships/hyperlink" Target="https://fbref.com/en/players/b400bde0/Raheem-Sterling" TargetMode="External"/><Relationship Id="rId1764" Type="http://schemas.openxmlformats.org/officeDocument/2006/relationships/hyperlink" Target="https://fbref.com/en/players/c596fcb0/matchlogs/2023-2024/summary/Callum-Wilson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7c21e445/West-Ham-United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8449d35e/Vitaly-Janelt" TargetMode="External"/><Relationship Id="rId1196" Type="http://schemas.openxmlformats.org/officeDocument/2006/relationships/hyperlink" Target="https://fbref.com/en/players/e6af02e0/matchlogs/2023-2024/summary/Matheus-Nunes-Match-Logs" TargetMode="External"/><Relationship Id="rId1417" Type="http://schemas.openxmlformats.org/officeDocument/2006/relationships/hyperlink" Target="https://fbref.com/en/players/4ab53cdb/Jay-Rodriguez" TargetMode="External"/><Relationship Id="rId1624" Type="http://schemas.openxmlformats.org/officeDocument/2006/relationships/hyperlink" Target="https://fbref.com/en/players/0db169ae/matchlogs/2023-2024/summary/Sandro-Tonali-Match-Log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b2b47a98/Newcastle-United-Stats" TargetMode="External"/><Relationship Id="rId426" Type="http://schemas.openxmlformats.org/officeDocument/2006/relationships/hyperlink" Target="https://fbref.com/en/country/BEL/Belgium-Football" TargetMode="External"/><Relationship Id="rId633" Type="http://schemas.openxmlformats.org/officeDocument/2006/relationships/hyperlink" Target="https://fbref.com/en/players/7a11550b/Joe-Gomez" TargetMode="External"/><Relationship Id="rId980" Type="http://schemas.openxmlformats.org/officeDocument/2006/relationships/hyperlink" Target="https://fbref.com/en/players/cab9634e/matchlogs/2023-2024/summary/Ian-Maatsen-Match-Logs" TargetMode="External"/><Relationship Id="rId1056" Type="http://schemas.openxmlformats.org/officeDocument/2006/relationships/hyperlink" Target="https://fbref.com/en/players/6afaebf2/matchlogs/2023-2024/summary/Bryan-Mbeumo-Match-Logs" TargetMode="External"/><Relationship Id="rId1263" Type="http://schemas.openxmlformats.org/officeDocument/2006/relationships/hyperlink" Target="https://fbref.com/en/squads/4ba7cbea/Bournemouth-Stats" TargetMode="External"/><Relationship Id="rId840" Type="http://schemas.openxmlformats.org/officeDocument/2006/relationships/hyperlink" Target="https://fbref.com/en/players/c066d1a5/matchlogs/2023-2024/summary/Issa-Kabore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CIV/Cote-dIvoire-Football" TargetMode="External"/><Relationship Id="rId1568" Type="http://schemas.openxmlformats.org/officeDocument/2006/relationships/hyperlink" Target="https://fbref.com/en/players/339fe0e8/matchlogs/2023-2024/summary/Thomas-Strakosha-Match-Logs" TargetMode="External"/><Relationship Id="rId1775" Type="http://schemas.openxmlformats.org/officeDocument/2006/relationships/hyperlink" Target="https://fbref.com/en/squads/e4a775cb/Nottingham-Forest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b2d31e83/matchlogs/2023-2024/summary/Dan-Burn-Match-Logs" TargetMode="External"/><Relationship Id="rId577" Type="http://schemas.openxmlformats.org/officeDocument/2006/relationships/hyperlink" Target="https://fbref.com/en/players/82927de4/Pablo-Fornals" TargetMode="External"/><Relationship Id="rId700" Type="http://schemas.openxmlformats.org/officeDocument/2006/relationships/hyperlink" Target="https://fbref.com/en/players/fed7cb61/matchlogs/2023-2024/summary/Kai-Havertz-Match-Logs" TargetMode="External"/><Relationship Id="rId1123" Type="http://schemas.openxmlformats.org/officeDocument/2006/relationships/hyperlink" Target="https://fbref.com/en/squads/7c21e445/West-Ham-United-Stats" TargetMode="External"/><Relationship Id="rId1330" Type="http://schemas.openxmlformats.org/officeDocument/2006/relationships/hyperlink" Target="https://fbref.com/en/country/ESP/Spain-Football" TargetMode="External"/><Relationship Id="rId1428" Type="http://schemas.openxmlformats.org/officeDocument/2006/relationships/hyperlink" Target="https://fbref.com/en/players/a3d94a58/matchlogs/2023-2024/summary/Cristian-Romero-Match-Logs" TargetMode="External"/><Relationship Id="rId1635" Type="http://schemas.openxmlformats.org/officeDocument/2006/relationships/hyperlink" Target="https://fbref.com/en/squads/943e8050/Burnley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b66315ae/matchlogs/2023-2024/summary/Gabriel-Jesus-Match-Logs" TargetMode="External"/><Relationship Id="rId991" Type="http://schemas.openxmlformats.org/officeDocument/2006/relationships/hyperlink" Target="https://fbref.com/en/squads/cff3d9bb/Chelsea-Stats" TargetMode="External"/><Relationship Id="rId1067" Type="http://schemas.openxmlformats.org/officeDocument/2006/relationships/hyperlink" Target="https://fbref.com/en/squads/1df6b87e/Sheffield-United-Stats" TargetMode="External"/><Relationship Id="rId437" Type="http://schemas.openxmlformats.org/officeDocument/2006/relationships/hyperlink" Target="https://fbref.com/en/players/31c69ef1/Ruben-Dias" TargetMode="External"/><Relationship Id="rId644" Type="http://schemas.openxmlformats.org/officeDocument/2006/relationships/hyperlink" Target="https://fbref.com/en/players/2bd83368/matchlogs/2023-2024/summary/Anthony-Gordon-Match-Logs" TargetMode="External"/><Relationship Id="rId851" Type="http://schemas.openxmlformats.org/officeDocument/2006/relationships/hyperlink" Target="https://fbref.com/en/squads/e297cd13/Luton-Town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c8aa95da/Fabian-Schar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NED/Netherlands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414184f7/matchlogs/2023-2024/summary/Jhon-Duran-Match-Logs" TargetMode="External"/><Relationship Id="rId711" Type="http://schemas.openxmlformats.org/officeDocument/2006/relationships/hyperlink" Target="https://fbref.com/en/squads/cd051869/Brentford-Stats" TargetMode="External"/><Relationship Id="rId949" Type="http://schemas.openxmlformats.org/officeDocument/2006/relationships/hyperlink" Target="https://fbref.com/en/players/afed6722/Valentino-Livramento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66fb2c5/Aaron-Ramsdale" TargetMode="External"/><Relationship Id="rId1786" Type="http://schemas.openxmlformats.org/officeDocument/2006/relationships/hyperlink" Target="https://fbref.com/en/country/UKR/Ukraine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077faf72/matchlogs/2023-2024/summary/Matheus-Franca-Match-Logs" TargetMode="External"/><Relationship Id="rId795" Type="http://schemas.openxmlformats.org/officeDocument/2006/relationships/hyperlink" Target="https://fbref.com/en/squads/b2b47a98/Newcastle-United-Stats" TargetMode="External"/><Relationship Id="rId809" Type="http://schemas.openxmlformats.org/officeDocument/2006/relationships/hyperlink" Target="https://fbref.com/en/players/9e5708be/Sam-Johnstone" TargetMode="External"/><Relationship Id="rId1201" Type="http://schemas.openxmlformats.org/officeDocument/2006/relationships/hyperlink" Target="https://fbref.com/en/players/df0a4c90/Christian-Norgaard" TargetMode="External"/><Relationship Id="rId1439" Type="http://schemas.openxmlformats.org/officeDocument/2006/relationships/hyperlink" Target="https://fbref.com/en/squads/8cec06e1/Wolverhampton-Wanderers-Stats" TargetMode="External"/><Relationship Id="rId1646" Type="http://schemas.openxmlformats.org/officeDocument/2006/relationships/hyperlink" Target="https://fbref.com/en/country/MLI/Mali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1b84dbe1/matchlogs/2023-2024/summary/Lucas-Digne-Match-Logs" TargetMode="External"/><Relationship Id="rId655" Type="http://schemas.openxmlformats.org/officeDocument/2006/relationships/hyperlink" Target="https://fbref.com/en/squads/d07537b9/Brighton-and-Hove-Albion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9b6f7fd5/Lucas-Paqueta" TargetMode="External"/><Relationship Id="rId1492" Type="http://schemas.openxmlformats.org/officeDocument/2006/relationships/hyperlink" Target="https://fbref.com/en/players/104d0bb8/matchlogs/2023-2024/summary/Alex-Scott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8b529245/Carlos-Vinicius" TargetMode="External"/><Relationship Id="rId294" Type="http://schemas.openxmlformats.org/officeDocument/2006/relationships/hyperlink" Target="https://fbref.com/en/country/BRA/Brazil-Football" TargetMode="External"/><Relationship Id="rId308" Type="http://schemas.openxmlformats.org/officeDocument/2006/relationships/hyperlink" Target="https://fbref.com/en/players/197640fd/matchlogs/2023-2024/summary/Timothy-Castagne-Match-Logs" TargetMode="External"/><Relationship Id="rId515" Type="http://schemas.openxmlformats.org/officeDocument/2006/relationships/hyperlink" Target="https://fbref.com/en/squads/1df6b87e/Sheffield-United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a755db8c/Rodrigo-Muniz" TargetMode="External"/><Relationship Id="rId1352" Type="http://schemas.openxmlformats.org/officeDocument/2006/relationships/hyperlink" Target="https://fbref.com/en/players/1544f145/matchlogs/2023-2024/summary/Jacob-Ramsey-Match-Logs" TargetMode="External"/><Relationship Id="rId1797" Type="http://schemas.openxmlformats.org/officeDocument/2006/relationships/hyperlink" Target="https://fbref.com/en/players/88968486/Illia-Zabarnyi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fdf3cb77/Vladimir-Coufal" TargetMode="External"/><Relationship Id="rId599" Type="http://schemas.openxmlformats.org/officeDocument/2006/relationships/hyperlink" Target="https://fbref.com/en/squads/d3fd31cc/Everton-Stats" TargetMode="External"/><Relationship Id="rId1005" Type="http://schemas.openxmlformats.org/officeDocument/2006/relationships/hyperlink" Target="https://fbref.com/en/players/bb5fbd2b/Solly-March" TargetMode="External"/><Relationship Id="rId1212" Type="http://schemas.openxmlformats.org/officeDocument/2006/relationships/hyperlink" Target="https://fbref.com/en/players/35516eac/matchlogs/2023-2024/summary/Wilson-Odobert-Match-Logs" TargetMode="External"/><Relationship Id="rId1657" Type="http://schemas.openxmlformats.org/officeDocument/2006/relationships/hyperlink" Target="https://fbref.com/en/players/38ceb24a/Leandro-Trossard" TargetMode="External"/><Relationship Id="rId459" Type="http://schemas.openxmlformats.org/officeDocument/2006/relationships/hyperlink" Target="https://fbref.com/en/squads/822bd0ba/Liverpool-Stats" TargetMode="External"/><Relationship Id="rId666" Type="http://schemas.openxmlformats.org/officeDocument/2006/relationships/hyperlink" Target="https://fbref.com/en/country/FRA/France-Football" TargetMode="External"/><Relationship Id="rId873" Type="http://schemas.openxmlformats.org/officeDocument/2006/relationships/hyperlink" Target="https://fbref.com/en/players/dc3e663e/Jakub-Kiwior" TargetMode="External"/><Relationship Id="rId1089" Type="http://schemas.openxmlformats.org/officeDocument/2006/relationships/hyperlink" Target="https://fbref.com/en/players/ca22ccb0/Hannibal-Mejbri" TargetMode="External"/><Relationship Id="rId1296" Type="http://schemas.openxmlformats.org/officeDocument/2006/relationships/hyperlink" Target="https://fbref.com/en/players/230f0471/matchlogs/2023-2024/summary/Nathan-Patterson-Match-Logs" TargetMode="External"/><Relationship Id="rId1517" Type="http://schemas.openxmlformats.org/officeDocument/2006/relationships/hyperlink" Target="https://fbref.com/en/players/86e7deaf/Thiago-Silva" TargetMode="External"/><Relationship Id="rId1724" Type="http://schemas.openxmlformats.org/officeDocument/2006/relationships/hyperlink" Target="https://fbref.com/en/players/86dd77d1/matchlogs/2023-2024/summary/Kyle-Walker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79c84d1c/Jarrod-Bowen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de112b84/matchlogs/2023-2024/summary/Jacob-Murphy-Match-Logs" TargetMode="External"/><Relationship Id="rId1363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a0666d3e/Will-Hughes" TargetMode="External"/><Relationship Id="rId940" Type="http://schemas.openxmlformats.org/officeDocument/2006/relationships/hyperlink" Target="https://fbref.com/en/players/b57e066e/matchlogs/2023-2024/summary/Rico-Lewis-Match-Logs" TargetMode="External"/><Relationship Id="rId1016" Type="http://schemas.openxmlformats.org/officeDocument/2006/relationships/hyperlink" Target="https://fbref.com/en/players/48a5a5d6/matchlogs/2023-2024/summary/Gabriel-Martinelli-Match-Logs" TargetMode="External"/><Relationship Id="rId1570" Type="http://schemas.openxmlformats.org/officeDocument/2006/relationships/hyperlink" Target="https://fbref.com/en/country/HUN/Hungary-Football" TargetMode="External"/><Relationship Id="rId1668" Type="http://schemas.openxmlformats.org/officeDocument/2006/relationships/hyperlink" Target="https://fbref.com/en/players/f315ca93/matchlogs/2023-2024/summary/Kostas-Tsimikas-Match-Log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1daec722/matchlogs/2023-2024/summary/Marc-Cucurella-Match-Logs" TargetMode="External"/><Relationship Id="rId677" Type="http://schemas.openxmlformats.org/officeDocument/2006/relationships/hyperlink" Target="https://fbref.com/en/players/a7588cdc/Antwoine-Hackford" TargetMode="External"/><Relationship Id="rId800" Type="http://schemas.openxmlformats.org/officeDocument/2006/relationships/hyperlink" Target="https://fbref.com/en/players/73b1d65b/matchlogs/2023-2024/summary/Ryan-John-Gile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6250083a/matchlogs/2023-2024/summary/Oliver-Skipp-Match-Logs" TargetMode="External"/><Relationship Id="rId232" Type="http://schemas.openxmlformats.org/officeDocument/2006/relationships/hyperlink" Target="https://fbref.com/en/players/30e81a88/matchlogs/2023-2024/summary/Rhian-Brewster-Match-Logs" TargetMode="External"/><Relationship Id="rId884" Type="http://schemas.openxmlformats.org/officeDocument/2006/relationships/hyperlink" Target="https://fbref.com/en/players/fc076f78/matchlogs/2023-2024/summary/Luca-Koleosho-Match-Logs" TargetMode="External"/><Relationship Id="rId1735" Type="http://schemas.openxmlformats.org/officeDocument/2006/relationships/hyperlink" Target="https://fbref.com/en/squads/7c21e445/West-Ham-United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d38fdf53/Pervis-Estupinan" TargetMode="External"/><Relationship Id="rId744" Type="http://schemas.openxmlformats.org/officeDocument/2006/relationships/hyperlink" Target="https://fbref.com/en/players/491a433d/matchlogs/2023-2024/summary/Rasmus-Hojlund-Match-Logs" TargetMode="External"/><Relationship Id="rId951" Type="http://schemas.openxmlformats.org/officeDocument/2006/relationships/hyperlink" Target="https://fbref.com/en/squads/b2b47a98/Newcastle-United-Stats" TargetMode="External"/><Relationship Id="rId1167" Type="http://schemas.openxmlformats.org/officeDocument/2006/relationships/hyperlink" Target="https://fbref.com/en/squads/18bb7c10/Arsenal-Stats" TargetMode="External"/><Relationship Id="rId1374" Type="http://schemas.openxmlformats.org/officeDocument/2006/relationships/hyperlink" Target="https://fbref.com/en/country/ESP/Spain-Football" TargetMode="External"/><Relationship Id="rId1581" Type="http://schemas.openxmlformats.org/officeDocument/2006/relationships/hyperlink" Target="https://fbref.com/en/players/a65c844b/Nuno-Tavares" TargetMode="External"/><Relationship Id="rId1679" Type="http://schemas.openxmlformats.org/officeDocument/2006/relationships/hyperlink" Target="https://fbref.com/en/squads/cff3d9bb/Chelsea-Stats" TargetMode="External"/><Relationship Id="rId1802" Type="http://schemas.openxmlformats.org/officeDocument/2006/relationships/hyperlink" Target="https://fbref.com/en/country/ITA/Italy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d07537b9/Brighton-and-Hove-Albion-Stats" TargetMode="External"/><Relationship Id="rId590" Type="http://schemas.openxmlformats.org/officeDocument/2006/relationships/hyperlink" Target="https://fbref.com/en/country/NED/Netherlands-Football" TargetMode="External"/><Relationship Id="rId604" Type="http://schemas.openxmlformats.org/officeDocument/2006/relationships/hyperlink" Target="https://fbref.com/en/players/7aa8adfe/matchlogs/2023-2024/summary/Alejandro-Garnacho-Match-Logs" TargetMode="External"/><Relationship Id="rId811" Type="http://schemas.openxmlformats.org/officeDocument/2006/relationships/hyperlink" Target="https://fbref.com/en/squads/47c64c55/Crystal-Palace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country/CMR/Cameroon-Football" TargetMode="External"/><Relationship Id="rId1441" Type="http://schemas.openxmlformats.org/officeDocument/2006/relationships/hyperlink" Target="https://fbref.com/en/players/bc7dc64d/Bukayo-Saka" TargetMode="External"/><Relationship Id="rId243" Type="http://schemas.openxmlformats.org/officeDocument/2006/relationships/hyperlink" Target="https://fbref.com/en/squads/4ba7cbea/Bournemouth-Stats" TargetMode="External"/><Relationship Id="rId450" Type="http://schemas.openxmlformats.org/officeDocument/2006/relationships/hyperlink" Target="https://fbref.com/en/country/FRA/France-Football" TargetMode="External"/><Relationship Id="rId688" Type="http://schemas.openxmlformats.org/officeDocument/2006/relationships/hyperlink" Target="https://fbref.com/en/players/eebacc07/matchlogs/2023-2024/summary/Gustavo-Hamer-Match-Logs" TargetMode="External"/><Relationship Id="rId895" Type="http://schemas.openxmlformats.org/officeDocument/2006/relationships/hyperlink" Target="https://fbref.com/en/squads/e4a775cb/Nottingham-Forest-Stats" TargetMode="External"/><Relationship Id="rId909" Type="http://schemas.openxmlformats.org/officeDocument/2006/relationships/hyperlink" Target="https://fbref.com/en/players/f4e433d4/Tariq-Lamptey" TargetMode="External"/><Relationship Id="rId1080" Type="http://schemas.openxmlformats.org/officeDocument/2006/relationships/hyperlink" Target="https://fbref.com/en/players/fc15fb84/matchlogs/2023-2024/summary/Dwight-McNeil-Match-Logs" TargetMode="External"/><Relationship Id="rId1301" Type="http://schemas.openxmlformats.org/officeDocument/2006/relationships/hyperlink" Target="https://fbref.com/en/players/6639e500/Andreas-Pereira" TargetMode="External"/><Relationship Id="rId1539" Type="http://schemas.openxmlformats.org/officeDocument/2006/relationships/hyperlink" Target="https://fbref.com/en/squads/4ba7cbea/Bournemouth-Stats" TargetMode="External"/><Relationship Id="rId1746" Type="http://schemas.openxmlformats.org/officeDocument/2006/relationships/hyperlink" Target="https://fbref.com/en/country/ENG/England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SP/Spain-Football" TargetMode="External"/><Relationship Id="rId548" Type="http://schemas.openxmlformats.org/officeDocument/2006/relationships/hyperlink" Target="https://fbref.com/en/players/ae4fc6a4/matchlogs/2023-2024/summary/Eberechi-Eze-Match-Logs" TargetMode="External"/><Relationship Id="rId755" Type="http://schemas.openxmlformats.org/officeDocument/2006/relationships/hyperlink" Target="https://fbref.com/en/squads/b2b47a98/Newcastle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SEN/Senegal-Football" TargetMode="External"/><Relationship Id="rId1385" Type="http://schemas.openxmlformats.org/officeDocument/2006/relationships/hyperlink" Target="https://fbref.com/en/players/0a3d6d2b/Chris-Richards" TargetMode="External"/><Relationship Id="rId1592" Type="http://schemas.openxmlformats.org/officeDocument/2006/relationships/hyperlink" Target="https://fbref.com/en/players/cc2d7ad5/matchlogs/2023-2024/summary/Charlie-Taylor-Match-Logs" TargetMode="External"/><Relationship Id="rId1606" Type="http://schemas.openxmlformats.org/officeDocument/2006/relationships/hyperlink" Target="https://fbref.com/en/country/NED/Netherlands-Football" TargetMode="External"/><Relationship Id="rId1813" Type="http://schemas.openxmlformats.org/officeDocument/2006/relationships/hyperlink" Target="https://fbref.com/en/players/ce4246f5/Kurt-Zouma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DEN/Denmark-Football" TargetMode="External"/><Relationship Id="rId408" Type="http://schemas.openxmlformats.org/officeDocument/2006/relationships/hyperlink" Target="https://fbref.com/en/players/60344e4f/matchlogs/2023-2024/summary/Josh-Dasilva-Match-Logs" TargetMode="External"/><Relationship Id="rId615" Type="http://schemas.openxmlformats.org/officeDocument/2006/relationships/hyperlink" Target="https://fbref.com/en/squads/e4a775cb/Nottingham-Forest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43a166b4/Divock-Origi" TargetMode="External"/><Relationship Id="rId1452" Type="http://schemas.openxmlformats.org/officeDocument/2006/relationships/hyperlink" Target="https://fbref.com/en/players/972aeb2a/matchlogs/2023-2024/summary/William-Saliba-Match-Logs" TargetMode="External"/><Relationship Id="rId254" Type="http://schemas.openxmlformats.org/officeDocument/2006/relationships/hyperlink" Target="https://fbref.com/en/country/DEN/Denmark-Football" TargetMode="External"/><Relationship Id="rId699" Type="http://schemas.openxmlformats.org/officeDocument/2006/relationships/hyperlink" Target="https://fbref.com/en/squads/18bb7c10/Arsenal-Stats" TargetMode="External"/><Relationship Id="rId1091" Type="http://schemas.openxmlformats.org/officeDocument/2006/relationships/hyperlink" Target="https://fbref.com/en/squads/19538871/Manchester-United-Stats" TargetMode="External"/><Relationship Id="rId1105" Type="http://schemas.openxmlformats.org/officeDocument/2006/relationships/hyperlink" Target="https://fbref.com/en/players/8397a50c/Tyrone-Mings" TargetMode="External"/><Relationship Id="rId1312" Type="http://schemas.openxmlformats.org/officeDocument/2006/relationships/hyperlink" Target="https://fbref.com/en/players/4f565d77/matchlogs/2023-2024/summary/Kalvin-Phillips-Match-Logs" TargetMode="External"/><Relationship Id="rId1757" Type="http://schemas.openxmlformats.org/officeDocument/2006/relationships/hyperlink" Target="https://fbref.com/en/players/8b9ebd03/Willian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e814e1cf/Lewis-Dobbin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SEN/Senegal-Football" TargetMode="External"/><Relationship Id="rId1189" Type="http://schemas.openxmlformats.org/officeDocument/2006/relationships/hyperlink" Target="https://fbref.com/en/players/e6af02e0/Matheus-Nunes" TargetMode="External"/><Relationship Id="rId1396" Type="http://schemas.openxmlformats.org/officeDocument/2006/relationships/hyperlink" Target="https://fbref.com/en/players/7a1f2c08/matchlogs/2023-2024/summary/Jairo-Riedewald-Match-Logs" TargetMode="External"/><Relationship Id="rId1617" Type="http://schemas.openxmlformats.org/officeDocument/2006/relationships/hyperlink" Target="https://fbref.com/en/players/e7ca0439/James-Tomkins" TargetMode="External"/><Relationship Id="rId198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d2424d1b/Ben-Chilwell" TargetMode="External"/><Relationship Id="rId419" Type="http://schemas.openxmlformats.org/officeDocument/2006/relationships/hyperlink" Target="https://fbref.com/en/squads/8cec06e1/Wolverhampton-Wanderers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c6e8cf1f/Sasa-Lukic" TargetMode="External"/><Relationship Id="rId1049" Type="http://schemas.openxmlformats.org/officeDocument/2006/relationships/hyperlink" Target="https://fbref.com/en/players/00963611/Konstantinos-Mavropanos" TargetMode="External"/><Relationship Id="rId1256" Type="http://schemas.openxmlformats.org/officeDocument/2006/relationships/hyperlink" Target="https://fbref.com/en/players/79bc4c45/matchlogs/2023-2024/summary/Ben-Osborn-Match-Logs" TargetMode="External"/><Relationship Id="rId833" Type="http://schemas.openxmlformats.org/officeDocument/2006/relationships/hyperlink" Target="https://fbref.com/en/players/0db5d2c8/Mathias-Jorgensen" TargetMode="External"/><Relationship Id="rId1116" Type="http://schemas.openxmlformats.org/officeDocument/2006/relationships/hyperlink" Target="https://fbref.com/en/players/74618572/matchlogs/2023-2024/summary/Kaoru-Mitoma-Match-Logs" TargetMode="External"/><Relationship Id="rId1463" Type="http://schemas.openxmlformats.org/officeDocument/2006/relationships/hyperlink" Target="https://fbref.com/en/squads/cff3d9bb/Chelsea-Stats" TargetMode="External"/><Relationship Id="rId1670" Type="http://schemas.openxmlformats.org/officeDocument/2006/relationships/hyperlink" Target="https://fbref.com/en/country/USA/United-States-Football" TargetMode="External"/><Relationship Id="rId1768" Type="http://schemas.openxmlformats.org/officeDocument/2006/relationships/hyperlink" Target="https://fbref.com/en/players/c6dc9ecd/matchlogs/2023-2024/summary/Harry-Wilson-Match-Logs" TargetMode="External"/><Relationship Id="rId265" Type="http://schemas.openxmlformats.org/officeDocument/2006/relationships/hyperlink" Target="https://fbref.com/en/players/a681b7b7/Reece-Burke" TargetMode="External"/><Relationship Id="rId472" Type="http://schemas.openxmlformats.org/officeDocument/2006/relationships/hyperlink" Target="https://fbref.com/en/players/fffea3e5/matchlogs/2023-2024/summary/Jeremy-Doku-Match-Logs" TargetMode="External"/><Relationship Id="rId900" Type="http://schemas.openxmlformats.org/officeDocument/2006/relationships/hyperlink" Target="https://fbref.com/en/players/79c0821a/matchlogs/2023-2024/summary/Mateo-Kovacic-Match-Logs" TargetMode="External"/><Relationship Id="rId1323" Type="http://schemas.openxmlformats.org/officeDocument/2006/relationships/hyperlink" Target="https://fbref.com/en/squads/cd051869/Brentfor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532e1e4f/matchlogs/2023-2024/summary/Pau-Torres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ce2263/matchlogs/2023-2024/summary/Ryan-Christie-Match-Logs" TargetMode="External"/><Relationship Id="rId777" Type="http://schemas.openxmlformats.org/officeDocument/2006/relationships/hyperlink" Target="https://fbref.com/en/players/0f134faf/Mathias-Jensen" TargetMode="External"/><Relationship Id="rId984" Type="http://schemas.openxmlformats.org/officeDocument/2006/relationships/hyperlink" Target="https://fbref.com/en/players/83d074ff/matchlogs/2023-2024/summary/Alexis-Mac-Allister-Match-Logs" TargetMode="External"/><Relationship Id="rId637" Type="http://schemas.openxmlformats.org/officeDocument/2006/relationships/hyperlink" Target="https://fbref.com/en/players/01e5f06e/Sergio-Gomez" TargetMode="External"/><Relationship Id="rId844" Type="http://schemas.openxmlformats.org/officeDocument/2006/relationships/hyperlink" Target="https://fbref.com/en/players/15f24fe7/matchlogs/2023-2024/summary/Sasa-Kalajdzic-Match-Logs" TargetMode="External"/><Relationship Id="rId1267" Type="http://schemas.openxmlformats.org/officeDocument/2006/relationships/hyperlink" Target="https://fbref.com/en/squads/47c64c55/Crystal-Palace-Stats" TargetMode="External"/><Relationship Id="rId1474" Type="http://schemas.openxmlformats.org/officeDocument/2006/relationships/hyperlink" Target="https://fbref.com/en/country/ESP/Spain-Football" TargetMode="External"/><Relationship Id="rId1681" Type="http://schemas.openxmlformats.org/officeDocument/2006/relationships/hyperlink" Target="https://fbref.com/en/players/e06683ca/Virgil-van-Dijk" TargetMode="External"/><Relationship Id="rId276" Type="http://schemas.openxmlformats.org/officeDocument/2006/relationships/hyperlink" Target="https://fbref.com/en/players/dab84ad2/matchlogs/2023-2024/summary/Mason-Burstow-Match-Logs" TargetMode="External"/><Relationship Id="rId483" Type="http://schemas.openxmlformats.org/officeDocument/2006/relationships/hyperlink" Target="https://fbref.com/en/squads/d3fd31cc/Everton-Stats" TargetMode="External"/><Relationship Id="rId690" Type="http://schemas.openxmlformats.org/officeDocument/2006/relationships/hyperlink" Target="https://fbref.com/en/country/WAL/Wales-Football" TargetMode="External"/><Relationship Id="rId704" Type="http://schemas.openxmlformats.org/officeDocument/2006/relationships/hyperlink" Target="https://fbref.com/en/players/4fd08daa/matchlogs/2023-2024/summary/Jan-Paul-van-Hecke-Match-Logs" TargetMode="External"/><Relationship Id="rId911" Type="http://schemas.openxmlformats.org/officeDocument/2006/relationships/hyperlink" Target="https://fbref.com/en/squads/d07537b9/Brighton-and-Hove-Albion-Stats" TargetMode="External"/><Relationship Id="rId1127" Type="http://schemas.openxmlformats.org/officeDocument/2006/relationships/hyperlink" Target="https://fbref.com/en/squads/e4a775cb/Nottingham-Forest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886f9aac/Manor-Solomon" TargetMode="External"/><Relationship Id="rId1779" Type="http://schemas.openxmlformats.org/officeDocument/2006/relationships/hyperlink" Target="https://fbref.com/en/squads/e297cd13/Luton-Town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cd051869/Brentford-Stats" TargetMode="External"/><Relationship Id="rId550" Type="http://schemas.openxmlformats.org/officeDocument/2006/relationships/hyperlink" Target="https://fbref.com/en/country/ESP/Spain-Football" TargetMode="External"/><Relationship Id="rId788" Type="http://schemas.openxmlformats.org/officeDocument/2006/relationships/hyperlink" Target="https://fbref.com/en/players/b561db50/matchlogs/2023-2024/summary/Raul-Jimenez-Match-Logs" TargetMode="External"/><Relationship Id="rId995" Type="http://schemas.openxmlformats.org/officeDocument/2006/relationships/hyperlink" Target="https://fbref.com/en/squads/19538871/Manchester-United-Stats" TargetMode="External"/><Relationship Id="rId1180" Type="http://schemas.openxmlformats.org/officeDocument/2006/relationships/hyperlink" Target="https://fbref.com/en/players/00242715/matchlogs/2023-2024/summary/Moussa-Niakhate-Match-Logs" TargetMode="External"/><Relationship Id="rId1401" Type="http://schemas.openxmlformats.org/officeDocument/2006/relationships/hyperlink" Target="https://fbref.com/en/players/2e4f5f03/Andrew-Robertson" TargetMode="External"/><Relationship Id="rId1639" Type="http://schemas.openxmlformats.org/officeDocument/2006/relationships/hyperlink" Target="https://fbref.com/en/squads/fd962109/Fulham-Stat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b8e740fb/matchlogs/2023-2024/summary/Ryan-Gravenberch-Match-Logs" TargetMode="External"/><Relationship Id="rId855" Type="http://schemas.openxmlformats.org/officeDocument/2006/relationships/hyperlink" Target="https://fbref.com/en/squads/d3fd31cc/Everton-Stats" TargetMode="External"/><Relationship Id="rId1040" Type="http://schemas.openxmlformats.org/officeDocument/2006/relationships/hyperlink" Target="https://fbref.com/en/players/ed383e43/matchlogs/2023-2024/summary/Alex-Matos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3312f911/Jeffrey-Schlupp" TargetMode="External"/><Relationship Id="rId1692" Type="http://schemas.openxmlformats.org/officeDocument/2006/relationships/hyperlink" Target="https://fbref.com/en/players/3f7bafbe/matchlogs/2023-2024/summary/Alejo-Veliz-Match-Logs" TargetMode="External"/><Relationship Id="rId1706" Type="http://schemas.openxmlformats.org/officeDocument/2006/relationships/hyperlink" Target="https://fbref.com/en/country/ITA/Italy-Football" TargetMode="External"/><Relationship Id="rId287" Type="http://schemas.openxmlformats.org/officeDocument/2006/relationships/hyperlink" Target="https://fbref.com/en/squads/d3fd31cc/Everton-Stats" TargetMode="External"/><Relationship Id="rId410" Type="http://schemas.openxmlformats.org/officeDocument/2006/relationships/hyperlink" Target="https://fbref.com/en/country/WAL/Wales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3bb7b8b4/matchlogs/2023-2024/summary/Ederson-Match-Logs" TargetMode="External"/><Relationship Id="rId715" Type="http://schemas.openxmlformats.org/officeDocument/2006/relationships/hyperlink" Target="https://fbref.com/en/squads/361ca564/Tottenham-Hotspur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e1618c22/Aaron-Ramsey" TargetMode="External"/><Relationship Id="rId1552" Type="http://schemas.openxmlformats.org/officeDocument/2006/relationships/hyperlink" Target="https://fbref.com/en/players/6a8a7af8/matchlogs/2023-2024/summary/Vinicius-Souza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e297cd13/Luton-Town-Stats" TargetMode="External"/><Relationship Id="rId1191" Type="http://schemas.openxmlformats.org/officeDocument/2006/relationships/hyperlink" Target="https://fbref.com/en/squads/8cec06e1/Wolverhampton-Wanderers-Stats" TargetMode="External"/><Relationship Id="rId1205" Type="http://schemas.openxmlformats.org/officeDocument/2006/relationships/hyperlink" Target="https://fbref.com/en/players/1d042188/Dara-OShea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5ff4ab71/Enzo-Fernandez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HUN/Hungary-Football" TargetMode="External"/><Relationship Id="rId1289" Type="http://schemas.openxmlformats.org/officeDocument/2006/relationships/hyperlink" Target="https://fbref.com/en/players/529f49ab/Thomas-Partey" TargetMode="External"/><Relationship Id="rId1412" Type="http://schemas.openxmlformats.org/officeDocument/2006/relationships/hyperlink" Target="https://fbref.com/en/players/7399c7a8/matchlogs/2023-2024/summary/Jack-Robinson-Match-Logs" TargetMode="External"/><Relationship Id="rId1496" Type="http://schemas.openxmlformats.org/officeDocument/2006/relationships/hyperlink" Target="https://fbref.com/en/players/d04b94db/matchlogs/2023-2024/summary/Nelson-Semedo-Match-Logs" TargetMode="External"/><Relationship Id="rId1717" Type="http://schemas.openxmlformats.org/officeDocument/2006/relationships/hyperlink" Target="https://fbref.com/en/players/9295dc1c/Vitinho" TargetMode="External"/><Relationship Id="rId214" Type="http://schemas.openxmlformats.org/officeDocument/2006/relationships/hyperlink" Target="https://fbref.com/en/country/CIV/Cote-dIvoire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e46012d4/Kevin-De-Bruyne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7c21e445/West-Ham-United-Stats" TargetMode="External"/><Relationship Id="rId1149" Type="http://schemas.openxmlformats.org/officeDocument/2006/relationships/hyperlink" Target="https://fbref.com/en/players/1704b0b8/Murillo" TargetMode="External"/><Relationship Id="rId1356" Type="http://schemas.openxmlformats.org/officeDocument/2006/relationships/hyperlink" Target="https://fbref.com/en/players/a1d5bd30/matchlogs/2023-2024/summary/Marcus-Rashford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9b5ce51a/Jefferson-Lerma" TargetMode="External"/><Relationship Id="rId1009" Type="http://schemas.openxmlformats.org/officeDocument/2006/relationships/hyperlink" Target="https://fbref.com/en/players/8b788c01/Anthony-Martial" TargetMode="External"/><Relationship Id="rId1563" Type="http://schemas.openxmlformats.org/officeDocument/2006/relationships/hyperlink" Target="https://fbref.com/en/squads/b8fd03ef/Manchester-City-Stats" TargetMode="External"/><Relationship Id="rId1770" Type="http://schemas.openxmlformats.org/officeDocument/2006/relationships/hyperlink" Target="https://fbref.com/en/country/COD/Congo-DR-Football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ef89a37/Philippe-Coutinho" TargetMode="External"/><Relationship Id="rId572" Type="http://schemas.openxmlformats.org/officeDocument/2006/relationships/hyperlink" Target="https://fbref.com/en/players/ed1e53f3/matchlogs/2023-2024/summary/Phil-Foden-Match-Logs" TargetMode="External"/><Relationship Id="rId1216" Type="http://schemas.openxmlformats.org/officeDocument/2006/relationships/hyperlink" Target="https://fbref.com/en/players/788c0277/matchlogs/2023-2024/summary/Chiedozie-Ogbene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c1949191/Jarrad-Branthwaite" TargetMode="External"/><Relationship Id="rId432" Type="http://schemas.openxmlformats.org/officeDocument/2006/relationships/hyperlink" Target="https://fbref.com/en/players/5a7301ae/matchlogs/2023-2024/summary/Leander-Dendoncker-Match-Logs" TargetMode="External"/><Relationship Id="rId877" Type="http://schemas.openxmlformats.org/officeDocument/2006/relationships/hyperlink" Target="https://fbref.com/en/players/4c3a6744/Justin-Kluivert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9e525177/matchlogs/2023-2024/summary/Aaron-Wan-Bissaka-Match-Logs" TargetMode="External"/><Relationship Id="rId737" Type="http://schemas.openxmlformats.org/officeDocument/2006/relationships/hyperlink" Target="https://fbref.com/en/players/8b04d6c1/Pierre-Hojbjerg" TargetMode="External"/><Relationship Id="rId944" Type="http://schemas.openxmlformats.org/officeDocument/2006/relationships/hyperlink" Target="https://fbref.com/en/players/41f08ac8/matchlogs/2023-2024/summary/Keane-Lewis-Potter-Match-Logs" TargetMode="External"/><Relationship Id="rId1367" Type="http://schemas.openxmlformats.org/officeDocument/2006/relationships/hyperlink" Target="https://fbref.com/en/squads/943e8050/Burnley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a5212312/Joe-Worrall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f6d7d690/matchlogs/2023-2024/summary/Josh-Cullen-Match-Logs" TargetMode="External"/><Relationship Id="rId583" Type="http://schemas.openxmlformats.org/officeDocument/2006/relationships/hyperlink" Target="https://fbref.com/en/squads/943e8050/Burnley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0cd31129/matchlogs/2023-2024/summary/Brennan-Johnson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COD/Congo-DR-Football" TargetMode="External"/><Relationship Id="rId1641" Type="http://schemas.openxmlformats.org/officeDocument/2006/relationships/hyperlink" Target="https://fbref.com/en/players/c47541e0/Bertrand-Traore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7220da2/matchlogs/2023-2024/summary/Armando-Broja-Match-Logs" TargetMode="External"/><Relationship Id="rId443" Type="http://schemas.openxmlformats.org/officeDocument/2006/relationships/hyperlink" Target="https://fbref.com/en/squads/822bd0ba/Liverpool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ed9b537/matchlogs/2023-2024/summary/Ibrahima-Konate-Match-Logs" TargetMode="External"/><Relationship Id="rId1073" Type="http://schemas.openxmlformats.org/officeDocument/2006/relationships/hyperlink" Target="https://fbref.com/en/players/4e5a4cbc/Scott-McKenna" TargetMode="External"/><Relationship Id="rId1280" Type="http://schemas.openxmlformats.org/officeDocument/2006/relationships/hyperlink" Target="https://fbref.com/en/players/dc7f8a28/matchlogs/2023-2024/summary/Cole-Palmer-Match-Logs" TargetMode="External"/><Relationship Id="rId1501" Type="http://schemas.openxmlformats.org/officeDocument/2006/relationships/hyperlink" Target="https://fbref.com/en/players/35141f4c/Marcos-Senesi" TargetMode="External"/><Relationship Id="rId1739" Type="http://schemas.openxmlformats.org/officeDocument/2006/relationships/hyperlink" Target="https://fbref.com/en/squads/8602292d/Aston-Villa-Stats" TargetMode="External"/><Relationship Id="rId303" Type="http://schemas.openxmlformats.org/officeDocument/2006/relationships/hyperlink" Target="https://fbref.com/en/squads/8602292d/Aston-Villa-Stats" TargetMode="External"/><Relationship Id="rId748" Type="http://schemas.openxmlformats.org/officeDocument/2006/relationships/hyperlink" Target="https://fbref.com/en/players/a4e85758/matchlogs/2023-2024/summary/Igor-Match-Logs" TargetMode="External"/><Relationship Id="rId955" Type="http://schemas.openxmlformats.org/officeDocument/2006/relationships/hyperlink" Target="https://fbref.com/en/squads/361ca564/Tottenham-Hotspur-Stats" TargetMode="External"/><Relationship Id="rId1140" Type="http://schemas.openxmlformats.org/officeDocument/2006/relationships/hyperlink" Target="https://fbref.com/en/players/9674002f/matchlogs/2023-2024/summary/Mason-Mount-Match-Logs" TargetMode="External"/><Relationship Id="rId1378" Type="http://schemas.openxmlformats.org/officeDocument/2006/relationships/hyperlink" Target="https://fbref.com/en/country/JAM/Jamaica-Football" TargetMode="External"/><Relationship Id="rId1585" Type="http://schemas.openxmlformats.org/officeDocument/2006/relationships/hyperlink" Target="https://fbref.com/en/players/5c0da4a4/Marcus-Tavernier" TargetMode="External"/><Relationship Id="rId1792" Type="http://schemas.openxmlformats.org/officeDocument/2006/relationships/hyperlink" Target="https://fbref.com/en/players/c1fe2a48/matchlogs/2023-2024/summary/Ryan-Yates-Match-Logs" TargetMode="External"/><Relationship Id="rId1806" Type="http://schemas.openxmlformats.org/officeDocument/2006/relationships/hyperlink" Target="https://fbref.com/en/country/MAR/Morocco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FRA/France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4e015693/matchlogs/2023-2024/summary/James-Garner-Match-Logs" TargetMode="External"/><Relationship Id="rId815" Type="http://schemas.openxmlformats.org/officeDocument/2006/relationships/hyperlink" Target="https://fbref.com/en/squads/822bd0ba/Liverpool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e342ad68/Mohamed-Salah" TargetMode="External"/><Relationship Id="rId1652" Type="http://schemas.openxmlformats.org/officeDocument/2006/relationships/hyperlink" Target="https://fbref.com/en/players/b2a81fc6/matchlogs/2023-2024/summary/Mike-Tresor-Match-Logs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b8fd03ef/Manchester-City-Stats" TargetMode="External"/><Relationship Id="rId1000" Type="http://schemas.openxmlformats.org/officeDocument/2006/relationships/hyperlink" Target="https://fbref.com/en/players/a572e291/matchlogs/2023-2024/summary/Orel-Mangala-Match-Logs" TargetMode="External"/><Relationship Id="rId1084" Type="http://schemas.openxmlformats.org/officeDocument/2006/relationships/hyperlink" Target="https://fbref.com/en/players/d93c2511/matchlogs/2023-2024/summary/Scott-McTominay-Match-Logs" TargetMode="External"/><Relationship Id="rId1305" Type="http://schemas.openxmlformats.org/officeDocument/2006/relationships/hyperlink" Target="https://fbref.com/en/players/6fe90922/Ivan-Perisic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82518f62/Bruno-Guimaraes" TargetMode="External"/><Relationship Id="rId759" Type="http://schemas.openxmlformats.org/officeDocument/2006/relationships/hyperlink" Target="https://fbref.com/en/squads/d3fd31cc/Everton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8bb7c10/Arsenal-Stats" TargetMode="External"/><Relationship Id="rId1389" Type="http://schemas.openxmlformats.org/officeDocument/2006/relationships/hyperlink" Target="https://fbref.com/en/players/fa031b34/Richarlison" TargetMode="External"/><Relationship Id="rId1512" Type="http://schemas.openxmlformats.org/officeDocument/2006/relationships/hyperlink" Target="https://fbref.com/en/players/3eb22ec9/matchlogs/2023-2024/summary/Bernardo-Silva-Match-Logs" TargetMode="External"/><Relationship Id="rId1596" Type="http://schemas.openxmlformats.org/officeDocument/2006/relationships/hyperlink" Target="https://fbref.com/en/players/77d7c96f/matchlogs/2023-2024/summary/Kenny-Tete-Match-Logs" TargetMode="External"/><Relationship Id="rId1817" Type="http://schemas.openxmlformats.org/officeDocument/2006/relationships/hyperlink" Target="https://fbref.com/en/players/79300479/Martin-Odegaard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PAR/Paraguay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b9e1436c/Harvey-Elliott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e4a775cb/Nottingham-Forest-Stats" TargetMode="External"/><Relationship Id="rId1249" Type="http://schemas.openxmlformats.org/officeDocument/2006/relationships/hyperlink" Target="https://fbref.com/en/players/c1242d4e/Stefan-Ortega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DEN/Denmark-Football" TargetMode="External"/><Relationship Id="rId1011" Type="http://schemas.openxmlformats.org/officeDocument/2006/relationships/hyperlink" Target="https://fbref.com/en/squads/19538871/Manchester-United-Stats" TargetMode="External"/><Relationship Id="rId1109" Type="http://schemas.openxmlformats.org/officeDocument/2006/relationships/hyperlink" Target="https://fbref.com/en/players/5cbd1eb0/Tyrick-Mitchell" TargetMode="External"/><Relationship Id="rId1456" Type="http://schemas.openxmlformats.org/officeDocument/2006/relationships/hyperlink" Target="https://fbref.com/en/players/1b4f1169/matchlogs/2023-2024/summary/Albert-Sambi-Lokonga-Match-Logs" TargetMode="External"/><Relationship Id="rId1663" Type="http://schemas.openxmlformats.org/officeDocument/2006/relationships/hyperlink" Target="https://fbref.com/en/squads/1df6b87e/Sheffield-United-Stats" TargetMode="External"/><Relationship Id="rId258" Type="http://schemas.openxmlformats.org/officeDocument/2006/relationships/hyperlink" Target="https://fbref.com/en/country/ESP/Spain-Football" TargetMode="External"/><Relationship Id="rId465" Type="http://schemas.openxmlformats.org/officeDocument/2006/relationships/hyperlink" Target="https://fbref.com/en/players/d557d734/Matt-Doherty" TargetMode="External"/><Relationship Id="rId672" Type="http://schemas.openxmlformats.org/officeDocument/2006/relationships/hyperlink" Target="https://fbref.com/en/players/5ad50391/matchlogs/2023-2024/summary/Josko-Gvardiol-Match-Logs" TargetMode="External"/><Relationship Id="rId1095" Type="http://schemas.openxmlformats.org/officeDocument/2006/relationships/hyperlink" Target="https://fbref.com/en/squads/e297cd13/Luton-Town-Stats" TargetMode="External"/><Relationship Id="rId1316" Type="http://schemas.openxmlformats.org/officeDocument/2006/relationships/hyperlink" Target="https://fbref.com/en/players/19f4d211/matchlogs/2023-2024/summary/Jaden-Philogene-Bidace-Match-Logs" TargetMode="External"/><Relationship Id="rId1523" Type="http://schemas.openxmlformats.org/officeDocument/2006/relationships/hyperlink" Target="https://fbref.com/en/squads/4ba7cbea/Bournemouth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696b6a9/Tahith-Chong" TargetMode="External"/><Relationship Id="rId532" Type="http://schemas.openxmlformats.org/officeDocument/2006/relationships/hyperlink" Target="https://fbref.com/en/players/c149016b/matchlogs/2023-2024/summary/Wataru-Endo-Match-Logs" TargetMode="External"/><Relationship Id="rId977" Type="http://schemas.openxmlformats.org/officeDocument/2006/relationships/hyperlink" Target="https://fbref.com/en/players/cab9634e/Ian-Maatsen" TargetMode="External"/><Relationship Id="rId1162" Type="http://schemas.openxmlformats.org/officeDocument/2006/relationships/hyperlink" Target="https://fbref.com/en/country/ZIM/Zimbabwe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c066d1a5/Issa-Kabore" TargetMode="External"/><Relationship Id="rId1022" Type="http://schemas.openxmlformats.org/officeDocument/2006/relationships/hyperlink" Target="https://fbref.com/en/country/ARG/Argentina-Football" TargetMode="External"/><Relationship Id="rId1467" Type="http://schemas.openxmlformats.org/officeDocument/2006/relationships/hyperlink" Target="https://fbref.com/en/squads/19538871/Manchester-United-Stats" TargetMode="External"/><Relationship Id="rId1674" Type="http://schemas.openxmlformats.org/officeDocument/2006/relationships/hyperlink" Target="https://fbref.com/en/country/ITA/Italy-Football" TargetMode="External"/><Relationship Id="rId269" Type="http://schemas.openxmlformats.org/officeDocument/2006/relationships/hyperlink" Target="https://fbref.com/en/players/b2d31e83/Dan-Burn" TargetMode="External"/><Relationship Id="rId476" Type="http://schemas.openxmlformats.org/officeDocument/2006/relationships/hyperlink" Target="https://fbref.com/en/players/20b3a502/matchlogs/2023-2024/summary/Nicolas-Dominguez-Match-Logs" TargetMode="External"/><Relationship Id="rId683" Type="http://schemas.openxmlformats.org/officeDocument/2006/relationships/hyperlink" Target="https://fbref.com/en/squads/b2b47a98/Newcastle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df3cda47/matchlogs/2023-2024/summary/Dejan-Kulusevski-Match-Logs" TargetMode="External"/><Relationship Id="rId1327" Type="http://schemas.openxmlformats.org/officeDocument/2006/relationships/hyperlink" Target="https://fbref.com/en/squads/b2b47a98/Newcastle-United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c40b6180/Adam-Webster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b2f9c73e/matchlogs/2023-2024/summary/Carney-Chukwuemeka-Match-Logs" TargetMode="External"/><Relationship Id="rId543" Type="http://schemas.openxmlformats.org/officeDocument/2006/relationships/hyperlink" Target="https://fbref.com/en/squads/19538871/Manchester-United-Stats" TargetMode="External"/><Relationship Id="rId988" Type="http://schemas.openxmlformats.org/officeDocument/2006/relationships/hyperlink" Target="https://fbref.com/en/players/ee38d9c5/matchlogs/2023-2024/summary/James-Maddison-Match-Logs" TargetMode="External"/><Relationship Id="rId1173" Type="http://schemas.openxmlformats.org/officeDocument/2006/relationships/hyperlink" Target="https://fbref.com/en/players/7ba2eaa9/Pedro-Neto" TargetMode="External"/><Relationship Id="rId1380" Type="http://schemas.openxmlformats.org/officeDocument/2006/relationships/hyperlink" Target="https://fbref.com/en/players/0f7533cd/matchlogs/2023-2024/summary/Bobby-Reid-Match-Logs" TargetMode="External"/><Relationship Id="rId1601" Type="http://schemas.openxmlformats.org/officeDocument/2006/relationships/hyperlink" Target="https://fbref.com/en/players/56f7a928/Youri-Tielemans" TargetMode="External"/><Relationship Id="rId182" Type="http://schemas.openxmlformats.org/officeDocument/2006/relationships/hyperlink" Target="https://fbref.com/en/country/NOR/Norway-Football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cc77354e/matchlogs/2023-2024/summary/Boubacar-Kamara-Match-Logs" TargetMode="External"/><Relationship Id="rId1033" Type="http://schemas.openxmlformats.org/officeDocument/2006/relationships/hyperlink" Target="https://fbref.com/en/players/b217ef29/Joel-Matip" TargetMode="External"/><Relationship Id="rId1478" Type="http://schemas.openxmlformats.org/officeDocument/2006/relationships/hyperlink" Target="https://fbref.com/en/country/GER/Germany-Football" TargetMode="External"/><Relationship Id="rId1685" Type="http://schemas.openxmlformats.org/officeDocument/2006/relationships/hyperlink" Target="https://fbref.com/en/players/9f8e9423/Raphael-Varane" TargetMode="External"/><Relationship Id="rId487" Type="http://schemas.openxmlformats.org/officeDocument/2006/relationships/hyperlink" Target="https://fbref.com/en/squads/47c64c55/Crystal-Palace-Stats" TargetMode="External"/><Relationship Id="rId610" Type="http://schemas.openxmlformats.org/officeDocument/2006/relationships/hyperlink" Target="https://fbref.com/en/country/IRN/Iran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169fd162/matchlogs/2023-2024/summary/Hwang-Hee-chan-Match-Logs" TargetMode="External"/><Relationship Id="rId915" Type="http://schemas.openxmlformats.org/officeDocument/2006/relationships/hyperlink" Target="https://fbref.com/en/squads/b8fd03ef/Manchester-City-Stats" TargetMode="External"/><Relationship Id="rId1240" Type="http://schemas.openxmlformats.org/officeDocument/2006/relationships/hyperlink" Target="https://fbref.com/en/players/d86a1f3e/matchlogs/2023-2024/summary/Tyler-Onyango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6613c819/Tomas-Soucek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e4a775cb/Nottingham-Forest-Stats" TargetMode="External"/><Relationship Id="rId1100" Type="http://schemas.openxmlformats.org/officeDocument/2006/relationships/hyperlink" Target="https://fbref.com/en/players/fed96827/matchlogs/2023-2024/summary/Chris-Mepham-Match-Logs" TargetMode="External"/><Relationship Id="rId1184" Type="http://schemas.openxmlformats.org/officeDocument/2006/relationships/hyperlink" Target="https://fbref.com/en/players/a53649b7/matchlogs/2023-2024/summary/Eddie-Nketiah-Match-Logs" TargetMode="External"/><Relationship Id="rId1405" Type="http://schemas.openxmlformats.org/officeDocument/2006/relationships/hyperlink" Target="https://fbref.com/en/players/289601e6/Antonee-Robinson" TargetMode="External"/><Relationship Id="rId1752" Type="http://schemas.openxmlformats.org/officeDocument/2006/relationships/hyperlink" Target="https://fbref.com/en/players/35e413f1/matchlogs/2023-2024/summary/Ben-White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IRL/Republic-of-Ireland-Football" TargetMode="External"/><Relationship Id="rId761" Type="http://schemas.openxmlformats.org/officeDocument/2006/relationships/hyperlink" Target="https://fbref.com/en/players/6ca5ec4b/Alex-Iwobi" TargetMode="External"/><Relationship Id="rId859" Type="http://schemas.openxmlformats.org/officeDocument/2006/relationships/hyperlink" Target="https://fbref.com/en/squads/7c21e445/West-Ham-United-Stats" TargetMode="External"/><Relationship Id="rId1391" Type="http://schemas.openxmlformats.org/officeDocument/2006/relationships/hyperlink" Target="https://fbref.com/en/squads/361ca564/Tottenham-Hotspur-Stats" TargetMode="External"/><Relationship Id="rId1489" Type="http://schemas.openxmlformats.org/officeDocument/2006/relationships/hyperlink" Target="https://fbref.com/en/players/104d0bb8/Alex-Scott" TargetMode="External"/><Relationship Id="rId1612" Type="http://schemas.openxmlformats.org/officeDocument/2006/relationships/hyperlink" Target="https://fbref.com/en/players/a105d46a/matchlogs/2023-2024/summary/Harry-Toffolo-Match-Logs" TargetMode="External"/><Relationship Id="rId1696" Type="http://schemas.openxmlformats.org/officeDocument/2006/relationships/hyperlink" Target="https://fbref.com/en/players/dad4b285/matchlogs/2023-2024/summary/Joel-Veltman-Match-Logs" TargetMode="External"/><Relationship Id="rId193" Type="http://schemas.openxmlformats.org/officeDocument/2006/relationships/hyperlink" Target="https://fbref.com/en/players/9af1f9ff/Jordan-Beyer" TargetMode="External"/><Relationship Id="rId207" Type="http://schemas.openxmlformats.org/officeDocument/2006/relationships/hyperlink" Target="https://fbref.com/en/squads/b8fd03ef/Manchester-City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9f7c837d/Ben-Godfrey" TargetMode="External"/><Relationship Id="rId1044" Type="http://schemas.openxmlformats.org/officeDocument/2006/relationships/hyperlink" Target="https://fbref.com/en/players/4bcf39f6/matchlogs/2023-2024/summary/Neal-Maupay-Match-Logs" TargetMode="External"/><Relationship Id="rId1251" Type="http://schemas.openxmlformats.org/officeDocument/2006/relationships/hyperlink" Target="https://fbref.com/en/squads/b8fd03ef/Manchester-City-Stats" TargetMode="External"/><Relationship Id="rId1349" Type="http://schemas.openxmlformats.org/officeDocument/2006/relationships/hyperlink" Target="https://fbref.com/en/players/1544f145/Jacob-Ramsey" TargetMode="External"/><Relationship Id="rId260" Type="http://schemas.openxmlformats.org/officeDocument/2006/relationships/hyperlink" Target="https://fbref.com/en/players/bfc3b3a0/matchlogs/2023-2024/summary/Hugo-Bueno-Match-Logs" TargetMode="External"/><Relationship Id="rId719" Type="http://schemas.openxmlformats.org/officeDocument/2006/relationships/hyperlink" Target="https://fbref.com/en/squads/cd051869/Brentford-Stats" TargetMode="External"/><Relationship Id="rId926" Type="http://schemas.openxmlformats.org/officeDocument/2006/relationships/hyperlink" Target="https://fbref.com/en/country/GAB/Gabon-Football" TargetMode="External"/><Relationship Id="rId1111" Type="http://schemas.openxmlformats.org/officeDocument/2006/relationships/hyperlink" Target="https://fbref.com/en/squads/47c64c55/Crystal-Palace-Stats" TargetMode="External"/><Relationship Id="rId1556" Type="http://schemas.openxmlformats.org/officeDocument/2006/relationships/hyperlink" Target="https://fbref.com/en/players/28300a16/matchlogs/2023-2024/summary/Jason-Steele-Match-Logs" TargetMode="External"/><Relationship Id="rId1763" Type="http://schemas.openxmlformats.org/officeDocument/2006/relationships/hyperlink" Target="https://fbref.com/en/squads/b2b47a98/Newcastle-United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CIV/Cote-dIvoire-Football" TargetMode="External"/><Relationship Id="rId565" Type="http://schemas.openxmlformats.org/officeDocument/2006/relationships/hyperlink" Target="https://fbref.com/en/players/a92ab7be/Mark-Flekken" TargetMode="External"/><Relationship Id="rId772" Type="http://schemas.openxmlformats.org/officeDocument/2006/relationships/hyperlink" Target="https://fbref.com/en/players/1265a93a/matchlogs/2023-2024/summary/Reece-James-Match-Logs" TargetMode="External"/><Relationship Id="rId1195" Type="http://schemas.openxmlformats.org/officeDocument/2006/relationships/hyperlink" Target="https://fbref.com/en/squads/b8fd03ef/Manchester-City-Stats" TargetMode="External"/><Relationship Id="rId1209" Type="http://schemas.openxmlformats.org/officeDocument/2006/relationships/hyperlink" Target="https://fbref.com/en/players/35516eac/Wilson-Odobert" TargetMode="External"/><Relationship Id="rId1416" Type="http://schemas.openxmlformats.org/officeDocument/2006/relationships/hyperlink" Target="https://fbref.com/en/players/6434f10d/matchlogs/2023-2024/summary/Rodri-Match-Logs" TargetMode="External"/><Relationship Id="rId1623" Type="http://schemas.openxmlformats.org/officeDocument/2006/relationships/hyperlink" Target="https://fbref.com/en/squads/b2b47a98/Newcastle-United-Stats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b737f944/Hannes-Delcroix" TargetMode="External"/><Relationship Id="rId632" Type="http://schemas.openxmlformats.org/officeDocument/2006/relationships/hyperlink" Target="https://fbref.com/en/players/f0caab96/matchlogs/2023-2024/summary/Toti-Gomes-Match-Logs" TargetMode="External"/><Relationship Id="rId1055" Type="http://schemas.openxmlformats.org/officeDocument/2006/relationships/hyperlink" Target="https://fbref.com/en/squads/cd051869/Brentford-Stats" TargetMode="External"/><Relationship Id="rId1262" Type="http://schemas.openxmlformats.org/officeDocument/2006/relationships/hyperlink" Target="https://fbref.com/en/country/BFA/Burkina-Faso-Football" TargetMode="External"/><Relationship Id="rId271" Type="http://schemas.openxmlformats.org/officeDocument/2006/relationships/hyperlink" Target="https://fbref.com/en/squads/b2b47a98/Newcastle-United-Stats" TargetMode="External"/><Relationship Id="rId937" Type="http://schemas.openxmlformats.org/officeDocument/2006/relationships/hyperlink" Target="https://fbref.com/en/players/b57e066e/Rico-Lewis" TargetMode="External"/><Relationship Id="rId1122" Type="http://schemas.openxmlformats.org/officeDocument/2006/relationships/hyperlink" Target="https://fbref.com/en/country/GHA/Ghana-Football" TargetMode="External"/><Relationship Id="rId1567" Type="http://schemas.openxmlformats.org/officeDocument/2006/relationships/hyperlink" Target="https://fbref.com/en/squads/cd051869/Brentford-Stats" TargetMode="External"/><Relationship Id="rId1774" Type="http://schemas.openxmlformats.org/officeDocument/2006/relationships/hyperlink" Target="https://fbref.com/en/country/NZL/New-Zealand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1daec722/Marc-Cucurella" TargetMode="External"/><Relationship Id="rId576" Type="http://schemas.openxmlformats.org/officeDocument/2006/relationships/hyperlink" Target="https://fbref.com/en/players/96cf7b61/matchlogs/2023-2024/summary/Wes-Foderingham-Match-Logs" TargetMode="External"/><Relationship Id="rId783" Type="http://schemas.openxmlformats.org/officeDocument/2006/relationships/hyperlink" Target="https://fbref.com/en/squads/18bb7c10/Arsenal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361ca564/Tottenham-Hotspur-Stats" TargetMode="External"/><Relationship Id="rId1634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30e81a88/Rhian-Brewster" TargetMode="External"/><Relationship Id="rId436" Type="http://schemas.openxmlformats.org/officeDocument/2006/relationships/hyperlink" Target="https://fbref.com/en/players/aeed5c06/matchlogs/2023-2024/summary/Moussa-Diaby-Match-Logs" TargetMode="External"/><Relationship Id="rId643" Type="http://schemas.openxmlformats.org/officeDocument/2006/relationships/hyperlink" Target="https://fbref.com/en/squads/b2b47a98/Newcastle-United-Stats" TargetMode="External"/><Relationship Id="rId1066" Type="http://schemas.openxmlformats.org/officeDocument/2006/relationships/hyperlink" Target="https://fbref.com/en/country/SCO/Scotland-Football" TargetMode="External"/><Relationship Id="rId1273" Type="http://schemas.openxmlformats.org/officeDocument/2006/relationships/hyperlink" Target="https://fbref.com/en/players/dc7f8a28/Cole-Palmer" TargetMode="External"/><Relationship Id="rId1480" Type="http://schemas.openxmlformats.org/officeDocument/2006/relationships/hyperlink" Target="https://fbref.com/en/players/52afb588/matchlogs/2023-2024/summary/Kevin-Schade-Match-Logs" TargetMode="External"/><Relationship Id="rId850" Type="http://schemas.openxmlformats.org/officeDocument/2006/relationships/hyperlink" Target="https://fbref.com/en/country/BEL/Belgium-Football" TargetMode="External"/><Relationship Id="rId948" Type="http://schemas.openxmlformats.org/officeDocument/2006/relationships/hyperlink" Target="https://fbref.com/en/players/f5deef4c/matchlogs/2023-2024/summary/Victor-Lindelof-Match-Logs" TargetMode="External"/><Relationship Id="rId1133" Type="http://schemas.openxmlformats.org/officeDocument/2006/relationships/hyperlink" Target="https://fbref.com/en/players/2da834f1/Carlton-Morris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cf134113/Bart-Verbruggen" TargetMode="External"/><Relationship Id="rId1785" Type="http://schemas.openxmlformats.org/officeDocument/2006/relationships/hyperlink" Target="https://fbref.com/en/players/907a5d7c/Yehor-Yarmoliuk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8602292d/Aston-Villa-Stats" TargetMode="External"/><Relationship Id="rId587" Type="http://schemas.openxmlformats.org/officeDocument/2006/relationships/hyperlink" Target="https://fbref.com/en/squads/47c64c55/Crystal-Palace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0cd31129/matchlogs/2023-2024/summary/Brennan-Johnson-Match-Logs" TargetMode="External"/><Relationship Id="rId1340" Type="http://schemas.openxmlformats.org/officeDocument/2006/relationships/hyperlink" Target="https://fbref.com/en/players/45685411/matchlogs/2023-2024/summary/Jesuran-Rak-Sakyi-Match-Logs" TargetMode="External"/><Relationship Id="rId1438" Type="http://schemas.openxmlformats.org/officeDocument/2006/relationships/hyperlink" Target="https://fbref.com/en/country/POR/Portugal-Football" TargetMode="External"/><Relationship Id="rId1645" Type="http://schemas.openxmlformats.org/officeDocument/2006/relationships/hyperlink" Target="https://fbref.com/en/players/999ceb5f/Boubacar-Traore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players/fc15fb84/Dwight-McNeil" TargetMode="External"/><Relationship Id="rId1200" Type="http://schemas.openxmlformats.org/officeDocument/2006/relationships/hyperlink" Target="https://fbref.com/en/players/4d77b365/matchlogs/2023-2024/summary/Darwin-Nunez-Match-Logs" TargetMode="External"/><Relationship Id="rId654" Type="http://schemas.openxmlformats.org/officeDocument/2006/relationships/hyperlink" Target="https://fbref.com/en/country/GER/Germany-Football" TargetMode="External"/><Relationship Id="rId861" Type="http://schemas.openxmlformats.org/officeDocument/2006/relationships/hyperlink" Target="https://fbref.com/en/players/f31def1e/Lloyd-Kelly" TargetMode="External"/><Relationship Id="rId959" Type="http://schemas.openxmlformats.org/officeDocument/2006/relationships/hyperlink" Target="https://fbref.com/en/squads/e297cd13/Luton-Town-Stats" TargetMode="External"/><Relationship Id="rId1284" Type="http://schemas.openxmlformats.org/officeDocument/2006/relationships/hyperlink" Target="https://fbref.com/en/players/e0bc6fdc/matchlogs/2023-2024/summary/Emerson-Palmieri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9c94165b/Luke-Shaw" TargetMode="External"/><Relationship Id="rId1589" Type="http://schemas.openxmlformats.org/officeDocument/2006/relationships/hyperlink" Target="https://fbref.com/en/players/cc2d7ad5/Charlie-Taylor" TargetMode="External"/><Relationship Id="rId1712" Type="http://schemas.openxmlformats.org/officeDocument/2006/relationships/hyperlink" Target="https://fbref.com/en/players/6412cc03/matchlogs/2023-2024/summary/Fabio-Vieira-Match-Logs" TargetMode="External"/><Relationship Id="rId293" Type="http://schemas.openxmlformats.org/officeDocument/2006/relationships/hyperlink" Target="https://fbref.com/en/players/b4a014b1/Diego-Carlos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69942fb3/James-Hill" TargetMode="External"/><Relationship Id="rId1144" Type="http://schemas.openxmlformats.org/officeDocument/2006/relationships/hyperlink" Target="https://fbref.com/en/players/049a888d/matchlogs/2023-2024/summary/Mykhailo-Mudryk-Match-Logs" TargetMode="External"/><Relationship Id="rId1351" Type="http://schemas.openxmlformats.org/officeDocument/2006/relationships/hyperlink" Target="https://fbref.com/en/squads/8602292d/Aston-Villa-Stats" TargetMode="External"/><Relationship Id="rId1449" Type="http://schemas.openxmlformats.org/officeDocument/2006/relationships/hyperlink" Target="https://fbref.com/en/players/972aeb2a/William-Saliba" TargetMode="External"/><Relationship Id="rId1796" Type="http://schemas.openxmlformats.org/officeDocument/2006/relationships/hyperlink" Target="https://fbref.com/en/players/be927d03/matchlogs/2023-2024/summary/Ashley-Young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beb391dd/matchlogs/2023-2024/summary/Maxwel-Cornet-Match-Logs" TargetMode="External"/><Relationship Id="rId598" Type="http://schemas.openxmlformats.org/officeDocument/2006/relationships/hyperlink" Target="https://fbref.com/en/country/SEN/Senegal-Football" TargetMode="External"/><Relationship Id="rId819" Type="http://schemas.openxmlformats.org/officeDocument/2006/relationships/hyperlink" Target="https://fbref.com/en/squads/18bb7c10/Arsenal-Stats" TargetMode="External"/><Relationship Id="rId1004" Type="http://schemas.openxmlformats.org/officeDocument/2006/relationships/hyperlink" Target="https://fbref.com/en/players/d7f99582/matchlogs/2023-2024/summary/Benson-Manuel-Match-Logs" TargetMode="External"/><Relationship Id="rId1211" Type="http://schemas.openxmlformats.org/officeDocument/2006/relationships/hyperlink" Target="https://fbref.com/en/squads/943e8050/Burnley-Stats" TargetMode="External"/><Relationship Id="rId1656" Type="http://schemas.openxmlformats.org/officeDocument/2006/relationships/hyperlink" Target="https://fbref.com/en/players/21512407/matchlogs/2023-2024/summary/Kieran-Trippier-Match-Logs" TargetMode="External"/><Relationship Id="rId220" Type="http://schemas.openxmlformats.org/officeDocument/2006/relationships/hyperlink" Target="https://fbref.com/en/players/ccce7025/matchlogs/2023-2024/summary/Sven-Botman-Match-Logs" TargetMode="External"/><Relationship Id="rId458" Type="http://schemas.openxmlformats.org/officeDocument/2006/relationships/hyperlink" Target="https://fbref.com/en/country/SCO/Scotland-Football" TargetMode="External"/><Relationship Id="rId665" Type="http://schemas.openxmlformats.org/officeDocument/2006/relationships/hyperlink" Target="https://fbref.com/en/players/d56b9520/Malo-Gusto" TargetMode="External"/><Relationship Id="rId872" Type="http://schemas.openxmlformats.org/officeDocument/2006/relationships/hyperlink" Target="https://fbref.com/en/players/d0f72bf1/matchlogs/2023-2024/summary/Max-Kilman-Match-Logs" TargetMode="External"/><Relationship Id="rId1088" Type="http://schemas.openxmlformats.org/officeDocument/2006/relationships/hyperlink" Target="https://fbref.com/en/players/8df7a2fb/matchlogs/2023-2024/summary/Ben-Mee-Match-Logs" TargetMode="External"/><Relationship Id="rId1295" Type="http://schemas.openxmlformats.org/officeDocument/2006/relationships/hyperlink" Target="https://fbref.com/en/squads/d3fd31cc/Everton-Stats" TargetMode="External"/><Relationship Id="rId1309" Type="http://schemas.openxmlformats.org/officeDocument/2006/relationships/hyperlink" Target="https://fbref.com/en/players/4f565d77/Kalvin-Phillips" TargetMode="External"/><Relationship Id="rId1516" Type="http://schemas.openxmlformats.org/officeDocument/2006/relationships/hyperlink" Target="https://fbref.com/en/players/e7aa9d7c/matchlogs/2023-2024/summary/Fabio-Silva-Match-Logs" TargetMode="External"/><Relationship Id="rId1723" Type="http://schemas.openxmlformats.org/officeDocument/2006/relationships/hyperlink" Target="https://fbref.com/en/squads/b8fd03ef/Manchester-City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OR/Portugal-Football" TargetMode="External"/><Relationship Id="rId525" Type="http://schemas.openxmlformats.org/officeDocument/2006/relationships/hyperlink" Target="https://fbref.com/en/players/df8b52a5/Emerson" TargetMode="External"/><Relationship Id="rId732" Type="http://schemas.openxmlformats.org/officeDocument/2006/relationships/hyperlink" Target="https://fbref.com/en/players/15f3ec41/matchlogs/2023-2024/summary/Callum-Hudson-Odoi-Match-Logs" TargetMode="External"/><Relationship Id="rId1155" Type="http://schemas.openxmlformats.org/officeDocument/2006/relationships/hyperlink" Target="https://fbref.com/en/squads/b2b47a98/Newcastle-United-Stats" TargetMode="External"/><Relationship Id="rId1362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18bb7c10/Arsenal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822bd0ba/Liverpool-Stats" TargetMode="External"/><Relationship Id="rId469" Type="http://schemas.openxmlformats.org/officeDocument/2006/relationships/hyperlink" Target="https://fbref.com/en/players/fffea3e5/Jeremy-Doku" TargetMode="External"/><Relationship Id="rId676" Type="http://schemas.openxmlformats.org/officeDocument/2006/relationships/hyperlink" Target="https://fbref.com/en/players/1f44ac21/matchlogs/2023-2024/summary/Erling-Haaland-Match-Logs" TargetMode="External"/><Relationship Id="rId883" Type="http://schemas.openxmlformats.org/officeDocument/2006/relationships/hyperlink" Target="https://fbref.com/en/squads/943e8050/Burnley-Stats" TargetMode="External"/><Relationship Id="rId1099" Type="http://schemas.openxmlformats.org/officeDocument/2006/relationships/hyperlink" Target="https://fbref.com/en/squads/4ba7cbea/Bournemouth-Stats" TargetMode="External"/><Relationship Id="rId1527" Type="http://schemas.openxmlformats.org/officeDocument/2006/relationships/hyperlink" Target="https://fbref.com/en/squads/361ca564/Tottenham-Hotspur-Stats" TargetMode="External"/><Relationship Id="rId1734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26ce2263/Ryan-Christie" TargetMode="External"/><Relationship Id="rId536" Type="http://schemas.openxmlformats.org/officeDocument/2006/relationships/hyperlink" Target="https://fbref.com/en/players/980522ec/matchlogs/2023-2024/summary/Christian-Eriksen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3353737a/Sergio-Reguilon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SEN/Senegal-Football" TargetMode="External"/><Relationship Id="rId1580" Type="http://schemas.openxmlformats.org/officeDocument/2006/relationships/hyperlink" Target="https://fbref.com/en/players/15ea812b/matchlogs/2023-2024/summary/James-Tarkowski-Match-Logs" TargetMode="External"/><Relationship Id="rId1678" Type="http://schemas.openxmlformats.org/officeDocument/2006/relationships/hyperlink" Target="https://fbref.com/en/country/FRA/France-Football" TargetMode="External"/><Relationship Id="rId1801" Type="http://schemas.openxmlformats.org/officeDocument/2006/relationships/hyperlink" Target="https://fbref.com/en/players/9907b1c8/Nicolo-Zaniolo" TargetMode="External"/><Relationship Id="rId382" Type="http://schemas.openxmlformats.org/officeDocument/2006/relationships/hyperlink" Target="https://fbref.com/en/country/GER/Germany-Football" TargetMode="External"/><Relationship Id="rId603" Type="http://schemas.openxmlformats.org/officeDocument/2006/relationships/hyperlink" Target="https://fbref.com/en/squads/19538871/Manchester-United-Stats" TargetMode="External"/><Relationship Id="rId687" Type="http://schemas.openxmlformats.org/officeDocument/2006/relationships/hyperlink" Target="https://fbref.com/en/squads/1df6b87e/Sheffield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99813635/matchlogs/2023-2024/summary/Adam-Lallana-Match-Logs" TargetMode="External"/><Relationship Id="rId1233" Type="http://schemas.openxmlformats.org/officeDocument/2006/relationships/hyperlink" Target="https://fbref.com/en/players/e9c0c1b2/Andre-Onana" TargetMode="External"/><Relationship Id="rId1440" Type="http://schemas.openxmlformats.org/officeDocument/2006/relationships/hyperlink" Target="https://fbref.com/en/players/903b6e8b/matchlogs/2023-2024/summary/Jose-Sa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WAL/Wales-Football" TargetMode="External"/><Relationship Id="rId894" Type="http://schemas.openxmlformats.org/officeDocument/2006/relationships/hyperlink" Target="https://fbref.com/en/country/SEN/Senegal-Football" TargetMode="External"/><Relationship Id="rId1177" Type="http://schemas.openxmlformats.org/officeDocument/2006/relationships/hyperlink" Target="https://fbref.com/en/players/00242715/Moussa-Niakhate" TargetMode="External"/><Relationship Id="rId1300" Type="http://schemas.openxmlformats.org/officeDocument/2006/relationships/hyperlink" Target="https://fbref.com/en/players/ac7e7b1c/matchlogs/2023-2024/summary/Facundo-Pellistri-Match-Logs" TargetMode="External"/><Relationship Id="rId1745" Type="http://schemas.openxmlformats.org/officeDocument/2006/relationships/hyperlink" Target="https://fbref.com/en/players/ce5143da/Danny-Welbeck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47c64c55/Crystal-Palace-Stats" TargetMode="External"/><Relationship Id="rId754" Type="http://schemas.openxmlformats.org/officeDocument/2006/relationships/hyperlink" Target="https://fbref.com/en/country/SWE/Sweden-Football" TargetMode="External"/><Relationship Id="rId961" Type="http://schemas.openxmlformats.org/officeDocument/2006/relationships/hyperlink" Target="https://fbref.com/en/players/a2b105e0/Sean-Longstaff" TargetMode="External"/><Relationship Id="rId1384" Type="http://schemas.openxmlformats.org/officeDocument/2006/relationships/hyperlink" Target="https://fbref.com/en/players/1c7012b8/matchlogs/2023-2024/summary/Declan-Rice-Match-Logs" TargetMode="External"/><Relationship Id="rId1591" Type="http://schemas.openxmlformats.org/officeDocument/2006/relationships/hyperlink" Target="https://fbref.com/en/squads/943e8050/Burnley-Stats" TargetMode="External"/><Relationship Id="rId1605" Type="http://schemas.openxmlformats.org/officeDocument/2006/relationships/hyperlink" Target="https://fbref.com/en/players/41034650/Jurrien-Timber" TargetMode="External"/><Relationship Id="rId1689" Type="http://schemas.openxmlformats.org/officeDocument/2006/relationships/hyperlink" Target="https://fbref.com/en/players/3f7bafbe/Alejo-Veliz" TargetMode="External"/><Relationship Id="rId1812" Type="http://schemas.openxmlformats.org/officeDocument/2006/relationships/hyperlink" Target="https://fbref.com/en/players/51cf8561/matchlogs/2023-2024/summary/Oleksandr-Zinchenko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215f3907/Mikkel-Damsgaard" TargetMode="External"/><Relationship Id="rId407" Type="http://schemas.openxmlformats.org/officeDocument/2006/relationships/hyperlink" Target="https://fbref.com/en/squads/cd051869/Brentford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178ae8f8/Diogo-Jota" TargetMode="External"/><Relationship Id="rId1037" Type="http://schemas.openxmlformats.org/officeDocument/2006/relationships/hyperlink" Target="https://fbref.com/en/players/ed383e43/Alex-Matos" TargetMode="External"/><Relationship Id="rId1244" Type="http://schemas.openxmlformats.org/officeDocument/2006/relationships/hyperlink" Target="https://fbref.com/en/players/2944f86f/matchlogs/2023-2024/summary/Frank-Onyeka-Match-Logs" TargetMode="External"/><Relationship Id="rId1451" Type="http://schemas.openxmlformats.org/officeDocument/2006/relationships/hyperlink" Target="https://fbref.com/en/squads/18bb7c10/Arsenal-Stats" TargetMode="External"/><Relationship Id="rId253" Type="http://schemas.openxmlformats.org/officeDocument/2006/relationships/hyperlink" Target="https://fbref.com/en/players/4e204552/Jacob-Bruun-Larsen" TargetMode="External"/><Relationship Id="rId460" Type="http://schemas.openxmlformats.org/officeDocument/2006/relationships/hyperlink" Target="https://fbref.com/en/players/733f1a7d/matchlogs/2023-2024/summary/Ben-Doak-Match-Logs" TargetMode="External"/><Relationship Id="rId698" Type="http://schemas.openxmlformats.org/officeDocument/2006/relationships/hyperlink" Target="https://fbref.com/en/country/GER/Germany-Football" TargetMode="External"/><Relationship Id="rId919" Type="http://schemas.openxmlformats.org/officeDocument/2006/relationships/hyperlink" Target="https://fbref.com/en/squads/1df6b87e/Sheffield-United-Stats" TargetMode="External"/><Relationship Id="rId1090" Type="http://schemas.openxmlformats.org/officeDocument/2006/relationships/hyperlink" Target="https://fbref.com/en/country/TUN/Tunisia-Football" TargetMode="External"/><Relationship Id="rId1104" Type="http://schemas.openxmlformats.org/officeDocument/2006/relationships/hyperlink" Target="https://fbref.com/en/players/2f90f6b8/matchlogs/2023-2024/summary/James-Milner-Match-Logs" TargetMode="External"/><Relationship Id="rId1311" Type="http://schemas.openxmlformats.org/officeDocument/2006/relationships/hyperlink" Target="https://fbref.com/en/squads/b8fd03ef/Manchester-City-Stats" TargetMode="External"/><Relationship Id="rId1549" Type="http://schemas.openxmlformats.org/officeDocument/2006/relationships/hyperlink" Target="https://fbref.com/en/players/6a8a7af8/Vinicius-Souza" TargetMode="External"/><Relationship Id="rId1756" Type="http://schemas.openxmlformats.org/officeDocument/2006/relationships/hyperlink" Target="https://fbref.com/en/players/dd323728/matchlogs/2023-2024/summary/Neco-Williams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890f108d/matchlogs/2023-2024/summary/Youssef-Chermiti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9c36ed83/Nicolas-Jackson" TargetMode="External"/><Relationship Id="rId972" Type="http://schemas.openxmlformats.org/officeDocument/2006/relationships/hyperlink" Target="https://fbref.com/en/players/6f7d826d/matchlogs/2023-2024/summary/Douglas-Luiz-Match-Logs" TargetMode="External"/><Relationship Id="rId1188" Type="http://schemas.openxmlformats.org/officeDocument/2006/relationships/hyperlink" Target="https://fbref.com/en/players/43439614/matchlogs/2023-2024/summary/Oliver-Norwood-Match-Logs" TargetMode="External"/><Relationship Id="rId1395" Type="http://schemas.openxmlformats.org/officeDocument/2006/relationships/hyperlink" Target="https://fbref.com/en/squads/47c64c55/Crystal-Palace-Stats" TargetMode="External"/><Relationship Id="rId1409" Type="http://schemas.openxmlformats.org/officeDocument/2006/relationships/hyperlink" Target="https://fbref.com/en/players/7399c7a8/Jack-Robinson" TargetMode="External"/><Relationship Id="rId1616" Type="http://schemas.openxmlformats.org/officeDocument/2006/relationships/hyperlink" Target="https://fbref.com/en/players/b3af9be1/matchlogs/2023-2024/summary/Takehiro-Tomiyasu-Match-Logs" TargetMode="External"/><Relationship Id="rId197" Type="http://schemas.openxmlformats.org/officeDocument/2006/relationships/hyperlink" Target="https://fbref.com/en/players/d328a254/Philip-Billing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8b57ad2c/Joao-Gomes" TargetMode="External"/><Relationship Id="rId832" Type="http://schemas.openxmlformats.org/officeDocument/2006/relationships/hyperlink" Target="https://fbref.com/en/players/570bb4b9/matchlogs/2023-2024/summary/Hamed-Junior-Traore-Match-Logs" TargetMode="External"/><Relationship Id="rId1048" Type="http://schemas.openxmlformats.org/officeDocument/2006/relationships/hyperlink" Target="https://fbref.com/en/players/4bcf39f6/matchlogs/2023-2024/summary/Neal-Maupay-Match-Logs" TargetMode="External"/><Relationship Id="rId1255" Type="http://schemas.openxmlformats.org/officeDocument/2006/relationships/hyperlink" Target="https://fbref.com/en/squads/1df6b87e/Sheffield-United-Stats" TargetMode="External"/><Relationship Id="rId1462" Type="http://schemas.openxmlformats.org/officeDocument/2006/relationships/hyperlink" Target="https://fbref.com/en/country/ESP/Spain-Football" TargetMode="External"/><Relationship Id="rId264" Type="http://schemas.openxmlformats.org/officeDocument/2006/relationships/hyperlink" Target="https://fbref.com/en/players/468a7a91/matchlogs/2023-2024/summary/Facundo-Buonanotte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squads/d07537b9/Brighton-and-Hove-Albion-Stats" TargetMode="External"/><Relationship Id="rId1322" Type="http://schemas.openxmlformats.org/officeDocument/2006/relationships/hyperlink" Target="https://fbref.com/en/country/JAM/Jamaica-Football" TargetMode="External"/><Relationship Id="rId1767" Type="http://schemas.openxmlformats.org/officeDocument/2006/relationships/hyperlink" Target="https://fbref.com/en/squads/fd962109/Fulham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ed1e53f3/Phil-Foden" TargetMode="External"/><Relationship Id="rId776" Type="http://schemas.openxmlformats.org/officeDocument/2006/relationships/hyperlink" Target="https://fbref.com/en/players/8449d35e/matchlogs/2023-2024/summary/Vitaly-Janelt-Match-Logs" TargetMode="External"/><Relationship Id="rId983" Type="http://schemas.openxmlformats.org/officeDocument/2006/relationships/hyperlink" Target="https://fbref.com/en/squads/822bd0ba/Liverpool-Stats" TargetMode="External"/><Relationship Id="rId1199" Type="http://schemas.openxmlformats.org/officeDocument/2006/relationships/hyperlink" Target="https://fbref.com/en/squads/822bd0ba/Liverpool-Stats" TargetMode="External"/><Relationship Id="rId1627" Type="http://schemas.openxmlformats.org/officeDocument/2006/relationships/hyperlink" Target="https://fbref.com/en/squads/8602292d/Aston-Villa-Stats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5a7301ae/Leander-Dendoncker" TargetMode="External"/><Relationship Id="rId636" Type="http://schemas.openxmlformats.org/officeDocument/2006/relationships/hyperlink" Target="https://fbref.com/en/players/7a11550b/matchlogs/2023-2024/summary/Joe-Gomez-Match-Logs" TargetMode="External"/><Relationship Id="rId1059" Type="http://schemas.openxmlformats.org/officeDocument/2006/relationships/hyperlink" Target="https://fbref.com/en/squads/1df6b87e/Sheffield-United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744ff80/Pablo-Sarabia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ARG/Argentina-Football" TargetMode="External"/><Relationship Id="rId1680" Type="http://schemas.openxmlformats.org/officeDocument/2006/relationships/hyperlink" Target="https://fbref.com/en/players/1df4a109/matchlogs/2023-2024/summary/Lesley-Ugochukwu-Match-Logs" TargetMode="External"/><Relationship Id="rId1778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cff3d9bb/Chelsea-Stats" TargetMode="External"/><Relationship Id="rId482" Type="http://schemas.openxmlformats.org/officeDocument/2006/relationships/hyperlink" Target="https://fbref.com/en/country/MLI/Mali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GHA/Ghana-Football" TargetMode="External"/><Relationship Id="rId1333" Type="http://schemas.openxmlformats.org/officeDocument/2006/relationships/hyperlink" Target="https://fbref.com/en/players/4125cb98/Jarrell-Quansah" TargetMode="External"/><Relationship Id="rId1540" Type="http://schemas.openxmlformats.org/officeDocument/2006/relationships/hyperlink" Target="https://fbref.com/en/players/e77dc3b2/matchlogs/2023-2024/summary/Dominic-Solanke-Match-Logs" TargetMode="External"/><Relationship Id="rId1638" Type="http://schemas.openxmlformats.org/officeDocument/2006/relationships/hyperlink" Target="https://fbref.com/en/country/ESP/Spain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IRL/Republic-of-Ireland-Football" TargetMode="External"/><Relationship Id="rId787" Type="http://schemas.openxmlformats.org/officeDocument/2006/relationships/hyperlink" Target="https://fbref.com/en/squads/fd962109/Fulham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24fae784/matchlogs/2023-2024/summary/Connor-Roberts-Match-Logs" TargetMode="External"/><Relationship Id="rId202" Type="http://schemas.openxmlformats.org/officeDocument/2006/relationships/hyperlink" Target="https://fbref.com/en/country/MLI/Mali-Football" TargetMode="External"/><Relationship Id="rId647" Type="http://schemas.openxmlformats.org/officeDocument/2006/relationships/hyperlink" Target="https://fbref.com/en/squads/822bd0ba/Liverpool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c7f8a28/Cole-Palmer" TargetMode="External"/><Relationship Id="rId1484" Type="http://schemas.openxmlformats.org/officeDocument/2006/relationships/hyperlink" Target="https://fbref.com/en/players/c8aa95da/matchlogs/2023-2024/summary/Fabian-Schar-Match-Logs" TargetMode="External"/><Relationship Id="rId1691" Type="http://schemas.openxmlformats.org/officeDocument/2006/relationships/hyperlink" Target="https://fbref.com/en/squads/361ca564/Tottenham-Hotspur-Stats" TargetMode="External"/><Relationship Id="rId1705" Type="http://schemas.openxmlformats.org/officeDocument/2006/relationships/hyperlink" Target="https://fbref.com/en/players/77d6fd4d/Guglielmo-Vicario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5526deb1/Tommy-Doyle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KOR/Korea-Republic-Football" TargetMode="External"/><Relationship Id="rId921" Type="http://schemas.openxmlformats.org/officeDocument/2006/relationships/hyperlink" Target="https://fbref.com/en/players/450ab6fc/Jamaal-Lascelles" TargetMode="External"/><Relationship Id="rId1137" Type="http://schemas.openxmlformats.org/officeDocument/2006/relationships/hyperlink" Target="https://fbref.com/en/players/9674002f/Mason-Mount" TargetMode="External"/><Relationship Id="rId1344" Type="http://schemas.openxmlformats.org/officeDocument/2006/relationships/hyperlink" Target="https://fbref.com/en/players/466fb2c5/matchlogs/2023-2024/summary/Aaron-Ramsdale-Match-Logs" TargetMode="External"/><Relationship Id="rId1551" Type="http://schemas.openxmlformats.org/officeDocument/2006/relationships/hyperlink" Target="https://fbref.com/en/squads/1df6b87e/Sheffield-United-Stats" TargetMode="External"/><Relationship Id="rId1789" Type="http://schemas.openxmlformats.org/officeDocument/2006/relationships/hyperlink" Target="https://fbref.com/en/players/c1fe2a48/Ryan-Yate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74e12f1e/Jack-Cork" TargetMode="External"/><Relationship Id="rId560" Type="http://schemas.openxmlformats.org/officeDocument/2006/relationships/hyperlink" Target="https://fbref.com/en/players/507c7bdf/matchlogs/2023-2024/summary/Bruno-Fernandes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POR/Portugal-Football" TargetMode="External"/><Relationship Id="rId1204" Type="http://schemas.openxmlformats.org/officeDocument/2006/relationships/hyperlink" Target="https://fbref.com/en/players/df0a4c90/matchlogs/2023-2024/summary/Christian-Norgaard-Match-Logs" TargetMode="External"/><Relationship Id="rId1411" Type="http://schemas.openxmlformats.org/officeDocument/2006/relationships/hyperlink" Target="https://fbref.com/en/squads/1df6b87e/Sheffield-United-Stats" TargetMode="External"/><Relationship Id="rId1649" Type="http://schemas.openxmlformats.org/officeDocument/2006/relationships/hyperlink" Target="https://fbref.com/en/players/b2a81fc6/Mike-Tresor" TargetMode="External"/><Relationship Id="rId213" Type="http://schemas.openxmlformats.org/officeDocument/2006/relationships/hyperlink" Target="https://fbref.com/en/players/a4ac4b8f/Willy-Boly" TargetMode="External"/><Relationship Id="rId420" Type="http://schemas.openxmlformats.org/officeDocument/2006/relationships/hyperlink" Target="https://fbref.com/en/players/3e9e06cb/matchlogs/2023-2024/summary/Craig-Dawson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0ad53bdc/Milos-Kerkez" TargetMode="External"/><Relationship Id="rId1050" Type="http://schemas.openxmlformats.org/officeDocument/2006/relationships/hyperlink" Target="https://fbref.com/en/country/GRE/Greece-Football" TargetMode="External"/><Relationship Id="rId1288" Type="http://schemas.openxmlformats.org/officeDocument/2006/relationships/hyperlink" Target="https://fbref.com/en/players/9b6f7fd5/matchlogs/2023-2024/summary/Lucas-Paqueta-Match-Logs" TargetMode="External"/><Relationship Id="rId1495" Type="http://schemas.openxmlformats.org/officeDocument/2006/relationships/hyperlink" Target="https://fbref.com/en/squads/8cec06e1/Wolverhampton-Wanderers-Stats" TargetMode="External"/><Relationship Id="rId1509" Type="http://schemas.openxmlformats.org/officeDocument/2006/relationships/hyperlink" Target="https://fbref.com/en/players/3eb22ec9/Bernardo-Silva" TargetMode="External"/><Relationship Id="rId1716" Type="http://schemas.openxmlformats.org/officeDocument/2006/relationships/hyperlink" Target="https://fbref.com/en/players/8b529245/matchlogs/2023-2024/summary/Carlos-Vinicius-Match-Logs" TargetMode="External"/><Relationship Id="rId297" Type="http://schemas.openxmlformats.org/officeDocument/2006/relationships/hyperlink" Target="https://fbref.com/en/players/4d224fe8/Casemiro" TargetMode="External"/><Relationship Id="rId518" Type="http://schemas.openxmlformats.org/officeDocument/2006/relationships/hyperlink" Target="https://fbref.com/en/country/SWE/Sweden-Football" TargetMode="External"/><Relationship Id="rId725" Type="http://schemas.openxmlformats.org/officeDocument/2006/relationships/hyperlink" Target="https://fbref.com/en/players/e98211e7/Jack-Hinshelwood" TargetMode="External"/><Relationship Id="rId932" Type="http://schemas.openxmlformats.org/officeDocument/2006/relationships/hyperlink" Target="https://fbref.com/en/players/2628fd2b/matchlogs/2023-2024/summary/Bernd-Leno-Match-Logs" TargetMode="External"/><Relationship Id="rId1148" Type="http://schemas.openxmlformats.org/officeDocument/2006/relationships/hyperlink" Target="https://fbref.com/en/players/a755db8c/matchlogs/2023-2024/summary/Rodrigo-Muniz-Match-Logs" TargetMode="External"/><Relationship Id="rId1355" Type="http://schemas.openxmlformats.org/officeDocument/2006/relationships/hyperlink" Target="https://fbref.com/en/squads/19538871/Manchester-United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fdf3cb77/matchlogs/2023-2024/summary/Vladimir-Coufal-Match-Logs" TargetMode="External"/><Relationship Id="rId1008" Type="http://schemas.openxmlformats.org/officeDocument/2006/relationships/hyperlink" Target="https://fbref.com/en/players/bb5fbd2b/matchlogs/2023-2024/summary/Solly-March-Match-Logs" TargetMode="External"/><Relationship Id="rId1215" Type="http://schemas.openxmlformats.org/officeDocument/2006/relationships/hyperlink" Target="https://fbref.com/en/squads/e297cd13/Luton-Town-Stats" TargetMode="External"/><Relationship Id="rId1422" Type="http://schemas.openxmlformats.org/officeDocument/2006/relationships/hyperlink" Target="https://fbref.com/en/country/DEN/Denmark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5ad50391/Josko-Gvardiol" TargetMode="External"/><Relationship Id="rId876" Type="http://schemas.openxmlformats.org/officeDocument/2006/relationships/hyperlink" Target="https://fbref.com/en/players/dc3e663e/matchlogs/2023-2024/summary/Jakub-Kiwior-Match-Logs" TargetMode="External"/><Relationship Id="rId1299" Type="http://schemas.openxmlformats.org/officeDocument/2006/relationships/hyperlink" Target="https://fbref.com/en/squads/19538871/Manchester-United-Stats" TargetMode="External"/><Relationship Id="rId1727" Type="http://schemas.openxmlformats.org/officeDocument/2006/relationships/hyperlink" Target="https://fbref.com/en/squads/19538871/Manchester-United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79c84d1c/matchlogs/2023-2024/summary/Jarrod-Bowen-Match-Logs" TargetMode="External"/><Relationship Id="rId431" Type="http://schemas.openxmlformats.org/officeDocument/2006/relationships/hyperlink" Target="https://fbref.com/en/squads/8602292d/Aston-Villa-Stats" TargetMode="External"/><Relationship Id="rId529" Type="http://schemas.openxmlformats.org/officeDocument/2006/relationships/hyperlink" Target="https://fbref.com/en/players/c149016b/Wataru-Endo" TargetMode="External"/><Relationship Id="rId736" Type="http://schemas.openxmlformats.org/officeDocument/2006/relationships/hyperlink" Target="https://fbref.com/en/players/a0666d3e/matchlogs/2023-2024/summary/Will-Hughes-Match-Logs" TargetMode="External"/><Relationship Id="rId1061" Type="http://schemas.openxmlformats.org/officeDocument/2006/relationships/hyperlink" Target="https://fbref.com/en/players/96593e89/James-Mcatee" TargetMode="External"/><Relationship Id="rId1159" Type="http://schemas.openxmlformats.org/officeDocument/2006/relationships/hyperlink" Target="https://fbref.com/en/squads/d3fd31cc/Everton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8602292d/Aston-Villa-Stats" TargetMode="External"/><Relationship Id="rId1573" Type="http://schemas.openxmlformats.org/officeDocument/2006/relationships/hyperlink" Target="https://fbref.com/en/players/e514ab62/Matt-Targett" TargetMode="External"/><Relationship Id="rId1780" Type="http://schemas.openxmlformats.org/officeDocument/2006/relationships/hyperlink" Target="https://fbref.com/en/players/d3085b49/matchlogs/2023-2024/summary/Cauley-Woodrow-Match-Log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943e8050/Burnley-Stats" TargetMode="External"/><Relationship Id="rId582" Type="http://schemas.openxmlformats.org/officeDocument/2006/relationships/hyperlink" Target="https://fbref.com/en/country/RSA/South-Africa-Football" TargetMode="External"/><Relationship Id="rId803" Type="http://schemas.openxmlformats.org/officeDocument/2006/relationships/hyperlink" Target="https://fbref.com/en/squads/361ca564/Tottenham-Hotspur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a9b1c319/Pelly-Ruddock-Mpanzu" TargetMode="External"/><Relationship Id="rId1640" Type="http://schemas.openxmlformats.org/officeDocument/2006/relationships/hyperlink" Target="https://fbref.com/en/players/9a28eba4/matchlogs/2023-2024/summary/Adama-Traore-Match-Logs" TargetMode="External"/><Relationship Id="rId1738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442" Type="http://schemas.openxmlformats.org/officeDocument/2006/relationships/hyperlink" Target="https://fbref.com/en/country/COL/Colombia-Football" TargetMode="External"/><Relationship Id="rId887" Type="http://schemas.openxmlformats.org/officeDocument/2006/relationships/hyperlink" Target="https://fbref.com/en/squads/822bd0ba/Liverpool-Stats" TargetMode="External"/><Relationship Id="rId1072" Type="http://schemas.openxmlformats.org/officeDocument/2006/relationships/hyperlink" Target="https://fbref.com/en/players/90f91999/matchlogs/2023-2024/summary/John-McGinn-Match-Logs" TargetMode="External"/><Relationship Id="rId1500" Type="http://schemas.openxmlformats.org/officeDocument/2006/relationships/hyperlink" Target="https://fbref.com/en/players/efd2ec23/matchlogs/2023-2024/summary/Antoine-Semenyo-Match-Logs" TargetMode="External"/><Relationship Id="rId302" Type="http://schemas.openxmlformats.org/officeDocument/2006/relationships/hyperlink" Target="https://fbref.com/en/country/POL/Poland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ARG/Argentina-Football" TargetMode="External"/><Relationship Id="rId1377" Type="http://schemas.openxmlformats.org/officeDocument/2006/relationships/hyperlink" Target="https://fbref.com/en/players/0f7533cd/Bobby-Reid" TargetMode="External"/><Relationship Id="rId1584" Type="http://schemas.openxmlformats.org/officeDocument/2006/relationships/hyperlink" Target="https://fbref.com/en/players/a65c844b/matchlogs/2023-2024/summary/Nuno-Tavares-Match-Logs" TargetMode="External"/><Relationship Id="rId1791" Type="http://schemas.openxmlformats.org/officeDocument/2006/relationships/hyperlink" Target="https://fbref.com/en/squads/e4a775cb/Nottingham-Forest-Stats" TargetMode="External"/><Relationship Id="rId1805" Type="http://schemas.openxmlformats.org/officeDocument/2006/relationships/hyperlink" Target="https://fbref.com/en/players/07d65234/Anass-Zaroury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c2731c10/Conor-Gallagher" TargetMode="External"/><Relationship Id="rId607" Type="http://schemas.openxmlformats.org/officeDocument/2006/relationships/hyperlink" Target="https://fbref.com/en/squads/d3fd31cc/Everton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d86a1f3e/Tyler-Onyango" TargetMode="External"/><Relationship Id="rId1444" Type="http://schemas.openxmlformats.org/officeDocument/2006/relationships/hyperlink" Target="https://fbref.com/en/players/bc7dc64d/matchlogs/2023-2024/summary/Bukayo-Saka-Match-Logs" TargetMode="External"/><Relationship Id="rId1651" Type="http://schemas.openxmlformats.org/officeDocument/2006/relationships/hyperlink" Target="https://fbref.com/en/squads/943e8050/Burnley-Stats" TargetMode="External"/><Relationship Id="rId246" Type="http://schemas.openxmlformats.org/officeDocument/2006/relationships/hyperlink" Target="https://fbref.com/en/country/SCO/Scotland-Football" TargetMode="External"/><Relationship Id="rId453" Type="http://schemas.openxmlformats.org/officeDocument/2006/relationships/hyperlink" Target="https://fbref.com/en/players/ad82197c/Axel-Disasi" TargetMode="External"/><Relationship Id="rId660" Type="http://schemas.openxmlformats.org/officeDocument/2006/relationships/hyperlink" Target="https://fbref.com/en/players/d0706b27/matchlogs/2023-2024/summary/Marc-Guehi-Match-Logs" TargetMode="External"/><Relationship Id="rId898" Type="http://schemas.openxmlformats.org/officeDocument/2006/relationships/hyperlink" Target="https://fbref.com/en/country/CRO/Croatia-Football" TargetMode="External"/><Relationship Id="rId1083" Type="http://schemas.openxmlformats.org/officeDocument/2006/relationships/hyperlink" Target="https://fbref.com/en/squads/19538871/Manchester-United-Stats" TargetMode="External"/><Relationship Id="rId1290" Type="http://schemas.openxmlformats.org/officeDocument/2006/relationships/hyperlink" Target="https://fbref.com/en/country/GHA/Ghana-Football" TargetMode="External"/><Relationship Id="rId1304" Type="http://schemas.openxmlformats.org/officeDocument/2006/relationships/hyperlink" Target="https://fbref.com/en/players/6639e500/matchlogs/2023-2024/summary/Andreas-Pereira-Match-Logs" TargetMode="External"/><Relationship Id="rId1511" Type="http://schemas.openxmlformats.org/officeDocument/2006/relationships/hyperlink" Target="https://fbref.com/en/squads/b8fd03ef/Manchester-City-Stats" TargetMode="External"/><Relationship Id="rId1749" Type="http://schemas.openxmlformats.org/officeDocument/2006/relationships/hyperlink" Target="https://fbref.com/en/players/35e413f1/Ben-White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9cfbad36/Julio-Cesar-Enciso" TargetMode="External"/><Relationship Id="rId758" Type="http://schemas.openxmlformats.org/officeDocument/2006/relationships/hyperlink" Target="https://fbref.com/en/country/NGA/Nigeria-Football" TargetMode="External"/><Relationship Id="rId965" Type="http://schemas.openxmlformats.org/officeDocument/2006/relationships/hyperlink" Target="https://fbref.com/en/players/7af88b33/Max-Lowe" TargetMode="External"/><Relationship Id="rId1150" Type="http://schemas.openxmlformats.org/officeDocument/2006/relationships/hyperlink" Target="https://fbref.com/en/country/BRA/Brazil-Football" TargetMode="External"/><Relationship Id="rId1388" Type="http://schemas.openxmlformats.org/officeDocument/2006/relationships/hyperlink" Target="https://fbref.com/en/players/0a3d6d2b/matchlogs/2023-2024/summary/Chris-Richards-Match-Logs" TargetMode="External"/><Relationship Id="rId1595" Type="http://schemas.openxmlformats.org/officeDocument/2006/relationships/hyperlink" Target="https://fbref.com/en/squads/fd962109/Fulham-Stats" TargetMode="External"/><Relationship Id="rId1609" Type="http://schemas.openxmlformats.org/officeDocument/2006/relationships/hyperlink" Target="https://fbref.com/en/players/a105d46a/Harry-Toffolo" TargetMode="External"/><Relationship Id="rId1816" Type="http://schemas.openxmlformats.org/officeDocument/2006/relationships/hyperlink" Target="https://fbref.com/en/players/ce4246f5/matchlogs/2023-2024/summary/Kurt-Zouma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a816dbfb/Danilo" TargetMode="External"/><Relationship Id="rId520" Type="http://schemas.openxmlformats.org/officeDocument/2006/relationships/hyperlink" Target="https://fbref.com/en/players/2fba6108/matchlogs/2023-2024/summary/Anthony-Elanga-Match-Logs" TargetMode="External"/><Relationship Id="rId618" Type="http://schemas.openxmlformats.org/officeDocument/2006/relationships/hyperlink" Target="https://fbref.com/en/country/SCO/Scotland-Football" TargetMode="External"/><Relationship Id="rId825" Type="http://schemas.openxmlformats.org/officeDocument/2006/relationships/hyperlink" Target="https://fbref.com/en/players/f098c03e/Mads-Juel-Andersen" TargetMode="External"/><Relationship Id="rId1248" Type="http://schemas.openxmlformats.org/officeDocument/2006/relationships/hyperlink" Target="https://fbref.com/en/players/43a166b4/matchlogs/2023-2024/summary/Divock-Origi-Match-Logs" TargetMode="External"/><Relationship Id="rId1455" Type="http://schemas.openxmlformats.org/officeDocument/2006/relationships/hyperlink" Target="https://fbref.com/en/squads/e297cd13/Luton-Town-Stats" TargetMode="External"/><Relationship Id="rId1662" Type="http://schemas.openxmlformats.org/officeDocument/2006/relationships/hyperlink" Target="https://fbref.com/en/country/USA/United-States-Football" TargetMode="External"/><Relationship Id="rId257" Type="http://schemas.openxmlformats.org/officeDocument/2006/relationships/hyperlink" Target="https://fbref.com/en/players/bfc3b3a0/Hugo-Bueno" TargetMode="External"/><Relationship Id="rId464" Type="http://schemas.openxmlformats.org/officeDocument/2006/relationships/hyperlink" Target="https://fbref.com/en/players/e814e1cf/matchlogs/2023-2024/summary/Lewis-Dobbin-Match-Logs" TargetMode="External"/><Relationship Id="rId1010" Type="http://schemas.openxmlformats.org/officeDocument/2006/relationships/hyperlink" Target="https://fbref.com/en/country/FRA/France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8397a50c/matchlogs/2023-2024/summary/Tyrone-Mings-Match-Logs" TargetMode="External"/><Relationship Id="rId1315" Type="http://schemas.openxmlformats.org/officeDocument/2006/relationships/hyperlink" Target="https://fbref.com/en/squads/8602292d/Aston-Villa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1265a93a/Reece-James" TargetMode="External"/><Relationship Id="rId976" Type="http://schemas.openxmlformats.org/officeDocument/2006/relationships/hyperlink" Target="https://fbref.com/en/players/c6e8cf1f/matchlogs/2023-2024/summary/Sasa-Lukic-Match-Logs" TargetMode="External"/><Relationship Id="rId1399" Type="http://schemas.openxmlformats.org/officeDocument/2006/relationships/hyperlink" Target="https://fbref.com/en/squads/943e8050/Burnley-Stats" TargetMode="External"/><Relationship Id="rId324" Type="http://schemas.openxmlformats.org/officeDocument/2006/relationships/hyperlink" Target="https://fbref.com/en/players/d2424d1b/matchlogs/2023-2024/summary/Ben-Chilwell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f0caab96/Toti-Gomes" TargetMode="External"/><Relationship Id="rId1161" Type="http://schemas.openxmlformats.org/officeDocument/2006/relationships/hyperlink" Target="https://fbref.com/en/players/de5b5570/Marvelous-Nakamba" TargetMode="External"/><Relationship Id="rId1259" Type="http://schemas.openxmlformats.org/officeDocument/2006/relationships/hyperlink" Target="https://fbref.com/en/squads/1df6b87e/Sheffield-United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0db5d2c8/matchlogs/2023-2024/summary/Mathias-Jorgensen-Match-Logs" TargetMode="External"/><Relationship Id="rId1021" Type="http://schemas.openxmlformats.org/officeDocument/2006/relationships/hyperlink" Target="https://fbref.com/en/players/bac46a10/Lisandro-Martinez" TargetMode="External"/><Relationship Id="rId1119" Type="http://schemas.openxmlformats.org/officeDocument/2006/relationships/hyperlink" Target="https://fbref.com/en/squads/fd962109/Fulham-Stats" TargetMode="External"/><Relationship Id="rId1673" Type="http://schemas.openxmlformats.org/officeDocument/2006/relationships/hyperlink" Target="https://fbref.com/en/players/7cd520e8/Destiny-Udogie" TargetMode="External"/><Relationship Id="rId903" Type="http://schemas.openxmlformats.org/officeDocument/2006/relationships/hyperlink" Target="https://fbref.com/en/squads/361ca564/Tottenham-Hotspur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7695062/Emile-Smith-Rowe" TargetMode="External"/><Relationship Id="rId1740" Type="http://schemas.openxmlformats.org/officeDocument/2006/relationships/hyperlink" Target="https://fbref.com/en/players/aed3a70f/matchlogs/2023-2024/summary/Ollie-Watkins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fc027d02/matchlogs/2023-2024/summary/Luke-Thomas-Match-Logs" TargetMode="External"/><Relationship Id="rId181" Type="http://schemas.openxmlformats.org/officeDocument/2006/relationships/hyperlink" Target="https://fbref.com/en/players/d0b6129f/Sander-Berge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MLI/Mali-Football" TargetMode="External"/><Relationship Id="rId693" Type="http://schemas.openxmlformats.org/officeDocument/2006/relationships/hyperlink" Target="https://fbref.com/en/players/aa849a12/Jack-Harrison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4596da74/Evan-Ferguson" TargetMode="External"/><Relationship Id="rId760" Type="http://schemas.openxmlformats.org/officeDocument/2006/relationships/hyperlink" Target="https://fbref.com/en/players/6ca5ec4b/matchlogs/2023-2024/summary/Alex-Iwobi-Match-Logs" TargetMode="External"/><Relationship Id="rId998" Type="http://schemas.openxmlformats.org/officeDocument/2006/relationships/hyperlink" Target="https://fbref.com/en/country/BEL/Belgium-Football" TargetMode="External"/><Relationship Id="rId1183" Type="http://schemas.openxmlformats.org/officeDocument/2006/relationships/hyperlink" Target="https://fbref.com/en/squads/18bb7c10/Arsenal-Stats" TargetMode="External"/><Relationship Id="rId1390" Type="http://schemas.openxmlformats.org/officeDocument/2006/relationships/hyperlink" Target="https://fbref.com/en/country/BRA/Brazil-Football" TargetMode="External"/><Relationship Id="rId206" Type="http://schemas.openxmlformats.org/officeDocument/2006/relationships/hyperlink" Target="https://fbref.com/en/country/NOR/Norway-Football" TargetMode="External"/><Relationship Id="rId413" Type="http://schemas.openxmlformats.org/officeDocument/2006/relationships/hyperlink" Target="https://fbref.com/en/players/9228b07c/Tom-Davies" TargetMode="External"/><Relationship Id="rId858" Type="http://schemas.openxmlformats.org/officeDocument/2006/relationships/hyperlink" Target="https://fbref.com/en/country/GER/Germany-Football" TargetMode="External"/><Relationship Id="rId1043" Type="http://schemas.openxmlformats.org/officeDocument/2006/relationships/hyperlink" Target="https://fbref.com/en/squads/cd051869/Brentford-Stats" TargetMode="External"/><Relationship Id="rId1488" Type="http://schemas.openxmlformats.org/officeDocument/2006/relationships/hyperlink" Target="https://fbref.com/en/players/3312f911/matchlogs/2023-2024/summary/Jeffrey-Schlupp-Match-Logs" TargetMode="External"/><Relationship Id="rId1695" Type="http://schemas.openxmlformats.org/officeDocument/2006/relationships/hyperlink" Target="https://fbref.com/en/squads/d07537b9/Brighton-and-Hove-Albion-Stats" TargetMode="External"/><Relationship Id="rId620" Type="http://schemas.openxmlformats.org/officeDocument/2006/relationships/hyperlink" Target="https://fbref.com/en/players/df10e27c/matchlogs/2023-2024/summary/Billy-Gilmour-Match-Logs" TargetMode="External"/><Relationship Id="rId718" Type="http://schemas.openxmlformats.org/officeDocument/2006/relationships/hyperlink" Target="https://fbref.com/en/country/SCO/Scotland-Football" TargetMode="External"/><Relationship Id="rId925" Type="http://schemas.openxmlformats.org/officeDocument/2006/relationships/hyperlink" Target="https://fbref.com/en/players/2b471f99/Mario-Lemina" TargetMode="External"/><Relationship Id="rId1250" Type="http://schemas.openxmlformats.org/officeDocument/2006/relationships/hyperlink" Target="https://fbref.com/en/country/GER/Germany-Football" TargetMode="External"/><Relationship Id="rId1348" Type="http://schemas.openxmlformats.org/officeDocument/2006/relationships/hyperlink" Target="https://fbref.com/en/players/e1618c22/matchlogs/2023-2024/summary/Aaron-Ramsey-Match-Logs" TargetMode="External"/><Relationship Id="rId1555" Type="http://schemas.openxmlformats.org/officeDocument/2006/relationships/hyperlink" Target="https://fbref.com/en/squads/d07537b9/Brighton-and-Hove-Albion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1d042188/matchlogs/2023-2024/summary/Dara-OShea-Match-Logs" TargetMode="External"/><Relationship Id="rId1415" Type="http://schemas.openxmlformats.org/officeDocument/2006/relationships/hyperlink" Target="https://fbref.com/en/squads/b8fd03ef/Manchester-City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ITA/Italy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0ef89a37/matchlogs/2023-2024/summary/Philippe-Coutinho-Match-Logs" TargetMode="External"/><Relationship Id="rId575" Type="http://schemas.openxmlformats.org/officeDocument/2006/relationships/hyperlink" Target="https://fbref.com/en/squads/1df6b87e/Sheffield-United-Stats" TargetMode="External"/><Relationship Id="rId782" Type="http://schemas.openxmlformats.org/officeDocument/2006/relationships/hyperlink" Target="https://fbref.com/en/country/BRA/Brazil-Football" TargetMode="External"/><Relationship Id="rId228" Type="http://schemas.openxmlformats.org/officeDocument/2006/relationships/hyperlink" Target="https://fbref.com/en/players/c1949191/matchlogs/2023-2024/summary/Jarrad-Branthwaite-Match-Logs" TargetMode="External"/><Relationship Id="rId435" Type="http://schemas.openxmlformats.org/officeDocument/2006/relationships/hyperlink" Target="https://fbref.com/en/squads/8602292d/Aston-Villa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78b8ac63/Oliver-McBurnie" TargetMode="External"/><Relationship Id="rId1272" Type="http://schemas.openxmlformats.org/officeDocument/2006/relationships/hyperlink" Target="https://fbref.com/en/players/a78ff07f/matchlogs/2023-2024/summary/Joao-Palhinha-Match-Logs" TargetMode="External"/><Relationship Id="rId502" Type="http://schemas.openxmlformats.org/officeDocument/2006/relationships/hyperlink" Target="https://fbref.com/en/country/COL/Colombia-Football" TargetMode="External"/><Relationship Id="rId947" Type="http://schemas.openxmlformats.org/officeDocument/2006/relationships/hyperlink" Target="https://fbref.com/en/squads/19538871/Manchester-United-Stats" TargetMode="External"/><Relationship Id="rId1132" Type="http://schemas.openxmlformats.org/officeDocument/2006/relationships/hyperlink" Target="https://fbref.com/en/players/01ce9e70/matchlogs/2023-2024/summary/Kieffer-Moore-Match-Logs" TargetMode="External"/><Relationship Id="rId1577" Type="http://schemas.openxmlformats.org/officeDocument/2006/relationships/hyperlink" Target="https://fbref.com/en/players/15ea812b/James-Tarkowski" TargetMode="External"/><Relationship Id="rId1784" Type="http://schemas.openxmlformats.org/officeDocument/2006/relationships/hyperlink" Target="https://fbref.com/en/players/a5212312/matchlogs/2023-2024/summary/Joe-Worrall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e4a775cb/Nottingham-Forest-Stats" TargetMode="External"/><Relationship Id="rId1437" Type="http://schemas.openxmlformats.org/officeDocument/2006/relationships/hyperlink" Target="https://fbref.com/en/players/903b6e8b/Jose-Sa" TargetMode="External"/><Relationship Id="rId1644" Type="http://schemas.openxmlformats.org/officeDocument/2006/relationships/hyperlink" Target="https://fbref.com/en/players/c47541e0/matchlogs/2023-2024/summary/Bertrand-Traore-Match-Logs" TargetMode="External"/><Relationship Id="rId1504" Type="http://schemas.openxmlformats.org/officeDocument/2006/relationships/hyperlink" Target="https://fbref.com/en/players/35141f4c/matchlogs/2023-2024/summary/Marcos-Senesi-Match-Logs" TargetMode="External"/><Relationship Id="rId1711" Type="http://schemas.openxmlformats.org/officeDocument/2006/relationships/hyperlink" Target="https://fbref.com/en/squads/18bb7c10/Arsenal-Stats" TargetMode="External"/><Relationship Id="rId292" Type="http://schemas.openxmlformats.org/officeDocument/2006/relationships/hyperlink" Target="https://fbref.com/en/players/4506aec5/matchlogs/2023-2024/summary/Thomas-Cannon-Match-Logs" TargetMode="External"/><Relationship Id="rId1809" Type="http://schemas.openxmlformats.org/officeDocument/2006/relationships/hyperlink" Target="https://fbref.com/en/players/51cf8561/Oleksandr-Zinchenko" TargetMode="External"/><Relationship Id="rId597" Type="http://schemas.openxmlformats.org/officeDocument/2006/relationships/hyperlink" Target="https://fbref.com/en/players/72c812f3/Idrissa-Gana-Gueye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733f1a7d/Ben-Doak" TargetMode="External"/><Relationship Id="rId1087" Type="http://schemas.openxmlformats.org/officeDocument/2006/relationships/hyperlink" Target="https://fbref.com/en/squads/cd051869/Brentford-Stats" TargetMode="External"/><Relationship Id="rId1294" Type="http://schemas.openxmlformats.org/officeDocument/2006/relationships/hyperlink" Target="https://fbref.com/en/country/SCO/Scotland-Football" TargetMode="External"/><Relationship Id="rId664" Type="http://schemas.openxmlformats.org/officeDocument/2006/relationships/hyperlink" Target="https://fbref.com/en/players/82518f62/matchlogs/2023-2024/summary/Bruno-Guimaraes-Match-Logs" TargetMode="External"/><Relationship Id="rId871" Type="http://schemas.openxmlformats.org/officeDocument/2006/relationships/hyperlink" Target="https://fbref.com/en/squads/8cec06e1/Wolverhampton-Wanderers-Stats" TargetMode="External"/><Relationship Id="rId969" Type="http://schemas.openxmlformats.org/officeDocument/2006/relationships/hyperlink" Target="https://fbref.com/en/players/6f7d826d/Douglas-Luiz" TargetMode="External"/><Relationship Id="rId1599" Type="http://schemas.openxmlformats.org/officeDocument/2006/relationships/hyperlink" Target="https://fbref.com/en/squads/1df6b87e/Sheffield-United-Stats" TargetMode="External"/><Relationship Id="rId317" Type="http://schemas.openxmlformats.org/officeDocument/2006/relationships/hyperlink" Target="https://fbref.com/en/players/890f108d/Youssef-Chermiti" TargetMode="External"/><Relationship Id="rId524" Type="http://schemas.openxmlformats.org/officeDocument/2006/relationships/hyperlink" Target="https://fbref.com/en/players/b9e1436c/matchlogs/2023-2024/summary/Harvey-Elliott-Match-Logs" TargetMode="External"/><Relationship Id="rId731" Type="http://schemas.openxmlformats.org/officeDocument/2006/relationships/hyperlink" Target="https://fbref.com/en/squads/e4a775cb/Nottingham-Forest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28b40c9c/Tim-Ream" TargetMode="External"/><Relationship Id="rId1459" Type="http://schemas.openxmlformats.org/officeDocument/2006/relationships/hyperlink" Target="https://fbref.com/en/squads/361ca564/Tottenham-Hotspur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570bb4b9/Hamed-Junior-Traore" TargetMode="External"/><Relationship Id="rId1014" Type="http://schemas.openxmlformats.org/officeDocument/2006/relationships/hyperlink" Target="https://fbref.com/en/country/BRA/Brazil-Football" TargetMode="External"/><Relationship Id="rId1221" Type="http://schemas.openxmlformats.org/officeDocument/2006/relationships/hyperlink" Target="https://fbref.com/en/players/cdd70dc0/Michael-Olakigbe" TargetMode="External"/><Relationship Id="rId1666" Type="http://schemas.openxmlformats.org/officeDocument/2006/relationships/hyperlink" Target="https://fbref.com/en/country/GRE/Greece-Football" TargetMode="External"/><Relationship Id="rId1319" Type="http://schemas.openxmlformats.org/officeDocument/2006/relationships/hyperlink" Target="https://fbref.com/en/squads/d3fd31cc/Everton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3515d404/James-Ward-Prowse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88968486/matchlogs/2023-2024/summary/Illia-Zabarnyi-Match-Logs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db4ed67b/Mahmoud-Dahoud" TargetMode="External"/><Relationship Id="rId241" Type="http://schemas.openxmlformats.org/officeDocument/2006/relationships/hyperlink" Target="https://fbref.com/en/players/dc4cae05/David-Brooks" TargetMode="External"/><Relationship Id="rId479" Type="http://schemas.openxmlformats.org/officeDocument/2006/relationships/hyperlink" Target="https://fbref.com/en/squads/18bb7c10/Arsenal-Stats" TargetMode="External"/><Relationship Id="rId686" Type="http://schemas.openxmlformats.org/officeDocument/2006/relationships/hyperlink" Target="https://fbref.com/en/country/NED/Netherlands-Football" TargetMode="External"/><Relationship Id="rId893" Type="http://schemas.openxmlformats.org/officeDocument/2006/relationships/hyperlink" Target="https://fbref.com/en/players/8d3c902d/Cheikhou-Kouyate" TargetMode="External"/><Relationship Id="rId339" Type="http://schemas.openxmlformats.org/officeDocument/2006/relationships/hyperlink" Target="https://fbref.com/en/squads/47c64c55/Crystal-Palace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8e92be30/Alexander-Isak" TargetMode="External"/><Relationship Id="rId1176" Type="http://schemas.openxmlformats.org/officeDocument/2006/relationships/hyperlink" Target="https://fbref.com/en/players/7ba2eaa9/matchlogs/2023-2024/summary/Pedro-Neto-Match-Logs" TargetMode="External"/><Relationship Id="rId1383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37118440/matchlogs/2023-2024/summary/Tom-Lockyer-Match-Logs" TargetMode="External"/><Relationship Id="rId1036" Type="http://schemas.openxmlformats.org/officeDocument/2006/relationships/hyperlink" Target="https://fbref.com/en/players/b217ef29/matchlogs/2023-2024/summary/Joel-Matip-Match-Logs" TargetMode="External"/><Relationship Id="rId1243" Type="http://schemas.openxmlformats.org/officeDocument/2006/relationships/hyperlink" Target="https://fbref.com/en/squads/cd051869/Brentfor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9f8e9423/matchlogs/2023-2024/summary/Raphael-Varane-Match-Logs" TargetMode="External"/><Relationship Id="rId613" Type="http://schemas.openxmlformats.org/officeDocument/2006/relationships/hyperlink" Target="https://fbref.com/en/players/32f60ed8/Morgan-Gibbs-White" TargetMode="External"/><Relationship Id="rId820" Type="http://schemas.openxmlformats.org/officeDocument/2006/relationships/hyperlink" Target="https://fbref.com/en/players/45db685d/matchlogs/2023-2024/summary/Jorginho-Match-Logs" TargetMode="External"/><Relationship Id="rId918" Type="http://schemas.openxmlformats.org/officeDocument/2006/relationships/hyperlink" Target="https://fbref.com/en/country/ALG/Algeria-Football" TargetMode="External"/><Relationship Id="rId1450" Type="http://schemas.openxmlformats.org/officeDocument/2006/relationships/hyperlink" Target="https://fbref.com/en/country/FRA/France-Football" TargetMode="External"/><Relationship Id="rId1548" Type="http://schemas.openxmlformats.org/officeDocument/2006/relationships/hyperlink" Target="https://fbref.com/en/players/6613c819/matchlogs/2023-2024/summary/Tomas-Soucek-Match-Logs" TargetMode="External"/><Relationship Id="rId1755" Type="http://schemas.openxmlformats.org/officeDocument/2006/relationships/hyperlink" Target="https://fbref.com/en/squads/e4a775cb/Nottingham-Forest-Stats" TargetMode="External"/><Relationship Id="rId1103" Type="http://schemas.openxmlformats.org/officeDocument/2006/relationships/hyperlink" Target="https://fbref.com/en/squads/d07537b9/Brighton-and-Hove-Albion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289601e6/matchlogs/2023-2024/summary/Antonee-Robinson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18bb7c10/Arsenal-Stats" TargetMode="External"/><Relationship Id="rId196" Type="http://schemas.openxmlformats.org/officeDocument/2006/relationships/hyperlink" Target="https://fbref.com/en/players/9af1f9ff/matchlogs/2023-2024/summary/Jordan-Beyer-Match-Logs" TargetMode="External"/><Relationship Id="rId263" Type="http://schemas.openxmlformats.org/officeDocument/2006/relationships/hyperlink" Target="https://fbref.com/en/squads/d07537b9/Brighton-and-Hove-Albion-Stats" TargetMode="External"/><Relationship Id="rId470" Type="http://schemas.openxmlformats.org/officeDocument/2006/relationships/hyperlink" Target="https://fbref.com/en/country/BEL/Belgium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SCO/Scotland-Football" TargetMode="External"/><Relationship Id="rId568" Type="http://schemas.openxmlformats.org/officeDocument/2006/relationships/hyperlink" Target="https://fbref.com/en/players/a92ab7be/matchlogs/2023-2024/summary/Mark-Flekken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ARG/Argentina-Football" TargetMode="External"/><Relationship Id="rId1198" Type="http://schemas.openxmlformats.org/officeDocument/2006/relationships/hyperlink" Target="https://fbref.com/en/country/URU/Uruguay-Football" TargetMode="External"/><Relationship Id="rId428" Type="http://schemas.openxmlformats.org/officeDocument/2006/relationships/hyperlink" Target="https://fbref.com/en/players/b737f944/matchlogs/2023-2024/summary/Hannes-Delcroix-Match-Logs" TargetMode="External"/><Relationship Id="rId635" Type="http://schemas.openxmlformats.org/officeDocument/2006/relationships/hyperlink" Target="https://fbref.com/en/squads/822bd0ba/Liverpool-Stats" TargetMode="External"/><Relationship Id="rId842" Type="http://schemas.openxmlformats.org/officeDocument/2006/relationships/hyperlink" Target="https://fbref.com/en/country/AUT/Austria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d00d45ab/David-Ozoh" TargetMode="External"/><Relationship Id="rId1472" Type="http://schemas.openxmlformats.org/officeDocument/2006/relationships/hyperlink" Target="https://fbref.com/en/players/bced0375/matchlogs/2023-2024/summary/Ibrahim-Sangare-Match-Logs" TargetMode="External"/><Relationship Id="rId702" Type="http://schemas.openxmlformats.org/officeDocument/2006/relationships/hyperlink" Target="https://fbref.com/en/country/NED/Netherlands-Football" TargetMode="External"/><Relationship Id="rId1125" Type="http://schemas.openxmlformats.org/officeDocument/2006/relationships/hyperlink" Target="https://fbref.com/en/players/374d5158/Gonzalo-Montiel" TargetMode="External"/><Relationship Id="rId1332" Type="http://schemas.openxmlformats.org/officeDocument/2006/relationships/hyperlink" Target="https://fbref.com/en/players/27d0a506/matchlogs/2023-2024/summary/Pedro-Porro-Match-Logs" TargetMode="External"/><Relationship Id="rId1777" Type="http://schemas.openxmlformats.org/officeDocument/2006/relationships/hyperlink" Target="https://fbref.com/en/players/d3085b49/Cauley-Woodrow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9a28eba4/Adama-Traore" TargetMode="External"/><Relationship Id="rId1704" Type="http://schemas.openxmlformats.org/officeDocument/2006/relationships/hyperlink" Target="https://fbref.com/en/players/cf134113/matchlogs/2023-2024/summary/Bart-Verbruggen-Match-Logs" TargetMode="External"/><Relationship Id="rId285" Type="http://schemas.openxmlformats.org/officeDocument/2006/relationships/hyperlink" Target="https://fbref.com/en/players/59e6e5bf/Dominic-Calvert-Lewin" TargetMode="External"/><Relationship Id="rId492" Type="http://schemas.openxmlformats.org/officeDocument/2006/relationships/hyperlink" Target="https://fbref.com/en/players/bf33b257/matchlogs/2023-2024/summary/Alfie-Doughty-Match-Logs" TargetMode="External"/><Relationship Id="rId797" Type="http://schemas.openxmlformats.org/officeDocument/2006/relationships/hyperlink" Target="https://fbref.com/en/players/73b1d65b/Ryan-John-Giles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2afc7272/matchlogs/2023-2024/summary/Lewis-Cook-Match-Logs" TargetMode="External"/><Relationship Id="rId1287" Type="http://schemas.openxmlformats.org/officeDocument/2006/relationships/hyperlink" Target="https://fbref.com/en/squads/7c21e445/West-Ham-United-Stats" TargetMode="External"/><Relationship Id="rId212" Type="http://schemas.openxmlformats.org/officeDocument/2006/relationships/hyperlink" Target="https://fbref.com/en/players/ae5019e6/matchlogs/2023-2024/summary/Jayden-Bogle-Match-Logs" TargetMode="External"/><Relationship Id="rId657" Type="http://schemas.openxmlformats.org/officeDocument/2006/relationships/hyperlink" Target="https://fbref.com/en/players/d0706b27/Marc-Guehi" TargetMode="External"/><Relationship Id="rId864" Type="http://schemas.openxmlformats.org/officeDocument/2006/relationships/hyperlink" Target="https://fbref.com/en/players/f31def1e/matchlogs/2023-2024/summary/Lloyd-Kelly-Match-Logs" TargetMode="External"/><Relationship Id="rId1494" Type="http://schemas.openxmlformats.org/officeDocument/2006/relationships/hyperlink" Target="https://fbref.com/en/country/POR/Portugal-Football" TargetMode="External"/><Relationship Id="rId1799" Type="http://schemas.openxmlformats.org/officeDocument/2006/relationships/hyperlink" Target="https://fbref.com/en/squads/4ba7cbea/Bournemouth-Stats" TargetMode="External"/><Relationship Id="rId517" Type="http://schemas.openxmlformats.org/officeDocument/2006/relationships/hyperlink" Target="https://fbref.com/en/players/2fba6108/Anthony-Elanga" TargetMode="External"/><Relationship Id="rId724" Type="http://schemas.openxmlformats.org/officeDocument/2006/relationships/hyperlink" Target="https://fbref.com/en/players/69942fb3/matchlogs/2023-2024/summary/James-Hill-Match-Logs" TargetMode="External"/><Relationship Id="rId931" Type="http://schemas.openxmlformats.org/officeDocument/2006/relationships/hyperlink" Target="https://fbref.com/en/squads/fd962109/Fulham-Stats" TargetMode="External"/><Relationship Id="rId1147" Type="http://schemas.openxmlformats.org/officeDocument/2006/relationships/hyperlink" Target="https://fbref.com/en/squads/fd962109/Fulham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5eecec3d/John-Stones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d07537b9/Brighton-and-Hove-Albion-Stats" TargetMode="External"/><Relationship Id="rId1214" Type="http://schemas.openxmlformats.org/officeDocument/2006/relationships/hyperlink" Target="https://fbref.com/en/country/IRL/Republic-of-Ireland-Football" TargetMode="External"/><Relationship Id="rId1421" Type="http://schemas.openxmlformats.org/officeDocument/2006/relationships/hyperlink" Target="https://fbref.com/en/players/57c94db2/Mads-Roerslev" TargetMode="External"/><Relationship Id="rId1659" Type="http://schemas.openxmlformats.org/officeDocument/2006/relationships/hyperlink" Target="https://fbref.com/en/squads/18bb7c10/Arsenal-Stats" TargetMode="External"/><Relationship Id="rId1519" Type="http://schemas.openxmlformats.org/officeDocument/2006/relationships/hyperlink" Target="https://fbref.com/en/squads/cff3d9bb/Chelsea-Stats" TargetMode="External"/><Relationship Id="rId1726" Type="http://schemas.openxmlformats.org/officeDocument/2006/relationships/hyperlink" Target="https://fbref.com/en/country/ENG/England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DEN/Denmark-Football" TargetMode="External"/><Relationship Id="rId1827" Type="http://schemas.openxmlformats.org/officeDocument/2006/relationships/hyperlink" Target="https://fbref.com/en/squads/cff3d9bb/Chelsea-Stats" TargetMode="External"/><Relationship Id="rId21" Type="http://schemas.openxmlformats.org/officeDocument/2006/relationships/hyperlink" Target="https://fbref.com/en/players/f76e6b4e/Adrian" TargetMode="External"/><Relationship Id="rId2089" Type="http://schemas.openxmlformats.org/officeDocument/2006/relationships/hyperlink" Target="https://fbref.com/en/players/3f7bafbe/Alejo-Veliz" TargetMode="External"/><Relationship Id="rId170" Type="http://schemas.openxmlformats.org/officeDocument/2006/relationships/hyperlink" Target="https://fbref.com/en/country/CMR/Cameroon-Football" TargetMode="External"/><Relationship Id="rId268" Type="http://schemas.openxmlformats.org/officeDocument/2006/relationships/hyperlink" Target="https://fbref.com/en/players/ae5019e6/matchlogs/2023-2024/summary/Jayden-Bogle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NIR/Northern-Ireland-Football" TargetMode="External"/><Relationship Id="rId2156" Type="http://schemas.openxmlformats.org/officeDocument/2006/relationships/hyperlink" Target="https://fbref.com/en/players/c40b6180/Adam-Webster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e297cd13/Luton-Town-Stats" TargetMode="External"/><Relationship Id="rId542" Type="http://schemas.openxmlformats.org/officeDocument/2006/relationships/hyperlink" Target="https://fbref.com/en/country/FRA/France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99813635/matchlogs/2023-2024/summary/Adam-Lallana-Match-Logs" TargetMode="External"/><Relationship Id="rId2016" Type="http://schemas.openxmlformats.org/officeDocument/2006/relationships/hyperlink" Target="https://fbref.com/en/players/e7ca0439/matchlogs/2023-2024/summary/James-Tomkins-Match-Logs" TargetMode="External"/><Relationship Id="rId2223" Type="http://schemas.openxmlformats.org/officeDocument/2006/relationships/hyperlink" Target="https://fbref.com/en/players/07d65234/matchlogs/2023-2024/summary/Anass-Zaroury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822bd0ba/Liverpool-Stats" TargetMode="External"/><Relationship Id="rId1032" Type="http://schemas.openxmlformats.org/officeDocument/2006/relationships/hyperlink" Target="https://fbref.com/en/players/e8832875/matchlogs/2023-2024/summary/Joao-Pedro-Match-Logs" TargetMode="External"/><Relationship Id="rId1477" Type="http://schemas.openxmlformats.org/officeDocument/2006/relationships/hyperlink" Target="https://fbref.com/en/players/30d4a2e5/Vitaliy-Mykolenko" TargetMode="External"/><Relationship Id="rId1684" Type="http://schemas.openxmlformats.org/officeDocument/2006/relationships/hyperlink" Target="https://fbref.com/en/players/4125cb98/matchlogs/2023-2024/summary/Jarrell-Quansah-Match-Logs" TargetMode="External"/><Relationship Id="rId1891" Type="http://schemas.openxmlformats.org/officeDocument/2006/relationships/hyperlink" Target="https://fbref.com/en/squads/e297cd13/Luton-Town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74b2cd7e/matchlogs/2023-2024/summary/Angelo-Ogbonna-Match-Logs" TargetMode="External"/><Relationship Id="rId1751" Type="http://schemas.openxmlformats.org/officeDocument/2006/relationships/hyperlink" Target="https://fbref.com/en/squads/47c64c55/Crystal-Palace-Stats" TargetMode="External"/><Relationship Id="rId1989" Type="http://schemas.openxmlformats.org/officeDocument/2006/relationships/hyperlink" Target="https://fbref.com/en/players/77d7c96f/Kenny-Tete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fed96827/matchlogs/2023-2024/summary/Chris-Mepham-Match-Logs" TargetMode="External"/><Relationship Id="rId1611" Type="http://schemas.openxmlformats.org/officeDocument/2006/relationships/hyperlink" Target="https://fbref.com/en/squads/b8fd03ef/Manchester-City-Stats" TargetMode="External"/><Relationship Id="rId1849" Type="http://schemas.openxmlformats.org/officeDocument/2006/relationships/hyperlink" Target="https://fbref.com/en/players/37739c71/Calum-Scanlon" TargetMode="External"/><Relationship Id="rId192" Type="http://schemas.openxmlformats.org/officeDocument/2006/relationships/hyperlink" Target="https://fbref.com/en/players/1aa84968/matchlogs/2023-2024/summary/Chris-Basham-Match-Logs" TargetMode="External"/><Relationship Id="rId1709" Type="http://schemas.openxmlformats.org/officeDocument/2006/relationships/hyperlink" Target="https://fbref.com/en/players/98ea5115/David-Raya" TargetMode="External"/><Relationship Id="rId1916" Type="http://schemas.openxmlformats.org/officeDocument/2006/relationships/hyperlink" Target="https://fbref.com/en/players/20b104bc/matchlogs/2023-2024/summary/Adam-Smith-Match-Logs" TargetMode="External"/><Relationship Id="rId497" Type="http://schemas.openxmlformats.org/officeDocument/2006/relationships/hyperlink" Target="https://fbref.com/en/players/a816dbfb/Danilo" TargetMode="External"/><Relationship Id="rId2080" Type="http://schemas.openxmlformats.org/officeDocument/2006/relationships/hyperlink" Target="https://fbref.com/en/players/a2d873dd/matchlogs/2023-2024/summary/Hwang-Ui-jo-Match-Logs" TargetMode="External"/><Relationship Id="rId2178" Type="http://schemas.openxmlformats.org/officeDocument/2006/relationships/hyperlink" Target="https://fbref.com/en/squads/b2b47a98/Newcastle-United-Stats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FRA/France-Football" TargetMode="External"/><Relationship Id="rId2038" Type="http://schemas.openxmlformats.org/officeDocument/2006/relationships/hyperlink" Target="https://fbref.com/en/country/BFA/Burkina-Faso-Football" TargetMode="External"/><Relationship Id="rId217" Type="http://schemas.openxmlformats.org/officeDocument/2006/relationships/hyperlink" Target="https://fbref.com/en/players/9ade9ce1/Anis-Ben-Slimane" TargetMode="External"/><Relationship Id="rId564" Type="http://schemas.openxmlformats.org/officeDocument/2006/relationships/hyperlink" Target="https://fbref.com/en/players/1b84dbe1/matchlogs/2023-2024/summary/Lucas-Digne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d56b9520/Malo-Gusto" TargetMode="External"/><Relationship Id="rId1499" Type="http://schemas.openxmlformats.org/officeDocument/2006/relationships/hyperlink" Target="https://fbref.com/en/squads/e4a775cb/Nottingham-Forest-Stats" TargetMode="External"/><Relationship Id="rId424" Type="http://schemas.openxmlformats.org/officeDocument/2006/relationships/hyperlink" Target="https://fbref.com/en/players/26ce2263/matchlogs/2023-2024/summary/Ryan-Christie-Match-Logs" TargetMode="External"/><Relationship Id="rId631" Type="http://schemas.openxmlformats.org/officeDocument/2006/relationships/hyperlink" Target="https://fbref.com/en/squads/8602292d/Aston-Villa-Stats" TargetMode="External"/><Relationship Id="rId729" Type="http://schemas.openxmlformats.org/officeDocument/2006/relationships/hyperlink" Target="https://fbref.com/en/players/96cf7b61/Wes-Foderingham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ee38d9c5/James-Maddison" TargetMode="External"/><Relationship Id="rId1359" Type="http://schemas.openxmlformats.org/officeDocument/2006/relationships/hyperlink" Target="https://fbref.com/en/squads/b8fd03ef/Manchester-City-Stats" TargetMode="External"/><Relationship Id="rId2105" Type="http://schemas.openxmlformats.org/officeDocument/2006/relationships/hyperlink" Target="https://fbref.com/en/players/77d6fd4d/Guglielmo-Vicario" TargetMode="External"/><Relationship Id="rId936" Type="http://schemas.openxmlformats.org/officeDocument/2006/relationships/hyperlink" Target="https://fbref.com/en/players/69942fb3/matchlogs/2023-2024/summary/James-Hill-Match-Logs" TargetMode="External"/><Relationship Id="rId1121" Type="http://schemas.openxmlformats.org/officeDocument/2006/relationships/hyperlink" Target="https://fbref.com/en/players/0ad53bdc/Milos-Kerkez" TargetMode="External"/><Relationship Id="rId1219" Type="http://schemas.openxmlformats.org/officeDocument/2006/relationships/hyperlink" Target="https://fbref.com/en/squads/b2b47a98/Newcastle-United-Stats" TargetMode="External"/><Relationship Id="rId1566" Type="http://schemas.openxmlformats.org/officeDocument/2006/relationships/hyperlink" Target="https://fbref.com/en/country/SCO/Scotland-Football" TargetMode="External"/><Relationship Id="rId1773" Type="http://schemas.openxmlformats.org/officeDocument/2006/relationships/hyperlink" Target="https://fbref.com/en/players/17acc2ed/Marek-Rodak" TargetMode="External"/><Relationship Id="rId1980" Type="http://schemas.openxmlformats.org/officeDocument/2006/relationships/hyperlink" Target="https://fbref.com/en/players/a65c844b/matchlogs/2023-2024/summary/Nuno-Tavares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GHA/Ghana-Football" TargetMode="External"/><Relationship Id="rId1633" Type="http://schemas.openxmlformats.org/officeDocument/2006/relationships/hyperlink" Target="https://fbref.com/en/players/ac7e7b1c/Facundo-Pellistri" TargetMode="External"/><Relationship Id="rId1840" Type="http://schemas.openxmlformats.org/officeDocument/2006/relationships/hyperlink" Target="https://fbref.com/en/players/dd745366/matchlogs/2023-2024/summary/Andrey-Santos-Match-Logs" TargetMode="External"/><Relationship Id="rId1700" Type="http://schemas.openxmlformats.org/officeDocument/2006/relationships/hyperlink" Target="https://fbref.com/en/players/e1618c22/matchlogs/2023-2024/summary/Aaron-Ramsey-Match-Logs" TargetMode="External"/><Relationship Id="rId1938" Type="http://schemas.openxmlformats.org/officeDocument/2006/relationships/hyperlink" Target="https://fbref.com/en/country/BRA/Brazil-Football" TargetMode="External"/><Relationship Id="rId281" Type="http://schemas.openxmlformats.org/officeDocument/2006/relationships/hyperlink" Target="https://fbref.com/en/players/c1949191/Jarrad-Branthwaite" TargetMode="External"/><Relationship Id="rId141" Type="http://schemas.openxmlformats.org/officeDocument/2006/relationships/hyperlink" Target="https://fbref.com/en/players/e5478b87/Taiwo-Awoniyi" TargetMode="External"/><Relationship Id="rId379" Type="http://schemas.openxmlformats.org/officeDocument/2006/relationships/hyperlink" Target="https://fbref.com/en/squads/19538871/Manchester-United-Stats" TargetMode="External"/><Relationship Id="rId586" Type="http://schemas.openxmlformats.org/officeDocument/2006/relationships/hyperlink" Target="https://fbref.com/en/country/BEL/Belgium-Football" TargetMode="External"/><Relationship Id="rId793" Type="http://schemas.openxmlformats.org/officeDocument/2006/relationships/hyperlink" Target="https://fbref.com/en/players/7b5ab7f2/Bryan-Gil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2fba6108/Anthony-Elanga" TargetMode="External"/><Relationship Id="rId1076" Type="http://schemas.openxmlformats.org/officeDocument/2006/relationships/hyperlink" Target="https://fbref.com/en/players/f098c03e/matchlogs/2023-2024/summary/Mads-Juel-Andersen-Match-Logs" TargetMode="External"/><Relationship Id="rId1283" Type="http://schemas.openxmlformats.org/officeDocument/2006/relationships/hyperlink" Target="https://fbref.com/en/squads/943e8050/Burnley-Stats" TargetMode="External"/><Relationship Id="rId1490" Type="http://schemas.openxmlformats.org/officeDocument/2006/relationships/hyperlink" Target="https://fbref.com/en/country/BRA/Brazil-Football" TargetMode="External"/><Relationship Id="rId2127" Type="http://schemas.openxmlformats.org/officeDocument/2006/relationships/hyperlink" Target="https://fbref.com/en/players/9295dc1c/matchlogs/2023-2024/summary/Vitinho-Match-Logs" TargetMode="External"/><Relationship Id="rId306" Type="http://schemas.openxmlformats.org/officeDocument/2006/relationships/hyperlink" Target="https://fbref.com/en/country/WAL/Wales-Football" TargetMode="External"/><Relationship Id="rId860" Type="http://schemas.openxmlformats.org/officeDocument/2006/relationships/hyperlink" Target="https://fbref.com/en/players/8aec0537/matchlogs/2023-2024/summary/Pascal-Gross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943e8050/Burnley-Stats" TargetMode="External"/><Relationship Id="rId1588" Type="http://schemas.openxmlformats.org/officeDocument/2006/relationships/hyperlink" Target="https://fbref.com/en/players/79bc4c45/matchlogs/2023-2024/summary/Ben-Osborn-Match-Logs" TargetMode="External"/><Relationship Id="rId1795" Type="http://schemas.openxmlformats.org/officeDocument/2006/relationships/hyperlink" Target="https://fbref.com/en/squads/4ba7cbea/Bournemouth-Stat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44781702/Ben-Davies" TargetMode="External"/><Relationship Id="rId720" Type="http://schemas.openxmlformats.org/officeDocument/2006/relationships/hyperlink" Target="https://fbref.com/en/players/b63e789d/matchlogs/2023-2024/summary/John-Fleck-Match-Logs" TargetMode="External"/><Relationship Id="rId818" Type="http://schemas.openxmlformats.org/officeDocument/2006/relationships/hyperlink" Target="https://fbref.com/en/country/POR/Portugal-Football" TargetMode="External"/><Relationship Id="rId1350" Type="http://schemas.openxmlformats.org/officeDocument/2006/relationships/hyperlink" Target="https://fbref.com/en/country/CMR/Cameroon-Football" TargetMode="External"/><Relationship Id="rId1448" Type="http://schemas.openxmlformats.org/officeDocument/2006/relationships/hyperlink" Target="https://fbref.com/en/players/2da834f1/matchlogs/2023-2024/summary/Carlton-Morris-Match-Logs" TargetMode="External"/><Relationship Id="rId1655" Type="http://schemas.openxmlformats.org/officeDocument/2006/relationships/hyperlink" Target="https://fbref.com/en/squads/361ca564/Tottenham-Hotspur-Stats" TargetMode="External"/><Relationship Id="rId1003" Type="http://schemas.openxmlformats.org/officeDocument/2006/relationships/hyperlink" Target="https://fbref.com/en/squads/18bb7c10/Arsenal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7956236f/matchlogs/2023-2024/summary/Emiliano-Martinez-Match-Logs" TargetMode="External"/><Relationship Id="rId1862" Type="http://schemas.openxmlformats.org/officeDocument/2006/relationships/hyperlink" Target="https://fbref.com/en/country/GHA/Ghana-Football" TargetMode="External"/><Relationship Id="rId1515" Type="http://schemas.openxmlformats.org/officeDocument/2006/relationships/hyperlink" Target="https://fbref.com/en/squads/b8fd03ef/Manchester-City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players/4e9a0555/matchlogs/2023-2024/summary/Chris-Wood-Match-Logs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BRA/Brazil-Football" TargetMode="External"/><Relationship Id="rId2051" Type="http://schemas.openxmlformats.org/officeDocument/2006/relationships/hyperlink" Target="https://fbref.com/en/squads/b2b47a98/Newcastle-United-Stats" TargetMode="External"/><Relationship Id="rId230" Type="http://schemas.openxmlformats.org/officeDocument/2006/relationships/hyperlink" Target="https://fbref.com/en/country/ISL/Iceland-Football" TargetMode="External"/><Relationship Id="rId468" Type="http://schemas.openxmlformats.org/officeDocument/2006/relationships/hyperlink" Target="https://fbref.com/en/players/4f974391/matchlogs/2023-2024/summary/Aaron-Cresswell-Match-Logs" TargetMode="External"/><Relationship Id="rId675" Type="http://schemas.openxmlformats.org/officeDocument/2006/relationships/hyperlink" Target="https://fbref.com/en/squads/19538871/Manchester-Unite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country/BRA/Brazil-Football" TargetMode="External"/><Relationship Id="rId328" Type="http://schemas.openxmlformats.org/officeDocument/2006/relationships/hyperlink" Target="https://fbref.com/en/players/edc98fac/matchlogs/2023-2024/summary/Santiago-Bueno-Match-Logs" TargetMode="External"/><Relationship Id="rId535" Type="http://schemas.openxmlformats.org/officeDocument/2006/relationships/hyperlink" Target="https://fbref.com/en/squads/943e8050/Burnley-Stats" TargetMode="External"/><Relationship Id="rId742" Type="http://schemas.openxmlformats.org/officeDocument/2006/relationships/hyperlink" Target="https://fbref.com/en/country/RSA/South-Africa-Football" TargetMode="External"/><Relationship Id="rId1165" Type="http://schemas.openxmlformats.org/officeDocument/2006/relationships/hyperlink" Target="https://fbref.com/en/players/df3cda47/Dejan-Kulusevski" TargetMode="External"/><Relationship Id="rId1372" Type="http://schemas.openxmlformats.org/officeDocument/2006/relationships/hyperlink" Target="https://fbref.com/en/players/bf973eeb/matchlogs/2023-2024/summary/James-McConnell-Match-Logs" TargetMode="External"/><Relationship Id="rId2009" Type="http://schemas.openxmlformats.org/officeDocument/2006/relationships/hyperlink" Target="https://fbref.com/en/players/b3af9be1/Takehiro-Tomiyasu" TargetMode="External"/><Relationship Id="rId2216" Type="http://schemas.openxmlformats.org/officeDocument/2006/relationships/hyperlink" Target="https://fbref.com/en/players/9907b1c8/Nicolo-Zaniolo" TargetMode="External"/><Relationship Id="rId602" Type="http://schemas.openxmlformats.org/officeDocument/2006/relationships/hyperlink" Target="https://fbref.com/en/country/MLI/Mali-Football" TargetMode="External"/><Relationship Id="rId1025" Type="http://schemas.openxmlformats.org/officeDocument/2006/relationships/hyperlink" Target="https://fbref.com/en/players/f4065d9e/Kim-Jisoo" TargetMode="External"/><Relationship Id="rId1232" Type="http://schemas.openxmlformats.org/officeDocument/2006/relationships/hyperlink" Target="https://fbref.com/en/players/165cf989/matchlogs/2023-2024/summary/Andy-Lonergan-Match-Logs" TargetMode="External"/><Relationship Id="rId1677" Type="http://schemas.openxmlformats.org/officeDocument/2006/relationships/hyperlink" Target="https://fbref.com/en/players/27d0a506/Pedro-Porro" TargetMode="External"/><Relationship Id="rId1884" Type="http://schemas.openxmlformats.org/officeDocument/2006/relationships/hyperlink" Target="https://fbref.com/en/players/e4e0deaa/matchlogs/2023-2024/summary/Femi-Seriki-Match-Logs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788c0277/Chiedozie-Ogbene" TargetMode="External"/><Relationship Id="rId1744" Type="http://schemas.openxmlformats.org/officeDocument/2006/relationships/hyperlink" Target="https://fbref.com/en/players/0a3d6d2b/matchlogs/2023-2024/summary/Chris-Richards-Match-Logs" TargetMode="External"/><Relationship Id="rId1951" Type="http://schemas.openxmlformats.org/officeDocument/2006/relationships/hyperlink" Target="https://fbref.com/en/squads/cff3d9bb/Chelsea-Stat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d00d45ab/matchlogs/2023-2024/summary/David-Ozoh-Match-Logs" TargetMode="External"/><Relationship Id="rId185" Type="http://schemas.openxmlformats.org/officeDocument/2006/relationships/hyperlink" Target="https://fbref.com/en/players/3ea50f67/Harvey-Barnes" TargetMode="External"/><Relationship Id="rId1811" Type="http://schemas.openxmlformats.org/officeDocument/2006/relationships/hyperlink" Target="https://fbref.com/en/squads/822bd0ba/Liverpool-Stats" TargetMode="External"/><Relationship Id="rId1909" Type="http://schemas.openxmlformats.org/officeDocument/2006/relationships/hyperlink" Target="https://fbref.com/en/players/6250083a/Oliver-Skipp" TargetMode="External"/><Relationship Id="rId392" Type="http://schemas.openxmlformats.org/officeDocument/2006/relationships/hyperlink" Target="https://fbref.com/en/players/e28868f3/matchlogs/2023-2024/summary/Jonny-Castro-Match-Logs" TargetMode="External"/><Relationship Id="rId697" Type="http://schemas.openxmlformats.org/officeDocument/2006/relationships/hyperlink" Target="https://fbref.com/en/players/51a3c4c8/Felipe" TargetMode="External"/><Relationship Id="rId2073" Type="http://schemas.openxmlformats.org/officeDocument/2006/relationships/hyperlink" Target="https://fbref.com/en/players/1df4a109/Lesley-Ugochukwu" TargetMode="External"/><Relationship Id="rId252" Type="http://schemas.openxmlformats.org/officeDocument/2006/relationships/hyperlink" Target="https://fbref.com/en/players/9af1f9ff/matchlogs/2023-2024/summary/Jordan-Beyer-Match-Logs" TargetMode="External"/><Relationship Id="rId1187" Type="http://schemas.openxmlformats.org/officeDocument/2006/relationships/hyperlink" Target="https://fbref.com/en/squads/b2b47a98/Newcastle-United-Stats" TargetMode="External"/><Relationship Id="rId2140" Type="http://schemas.openxmlformats.org/officeDocument/2006/relationships/hyperlink" Target="https://fbref.com/en/players/8a7ff278/Joel-Ward" TargetMode="External"/><Relationship Id="rId112" Type="http://schemas.openxmlformats.org/officeDocument/2006/relationships/hyperlink" Target="https://fbref.com/en/players/e4238fb1/matchlogs/2023-2024/summary/Jaidon-Anthony-Match-Logs" TargetMode="External"/><Relationship Id="rId557" Type="http://schemas.openxmlformats.org/officeDocument/2006/relationships/hyperlink" Target="https://fbref.com/en/players/ac861941/Eric-Dier" TargetMode="External"/><Relationship Id="rId764" Type="http://schemas.openxmlformats.org/officeDocument/2006/relationships/hyperlink" Target="https://fbref.com/en/players/98d2c2c4/matchlogs/2023-2024/summary/Remo-Freuler-Match-Logs" TargetMode="External"/><Relationship Id="rId971" Type="http://schemas.openxmlformats.org/officeDocument/2006/relationships/hyperlink" Target="https://fbref.com/en/squads/361ca564/Tottenham-Hotspur-Stats" TargetMode="External"/><Relationship Id="rId1394" Type="http://schemas.openxmlformats.org/officeDocument/2006/relationships/hyperlink" Target="https://fbref.com/en/country/TUN/Tunisia-Football" TargetMode="External"/><Relationship Id="rId1699" Type="http://schemas.openxmlformats.org/officeDocument/2006/relationships/hyperlink" Target="https://fbref.com/en/squads/943e8050/Burnley-Stats" TargetMode="External"/><Relationship Id="rId2000" Type="http://schemas.openxmlformats.org/officeDocument/2006/relationships/hyperlink" Target="https://fbref.com/en/players/56f7a928/matchlogs/2023-2024/summary/Youri-Tielemans-Match-Logs" TargetMode="External"/><Relationship Id="rId2238" Type="http://schemas.openxmlformats.org/officeDocument/2006/relationships/hyperlink" Target="https://fbref.com/en/squads/18bb7c10/Arsenal-Stats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3fe6bd8c/matchlogs/2023-2024/summary/Paul-Dummett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361ca564/Tottenham-Hotspur-Stats" TargetMode="External"/><Relationship Id="rId1254" Type="http://schemas.openxmlformats.org/officeDocument/2006/relationships/hyperlink" Target="https://fbref.com/en/country/NED/Netherlands-Football" TargetMode="External"/><Relationship Id="rId1461" Type="http://schemas.openxmlformats.org/officeDocument/2006/relationships/hyperlink" Target="https://fbref.com/en/players/a755db8c/Rodrigo-Muniz" TargetMode="External"/><Relationship Id="rId929" Type="http://schemas.openxmlformats.org/officeDocument/2006/relationships/hyperlink" Target="https://fbref.com/en/players/1780bb4a/Aaron-Hickey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b217ef29/Joel-Matip" TargetMode="External"/><Relationship Id="rId1559" Type="http://schemas.openxmlformats.org/officeDocument/2006/relationships/hyperlink" Target="https://fbref.com/en/squads/d3fd31cc/Everton-Stats" TargetMode="External"/><Relationship Id="rId1766" Type="http://schemas.openxmlformats.org/officeDocument/2006/relationships/hyperlink" Target="https://fbref.com/en/country/USA/United-States-Football" TargetMode="External"/><Relationship Id="rId1973" Type="http://schemas.openxmlformats.org/officeDocument/2006/relationships/hyperlink" Target="https://fbref.com/en/players/15ea812b/James-Tarkowski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GHA/Ghana-Football" TargetMode="External"/><Relationship Id="rId1833" Type="http://schemas.openxmlformats.org/officeDocument/2006/relationships/hyperlink" Target="https://fbref.com/en/players/bced0375/Ibrahim-Sangare" TargetMode="External"/><Relationship Id="rId1900" Type="http://schemas.openxmlformats.org/officeDocument/2006/relationships/hyperlink" Target="https://fbref.com/en/players/e7aa9d7c/matchlogs/2023-2024/summary/Fabio-Silva-Match-Logs" TargetMode="External"/><Relationship Id="rId2095" Type="http://schemas.openxmlformats.org/officeDocument/2006/relationships/hyperlink" Target="https://fbref.com/en/squads/d07537b9/Brighton-and-Hove-Albion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db4ed67b/Mahmoud-Dahoud" TargetMode="External"/><Relationship Id="rId2162" Type="http://schemas.openxmlformats.org/officeDocument/2006/relationships/hyperlink" Target="https://fbref.com/en/squads/d07537b9/Brighton-and-Hove-Albion-Stats" TargetMode="External"/><Relationship Id="rId134" Type="http://schemas.openxmlformats.org/officeDocument/2006/relationships/hyperlink" Target="https://fbref.com/en/country/CIV/Cote-dIvoire-Football" TargetMode="External"/><Relationship Id="rId579" Type="http://schemas.openxmlformats.org/officeDocument/2006/relationships/hyperlink" Target="https://fbref.com/en/squads/d3fd31cc/Everton-Stats" TargetMode="External"/><Relationship Id="rId786" Type="http://schemas.openxmlformats.org/officeDocument/2006/relationships/hyperlink" Target="https://fbref.com/en/country/IRN/Iran-Football" TargetMode="External"/><Relationship Id="rId993" Type="http://schemas.openxmlformats.org/officeDocument/2006/relationships/hyperlink" Target="https://fbref.com/en/players/6ca5ec4b/Alex-Iwobi" TargetMode="External"/><Relationship Id="rId341" Type="http://schemas.openxmlformats.org/officeDocument/2006/relationships/hyperlink" Target="https://fbref.com/en/players/dab84ad2/Mason-Burstow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IRL/Republic-of-Ireland-Football" TargetMode="External"/><Relationship Id="rId1069" Type="http://schemas.openxmlformats.org/officeDocument/2006/relationships/hyperlink" Target="https://fbref.com/en/players/178ae8f8/Diogo-Jota" TargetMode="External"/><Relationship Id="rId1276" Type="http://schemas.openxmlformats.org/officeDocument/2006/relationships/hyperlink" Target="https://fbref.com/en/players/a572e291/matchlogs/2023-2024/summary/Orel-Mangala-Match-Logs" TargetMode="External"/><Relationship Id="rId1483" Type="http://schemas.openxmlformats.org/officeDocument/2006/relationships/hyperlink" Target="https://fbref.com/en/squads/e297cd13/Luton-Town-Stats" TargetMode="External"/><Relationship Id="rId2022" Type="http://schemas.openxmlformats.org/officeDocument/2006/relationships/hyperlink" Target="https://fbref.com/en/country/ESP/Spain-Football" TargetMode="External"/><Relationship Id="rId201" Type="http://schemas.openxmlformats.org/officeDocument/2006/relationships/hyperlink" Target="https://fbref.com/en/players/7cbd6d68/Eddie-Beach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7eda24fe/Ben-Greenwood" TargetMode="External"/><Relationship Id="rId1136" Type="http://schemas.openxmlformats.org/officeDocument/2006/relationships/hyperlink" Target="https://fbref.com/en/players/dc3e663e/matchlogs/2023-2024/summary/Jakub-Kiwior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57c94db2/matchlogs/2023-2024/summary/Mads-Roerslev-Match-Logs" TargetMode="External"/><Relationship Id="rId1995" Type="http://schemas.openxmlformats.org/officeDocument/2006/relationships/hyperlink" Target="https://fbref.com/en/squads/1df6b87e/Sheffield-United-Stats" TargetMode="External"/><Relationship Id="rId713" Type="http://schemas.openxmlformats.org/officeDocument/2006/relationships/hyperlink" Target="https://fbref.com/en/players/5ff4ab71/Enzo-Fernandez" TargetMode="External"/><Relationship Id="rId920" Type="http://schemas.openxmlformats.org/officeDocument/2006/relationships/hyperlink" Target="https://fbref.com/en/players/e5a76dfe/matchlogs/2023-2024/summary/Dean-Henderson-Match-Logs" TargetMode="External"/><Relationship Id="rId1343" Type="http://schemas.openxmlformats.org/officeDocument/2006/relationships/hyperlink" Target="https://fbref.com/en/squads/7c21e445/West-Ham-United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53552942/matchlogs/2023-2024/summary/Maximo-Perrone-Match-Logs" TargetMode="External"/><Relationship Id="rId1203" Type="http://schemas.openxmlformats.org/officeDocument/2006/relationships/hyperlink" Target="https://fbref.com/en/squads/47c64c55/Crystal-Palace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43439614/matchlogs/2023-2024/summary/Oliver-Norwood-Match-Logs" TargetMode="External"/><Relationship Id="rId1855" Type="http://schemas.openxmlformats.org/officeDocument/2006/relationships/hyperlink" Target="https://fbref.com/en/squads/cd051869/Brentford-Stats" TargetMode="External"/><Relationship Id="rId1715" Type="http://schemas.openxmlformats.org/officeDocument/2006/relationships/hyperlink" Target="https://fbref.com/en/squads/47c64c55/Crystal-Palace-Stats" TargetMode="External"/><Relationship Id="rId1922" Type="http://schemas.openxmlformats.org/officeDocument/2006/relationships/hyperlink" Target="https://fbref.com/en/country/POR/Portugal-Football" TargetMode="External"/><Relationship Id="rId296" Type="http://schemas.openxmlformats.org/officeDocument/2006/relationships/hyperlink" Target="https://fbref.com/en/players/97220da2/matchlogs/2023-2024/summary/Armando-Broja-Match-Logs" TargetMode="External"/><Relationship Id="rId2184" Type="http://schemas.openxmlformats.org/officeDocument/2006/relationships/hyperlink" Target="https://fbref.com/en/players/2500cef9/Yoane-Wissa" TargetMode="External"/><Relationship Id="rId156" Type="http://schemas.openxmlformats.org/officeDocument/2006/relationships/hyperlink" Target="https://fbref.com/en/players/3a233281/matchlogs/2023-2024/summary/Leon-Bailey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999ceb5f/matchlogs/2023-2024/summary/Boubacar-Traore-Match-Logs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df8b52a5/matchlogs/2023-2024/summary/Emerson-Match-Logs" TargetMode="External"/><Relationship Id="rId875" Type="http://schemas.openxmlformats.org/officeDocument/2006/relationships/hyperlink" Target="https://fbref.com/en/squads/b8fd03ef/Manchester-City-Stats" TargetMode="External"/><Relationship Id="rId1060" Type="http://schemas.openxmlformats.org/officeDocument/2006/relationships/hyperlink" Target="https://fbref.com/en/players/9e5708be/matchlogs/2023-2024/summary/Sam-Johnstone-Match-Logs" TargetMode="External"/><Relationship Id="rId1298" Type="http://schemas.openxmlformats.org/officeDocument/2006/relationships/hyperlink" Target="https://fbref.com/en/country/FRA/France-Football" TargetMode="External"/><Relationship Id="rId2111" Type="http://schemas.openxmlformats.org/officeDocument/2006/relationships/hyperlink" Target="https://fbref.com/en/squads/18bb7c10/Arsenal-Stats" TargetMode="External"/><Relationship Id="rId528" Type="http://schemas.openxmlformats.org/officeDocument/2006/relationships/hyperlink" Target="https://fbref.com/en/players/e46012d4/matchlogs/2023-2024/summary/Kevin-De-Bruyne-Match-Logs" TargetMode="External"/><Relationship Id="rId735" Type="http://schemas.openxmlformats.org/officeDocument/2006/relationships/hyperlink" Target="https://fbref.com/en/squads/7c21e445/West-Ham-United-Stats" TargetMode="External"/><Relationship Id="rId942" Type="http://schemas.openxmlformats.org/officeDocument/2006/relationships/hyperlink" Target="https://fbref.com/en/country/IRL/Republic-of-Ireland-Football" TargetMode="External"/><Relationship Id="rId1158" Type="http://schemas.openxmlformats.org/officeDocument/2006/relationships/hyperlink" Target="https://fbref.com/en/country/CRO/Croatia-Football" TargetMode="External"/><Relationship Id="rId1365" Type="http://schemas.openxmlformats.org/officeDocument/2006/relationships/hyperlink" Target="https://fbref.com/en/players/78b8ac63/Oliver-McBurnie" TargetMode="External"/><Relationship Id="rId1572" Type="http://schemas.openxmlformats.org/officeDocument/2006/relationships/hyperlink" Target="https://fbref.com/en/players/d86a1f3e/matchlogs/2023-2024/summary/Tyler-Onyango-Match-Logs" TargetMode="External"/><Relationship Id="rId2209" Type="http://schemas.openxmlformats.org/officeDocument/2006/relationships/hyperlink" Target="https://fbref.com/en/country/ENG/England-Football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37118440/Tom-Lockyer" TargetMode="External"/><Relationship Id="rId1432" Type="http://schemas.openxmlformats.org/officeDocument/2006/relationships/hyperlink" Target="https://fbref.com/en/players/374d5158/matchlogs/2023-2024/summary/Gonzalo-Montiel-Match-Logs" TargetMode="External"/><Relationship Id="rId1877" Type="http://schemas.openxmlformats.org/officeDocument/2006/relationships/hyperlink" Target="https://fbref.com/en/players/35141f4c/Marcos-Senesi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SCO/Scotland-Football" TargetMode="External"/><Relationship Id="rId1737" Type="http://schemas.openxmlformats.org/officeDocument/2006/relationships/hyperlink" Target="https://fbref.com/en/players/1c7012b8/Declan-Rice" TargetMode="External"/><Relationship Id="rId1944" Type="http://schemas.openxmlformats.org/officeDocument/2006/relationships/hyperlink" Target="https://fbref.com/en/players/b2626673/matchlogs/2023-2024/summary/Jay-Stansfield-Match-Logs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GRN/Grenada-Football" TargetMode="External"/><Relationship Id="rId1804" Type="http://schemas.openxmlformats.org/officeDocument/2006/relationships/hyperlink" Target="https://fbref.com/en/players/903b6e8b/matchlogs/2023-2024/summary/Jose-Sa-Match-Logs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20b3a502/matchlogs/2023-2024/summary/Nicolas-Dominguez-Match-Logs" TargetMode="External"/><Relationship Id="rId2066" Type="http://schemas.openxmlformats.org/officeDocument/2006/relationships/hyperlink" Target="https://fbref.com/en/country/USA/United-States-Football" TargetMode="External"/><Relationship Id="rId245" Type="http://schemas.openxmlformats.org/officeDocument/2006/relationships/hyperlink" Target="https://fbref.com/en/players/ed5c0319/Beto" TargetMode="External"/><Relationship Id="rId452" Type="http://schemas.openxmlformats.org/officeDocument/2006/relationships/hyperlink" Target="https://fbref.com/en/players/beb391dd/matchlogs/2023-2024/summary/Maxwel-Cornet-Match-Logs" TargetMode="External"/><Relationship Id="rId897" Type="http://schemas.openxmlformats.org/officeDocument/2006/relationships/hyperlink" Target="https://fbref.com/en/players/aa849a12/Jack-Harrison" TargetMode="External"/><Relationship Id="rId1082" Type="http://schemas.openxmlformats.org/officeDocument/2006/relationships/hyperlink" Target="https://fbref.com/en/country/DEN/Denmark-Football" TargetMode="External"/><Relationship Id="rId2133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de31038e/Elliot-Anderson" TargetMode="External"/><Relationship Id="rId312" Type="http://schemas.openxmlformats.org/officeDocument/2006/relationships/hyperlink" Target="https://fbref.com/en/players/ca18c8f1/matchlogs/2023-2024/summary/Jacob-Brown-Match-Logs" TargetMode="External"/><Relationship Id="rId757" Type="http://schemas.openxmlformats.org/officeDocument/2006/relationships/hyperlink" Target="https://fbref.com/en/players/00b77ecf/Nathan-Fraser" TargetMode="External"/><Relationship Id="rId964" Type="http://schemas.openxmlformats.org/officeDocument/2006/relationships/hyperlink" Target="https://fbref.com/en/players/d2b32e91/matchlogs/2023-2024/summary/Bashir-Humphreys-Match-Logs" TargetMode="External"/><Relationship Id="rId1387" Type="http://schemas.openxmlformats.org/officeDocument/2006/relationships/hyperlink" Target="https://fbref.com/en/squads/19538871/Manchester-United-Stats" TargetMode="External"/><Relationship Id="rId1594" Type="http://schemas.openxmlformats.org/officeDocument/2006/relationships/hyperlink" Target="https://fbref.com/en/country/DEN/Denmark-Football" TargetMode="External"/><Relationship Id="rId2200" Type="http://schemas.openxmlformats.org/officeDocument/2006/relationships/hyperlink" Target="https://fbref.com/en/players/907a5d7c/Yehor-Yarmoliuk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3a949a25/Martin-Dubravka" TargetMode="External"/><Relationship Id="rId824" Type="http://schemas.openxmlformats.org/officeDocument/2006/relationships/hyperlink" Target="https://fbref.com/en/players/7a11550b/matchlogs/2023-2024/summary/Joe-Gomez-Match-Logs" TargetMode="External"/><Relationship Id="rId1247" Type="http://schemas.openxmlformats.org/officeDocument/2006/relationships/hyperlink" Target="https://fbref.com/en/squads/e297cd13/Luton-Town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19f4d211/Jaden-Philogene-Bidace" TargetMode="External"/><Relationship Id="rId1899" Type="http://schemas.openxmlformats.org/officeDocument/2006/relationships/hyperlink" Target="https://fbref.com/en/squads/8cec06e1/Wolverhampton-Wanderers-Stats" TargetMode="External"/><Relationship Id="rId1107" Type="http://schemas.openxmlformats.org/officeDocument/2006/relationships/hyperlink" Target="https://fbref.com/en/squads/7c21e445/West-Ham-United-Stats" TargetMode="External"/><Relationship Id="rId1314" Type="http://schemas.openxmlformats.org/officeDocument/2006/relationships/hyperlink" Target="https://fbref.com/en/country/SEN/Senegal-Football" TargetMode="External"/><Relationship Id="rId1521" Type="http://schemas.openxmlformats.org/officeDocument/2006/relationships/hyperlink" Target="https://fbref.com/en/players/df0a4c90/Christian-Norgaard" TargetMode="External"/><Relationship Id="rId1759" Type="http://schemas.openxmlformats.org/officeDocument/2006/relationships/hyperlink" Target="https://fbref.com/en/squads/943e8050/Burnley-Stats" TargetMode="External"/><Relationship Id="rId1966" Type="http://schemas.openxmlformats.org/officeDocument/2006/relationships/hyperlink" Target="https://fbref.com/en/country/HUN/Hungary-Football" TargetMode="External"/><Relationship Id="rId1619" Type="http://schemas.openxmlformats.org/officeDocument/2006/relationships/hyperlink" Target="https://fbref.com/en/squads/7c21e445/West-Ham-United-Stats" TargetMode="External"/><Relationship Id="rId1826" Type="http://schemas.openxmlformats.org/officeDocument/2006/relationships/hyperlink" Target="https://fbref.com/en/country/ESP/Spain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9f8e9423/matchlogs/2023-2024/summary/Raphael-Varane-Match-Log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IRL/Republic-of-Ireland-Football" TargetMode="External"/><Relationship Id="rId2155" Type="http://schemas.openxmlformats.org/officeDocument/2006/relationships/hyperlink" Target="https://fbref.com/en/players/aed3a70f/matchlogs/2023-2024/summary/Ollie-Watkins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f8fcd2a5/Jonny-Evans" TargetMode="External"/><Relationship Id="rId779" Type="http://schemas.openxmlformats.org/officeDocument/2006/relationships/hyperlink" Target="https://fbref.com/en/squads/19538871/Manchester-United-Stats" TargetMode="External"/><Relationship Id="rId986" Type="http://schemas.openxmlformats.org/officeDocument/2006/relationships/hyperlink" Target="https://fbref.com/en/country/SWE/Sweden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aeed5c06/Moussa-Diaby" TargetMode="External"/><Relationship Id="rId639" Type="http://schemas.openxmlformats.org/officeDocument/2006/relationships/hyperlink" Target="https://fbref.com/en/squads/b8fd03ef/Manchester-City-Stats" TargetMode="External"/><Relationship Id="rId1171" Type="http://schemas.openxmlformats.org/officeDocument/2006/relationships/hyperlink" Target="https://fbref.com/en/squads/d07537b9/Brighton-and-Hove-Albion-Stats" TargetMode="External"/><Relationship Id="rId1269" Type="http://schemas.openxmlformats.org/officeDocument/2006/relationships/hyperlink" Target="https://fbref.com/en/players/d8931174/Harry-Maguire" TargetMode="External"/><Relationship Id="rId1476" Type="http://schemas.openxmlformats.org/officeDocument/2006/relationships/hyperlink" Target="https://fbref.com/en/players/de112b84/matchlogs/2023-2024/summary/Jacob-Murphy-Match-Logs" TargetMode="External"/><Relationship Id="rId2015" Type="http://schemas.openxmlformats.org/officeDocument/2006/relationships/hyperlink" Target="https://fbref.com/en/squads/47c64c55/Crystal-Palace-Stats" TargetMode="External"/><Relationship Id="rId2222" Type="http://schemas.openxmlformats.org/officeDocument/2006/relationships/hyperlink" Target="https://fbref.com/en/squads/943e8050/Burnley-Stats" TargetMode="External"/><Relationship Id="rId401" Type="http://schemas.openxmlformats.org/officeDocument/2006/relationships/hyperlink" Target="https://fbref.com/en/players/7d6af698/Luke-Chambers" TargetMode="External"/><Relationship Id="rId846" Type="http://schemas.openxmlformats.org/officeDocument/2006/relationships/hyperlink" Target="https://fbref.com/en/country/NED/Netherlands-Football" TargetMode="External"/><Relationship Id="rId1031" Type="http://schemas.openxmlformats.org/officeDocument/2006/relationships/hyperlink" Target="https://fbref.com/en/squads/d07537b9/Brighton-and-Hove-Albion-Stats" TargetMode="External"/><Relationship Id="rId1129" Type="http://schemas.openxmlformats.org/officeDocument/2006/relationships/hyperlink" Target="https://fbref.com/en/players/d0f72bf1/Max-Kilman" TargetMode="External"/><Relationship Id="rId1683" Type="http://schemas.openxmlformats.org/officeDocument/2006/relationships/hyperlink" Target="https://fbref.com/en/squads/822bd0ba/Liverpool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cc2d7ad5/matchlogs/2023-2024/summary/Charlie-Taylor-Match-Logs" TargetMode="External"/><Relationship Id="rId706" Type="http://schemas.openxmlformats.org/officeDocument/2006/relationships/hyperlink" Target="https://fbref.com/en/country/POR/Portugal-Football" TargetMode="External"/><Relationship Id="rId913" Type="http://schemas.openxmlformats.org/officeDocument/2006/relationships/hyperlink" Target="https://fbref.com/en/players/e5a76dfe/Dean-Henderson" TargetMode="External"/><Relationship Id="rId1336" Type="http://schemas.openxmlformats.org/officeDocument/2006/relationships/hyperlink" Target="https://fbref.com/en/players/4bcf39f6/matchlogs/2023-2024/summary/Neal-Maupay-Match-Logs" TargetMode="External"/><Relationship Id="rId1543" Type="http://schemas.openxmlformats.org/officeDocument/2006/relationships/hyperlink" Target="https://fbref.com/en/squads/7c21e445/West-Ham-United-Stats" TargetMode="External"/><Relationship Id="rId1750" Type="http://schemas.openxmlformats.org/officeDocument/2006/relationships/hyperlink" Target="https://fbref.com/en/country/NED/Netherlands-Football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squads/4ba7cbea/Bournemouth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9744ff80/matchlogs/2023-2024/summary/Pablo-Sarabia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a1d5bd30/matchlogs/2023-2024/summary/Marcus-Rashford-Match-Logs" TargetMode="External"/><Relationship Id="rId1915" Type="http://schemas.openxmlformats.org/officeDocument/2006/relationships/hyperlink" Target="https://fbref.com/en/squads/4ba7cbea/Bournemouth-Stats" TargetMode="External"/><Relationship Id="rId289" Type="http://schemas.openxmlformats.org/officeDocument/2006/relationships/hyperlink" Target="https://fbref.com/en/players/c2c5ecda/Ethan-Brierley" TargetMode="External"/><Relationship Id="rId496" Type="http://schemas.openxmlformats.org/officeDocument/2006/relationships/hyperlink" Target="https://fbref.com/en/players/215f3907/matchlogs/2023-2024/summary/Mikkel-Damsgaard-Match-Logs" TargetMode="External"/><Relationship Id="rId2177" Type="http://schemas.openxmlformats.org/officeDocument/2006/relationships/hyperlink" Target="https://fbref.com/en/country/ENG/England-Football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summary/Tom-Cairney-Match-Logs" TargetMode="External"/><Relationship Id="rId563" Type="http://schemas.openxmlformats.org/officeDocument/2006/relationships/hyperlink" Target="https://fbref.com/en/squads/8602292d/Aston-Vill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4f28a6ff/Clement-Lenglet" TargetMode="External"/><Relationship Id="rId2037" Type="http://schemas.openxmlformats.org/officeDocument/2006/relationships/hyperlink" Target="https://fbref.com/en/players/c47541e0/Bertrand-Traore" TargetMode="External"/><Relationship Id="rId216" Type="http://schemas.openxmlformats.org/officeDocument/2006/relationships/hyperlink" Target="https://fbref.com/en/players/10f0fdd3/matchlogs/2023-2024/summary/Jean-Ricner-Bellegard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82518f62/matchlogs/2023-2024/summary/Bruno-Guimaraes-Match-Logs" TargetMode="External"/><Relationship Id="rId1053" Type="http://schemas.openxmlformats.org/officeDocument/2006/relationships/hyperlink" Target="https://fbref.com/en/players/d9e7c4da/Joseph-Johnson" TargetMode="External"/><Relationship Id="rId1260" Type="http://schemas.openxmlformats.org/officeDocument/2006/relationships/hyperlink" Target="https://fbref.com/en/players/83d074ff/matchlogs/2023-2024/summary/Alexis-Mac-Allister-Match-Logs" TargetMode="External"/><Relationship Id="rId1498" Type="http://schemas.openxmlformats.org/officeDocument/2006/relationships/hyperlink" Target="https://fbref.com/en/country/SEN/Senegal-Football" TargetMode="External"/><Relationship Id="rId2104" Type="http://schemas.openxmlformats.org/officeDocument/2006/relationships/hyperlink" Target="https://fbref.com/en/players/cf134113/matchlogs/2023-2024/summary/Bart-Verbruggen-Match-Logs" TargetMode="External"/><Relationship Id="rId630" Type="http://schemas.openxmlformats.org/officeDocument/2006/relationships/hyperlink" Target="https://fbref.com/en/country/COL/Colombia-Football" TargetMode="External"/><Relationship Id="rId728" Type="http://schemas.openxmlformats.org/officeDocument/2006/relationships/hyperlink" Target="https://fbref.com/en/players/ed1e53f3/matchlogs/2023-2024/summary/Phil-Foden-Match-Logs" TargetMode="External"/><Relationship Id="rId935" Type="http://schemas.openxmlformats.org/officeDocument/2006/relationships/hyperlink" Target="https://fbref.com/en/squads/4ba7cbea/Bournemouth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d4aa4582/Ryan-One" TargetMode="External"/><Relationship Id="rId1772" Type="http://schemas.openxmlformats.org/officeDocument/2006/relationships/hyperlink" Target="https://fbref.com/en/players/7399c7a8/matchlogs/2023-2024/summary/Jack-Robinson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aa888da7/matchlogs/2023-2024/summary/Omari-Kellyman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b62878a5/Kudus-Mohammed" TargetMode="External"/><Relationship Id="rId1632" Type="http://schemas.openxmlformats.org/officeDocument/2006/relationships/hyperlink" Target="https://fbref.com/en/players/230f0471/matchlogs/2023-2024/summary/Nathan-Patterson-Match-Logs" TargetMode="External"/><Relationship Id="rId1937" Type="http://schemas.openxmlformats.org/officeDocument/2006/relationships/hyperlink" Target="https://fbref.com/en/players/6a8a7af8/Vinicius-Souza" TargetMode="External"/><Relationship Id="rId2199" Type="http://schemas.openxmlformats.org/officeDocument/2006/relationships/hyperlink" Target="https://fbref.com/en/players/a5212312/matchlogs/2023-2024/summary/Joe-Worrall-Match-Logs" TargetMode="External"/><Relationship Id="rId280" Type="http://schemas.openxmlformats.org/officeDocument/2006/relationships/hyperlink" Target="https://fbref.com/en/players/79c84d1c/matchlogs/2023-2024/summary/Jarrod-Bowen-Match-Logs" TargetMode="External"/><Relationship Id="rId140" Type="http://schemas.openxmlformats.org/officeDocument/2006/relationships/hyperlink" Target="https://fbref.com/en/players/5e253986/matchlogs/2023-2024/summary/Brandon-Austin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fffea3e5/Jeremy-Doku" TargetMode="External"/><Relationship Id="rId792" Type="http://schemas.openxmlformats.org/officeDocument/2006/relationships/hyperlink" Target="https://fbref.com/en/players/32f60ed8/matchlogs/2023-2024/summary/Morgan-Gibbs-White-Match-Logs" TargetMode="External"/><Relationship Id="rId2059" Type="http://schemas.openxmlformats.org/officeDocument/2006/relationships/hyperlink" Target="https://fbref.com/en/squads/1df6b87e/Sheffield-United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FIN/Finland-Football" TargetMode="External"/><Relationship Id="rId445" Type="http://schemas.openxmlformats.org/officeDocument/2006/relationships/hyperlink" Target="https://fbref.com/en/players/74e12f1e/Jack-Cork" TargetMode="External"/><Relationship Id="rId652" Type="http://schemas.openxmlformats.org/officeDocument/2006/relationships/hyperlink" Target="https://fbref.com/en/players/3d554589/matchlogs/2023-2024/summary/Hjalmar-Ekdal-Match-Logs" TargetMode="External"/><Relationship Id="rId1075" Type="http://schemas.openxmlformats.org/officeDocument/2006/relationships/hyperlink" Target="https://fbref.com/en/squads/e297cd13/Luton-Town-Stats" TargetMode="External"/><Relationship Id="rId1282" Type="http://schemas.openxmlformats.org/officeDocument/2006/relationships/hyperlink" Target="https://fbref.com/en/country/BEL/Belgium-Football" TargetMode="External"/><Relationship Id="rId2126" Type="http://schemas.openxmlformats.org/officeDocument/2006/relationships/hyperlink" Target="https://fbref.com/en/squads/943e8050/Burnley-Stats" TargetMode="External"/><Relationship Id="rId305" Type="http://schemas.openxmlformats.org/officeDocument/2006/relationships/hyperlink" Target="https://fbref.com/en/players/dc4cae05/David-Brooks" TargetMode="External"/><Relationship Id="rId512" Type="http://schemas.openxmlformats.org/officeDocument/2006/relationships/hyperlink" Target="https://fbref.com/en/players/71894777/matchlogs/2023-2024/summary/Adam-Davies-Match-Logs" TargetMode="External"/><Relationship Id="rId957" Type="http://schemas.openxmlformats.org/officeDocument/2006/relationships/hyperlink" Target="https://fbref.com/en/players/a0666d3e/Will-Hughes" TargetMode="External"/><Relationship Id="rId1142" Type="http://schemas.openxmlformats.org/officeDocument/2006/relationships/hyperlink" Target="https://fbref.com/en/country/ITA/Italy-Football" TargetMode="External"/><Relationship Id="rId1587" Type="http://schemas.openxmlformats.org/officeDocument/2006/relationships/hyperlink" Target="https://fbref.com/en/squads/1df6b87e/Sheffield-United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f0caab96/Toti-Gomes" TargetMode="External"/><Relationship Id="rId1002" Type="http://schemas.openxmlformats.org/officeDocument/2006/relationships/hyperlink" Target="https://fbref.com/en/country/EST/Estonia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WAL/Wales-Football" TargetMode="External"/><Relationship Id="rId1861" Type="http://schemas.openxmlformats.org/officeDocument/2006/relationships/hyperlink" Target="https://fbref.com/en/players/3312f911/Jeffrey-Schlupp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ab651565/Nathan-Redmond" TargetMode="External"/><Relationship Id="rId1959" Type="http://schemas.openxmlformats.org/officeDocument/2006/relationships/hyperlink" Target="https://fbref.com/en/squads/cd051869/Brentford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e297cd13/Luton-Town-Stats" TargetMode="External"/><Relationship Id="rId2190" Type="http://schemas.openxmlformats.org/officeDocument/2006/relationships/hyperlink" Target="https://fbref.com/en/squads/e4a775cb/Nottingham-Forest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95bd120d/Deivid-Washington" TargetMode="External"/><Relationship Id="rId674" Type="http://schemas.openxmlformats.org/officeDocument/2006/relationships/hyperlink" Target="https://fbref.com/en/country/DEN/Denmark-Football" TargetMode="External"/><Relationship Id="rId881" Type="http://schemas.openxmlformats.org/officeDocument/2006/relationships/hyperlink" Target="https://fbref.com/en/players/a7588cdc/Antwoine-Hackford" TargetMode="External"/><Relationship Id="rId979" Type="http://schemas.openxmlformats.org/officeDocument/2006/relationships/hyperlink" Target="https://fbref.com/en/squads/d07537b9/Brighton-and-Hove-Albion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BEL/Belgium-Football" TargetMode="External"/><Relationship Id="rId741" Type="http://schemas.openxmlformats.org/officeDocument/2006/relationships/hyperlink" Target="https://fbref.com/en/players/f84a807c/Lyle-Foster" TargetMode="External"/><Relationship Id="rId839" Type="http://schemas.openxmlformats.org/officeDocument/2006/relationships/hyperlink" Target="https://fbref.com/en/squads/47c64c55/Crystal-Palace-Stats" TargetMode="External"/><Relationship Id="rId1164" Type="http://schemas.openxmlformats.org/officeDocument/2006/relationships/hyperlink" Target="https://fbref.com/en/players/f23f9d20/matchlogs/2023-2024/summary/Tim-Krul-Match-Logs" TargetMode="External"/><Relationship Id="rId1371" Type="http://schemas.openxmlformats.org/officeDocument/2006/relationships/hyperlink" Target="https://fbref.com/en/squads/822bd0ba/Liverpool-Stats" TargetMode="External"/><Relationship Id="rId1469" Type="http://schemas.openxmlformats.org/officeDocument/2006/relationships/hyperlink" Target="https://fbref.com/en/players/1704b0b8/Murillo" TargetMode="External"/><Relationship Id="rId2008" Type="http://schemas.openxmlformats.org/officeDocument/2006/relationships/hyperlink" Target="https://fbref.com/en/players/a105d46a/matchlogs/2023-2024/summary/Harry-Toffolo-Match-Logs" TargetMode="External"/><Relationship Id="rId2215" Type="http://schemas.openxmlformats.org/officeDocument/2006/relationships/hyperlink" Target="https://fbref.com/en/players/88968486/matchlogs/2023-2024/summary/Illia-Zabarnyi-Match-Logs" TargetMode="External"/><Relationship Id="rId601" Type="http://schemas.openxmlformats.org/officeDocument/2006/relationships/hyperlink" Target="https://fbref.com/en/players/02b29014/Abdoulaye-Doucoure" TargetMode="External"/><Relationship Id="rId1024" Type="http://schemas.openxmlformats.org/officeDocument/2006/relationships/hyperlink" Target="https://fbref.com/en/players/b561db50/matchlogs/2023-2024/summary/Raul-Jimenez-Match-Logs" TargetMode="External"/><Relationship Id="rId1231" Type="http://schemas.openxmlformats.org/officeDocument/2006/relationships/hyperlink" Target="https://fbref.com/en/squads/d3fd31cc/Everton-Stats" TargetMode="External"/><Relationship Id="rId1676" Type="http://schemas.openxmlformats.org/officeDocument/2006/relationships/hyperlink" Target="https://fbref.com/en/players/4b40d9ca/matchlogs/2023-2024/summary/Nick-Pope-Match-Logs" TargetMode="External"/><Relationship Id="rId1883" Type="http://schemas.openxmlformats.org/officeDocument/2006/relationships/hyperlink" Target="https://fbref.com/en/squads/1df6b87e/Sheffield-United-Stats" TargetMode="External"/><Relationship Id="rId906" Type="http://schemas.openxmlformats.org/officeDocument/2006/relationships/hyperlink" Target="https://fbref.com/en/country/NED/Netherlands-Football" TargetMode="External"/><Relationship Id="rId1329" Type="http://schemas.openxmlformats.org/officeDocument/2006/relationships/hyperlink" Target="https://fbref.com/en/players/27f4f772/Remi-Matthews" TargetMode="External"/><Relationship Id="rId1536" Type="http://schemas.openxmlformats.org/officeDocument/2006/relationships/hyperlink" Target="https://fbref.com/en/players/35516eac/matchlogs/2023-2024/summary/Wilson-Odobert-Match-Logs" TargetMode="External"/><Relationship Id="rId1743" Type="http://schemas.openxmlformats.org/officeDocument/2006/relationships/hyperlink" Target="https://fbref.com/en/squads/47c64c55/Crystal-Palace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squads/47c64c55/Crystal-Palace-Stats" TargetMode="External"/><Relationship Id="rId1810" Type="http://schemas.openxmlformats.org/officeDocument/2006/relationships/hyperlink" Target="https://fbref.com/en/country/EGY/Egypt-Football" TargetMode="External"/><Relationship Id="rId184" Type="http://schemas.openxmlformats.org/officeDocument/2006/relationships/hyperlink" Target="https://fbref.com/en/players/3a24769f/matchlogs/2023-2024/summary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8e16dd48/matchlogs/2023-2024/summary/Luis-Sinisterra-Match-Logs" TargetMode="External"/><Relationship Id="rId2072" Type="http://schemas.openxmlformats.org/officeDocument/2006/relationships/hyperlink" Target="https://fbref.com/en/players/7cd520e8/matchlogs/2023-2024/summary/Destiny-Udogie-Match-Log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d9565625/Diogo-Dalot" TargetMode="External"/><Relationship Id="rId696" Type="http://schemas.openxmlformats.org/officeDocument/2006/relationships/hyperlink" Target="https://fbref.com/en/players/0ba976e4/matchlogs/2023-2024/summary/Ansu-Fati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979cb300/matchlogs/2023-2024/summary/Matt-Dibley-Dias-Match-Logs" TargetMode="External"/><Relationship Id="rId763" Type="http://schemas.openxmlformats.org/officeDocument/2006/relationships/hyperlink" Target="https://fbref.com/en/squads/e4a775cb/Nottingham-Forest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ca22ccb0/Hannibal-Mejbri" TargetMode="External"/><Relationship Id="rId2237" Type="http://schemas.openxmlformats.org/officeDocument/2006/relationships/hyperlink" Target="https://fbref.com/en/country/NOR/Norway-Football" TargetMode="External"/><Relationship Id="rId111" Type="http://schemas.openxmlformats.org/officeDocument/2006/relationships/hyperlink" Target="https://fbref.com/en/squads/4ba7cbea/Bournemouth-Stats" TargetMode="External"/><Relationship Id="rId209" Type="http://schemas.openxmlformats.org/officeDocument/2006/relationships/hyperlink" Target="https://fbref.com/en/players/399e9474/Amarii-Bell" TargetMode="External"/><Relationship Id="rId416" Type="http://schemas.openxmlformats.org/officeDocument/2006/relationships/hyperlink" Target="https://fbref.com/en/players/d2424d1b/matchlogs/2023-2024/summary/Ben-Chilwell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ab9634e/Ian-Maatsen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b2b47a98/Newcastle-United-Stats" TargetMode="External"/><Relationship Id="rId830" Type="http://schemas.openxmlformats.org/officeDocument/2006/relationships/hyperlink" Target="https://fbref.com/en/country/PAR/Paraguay-Football" TargetMode="External"/><Relationship Id="rId928" Type="http://schemas.openxmlformats.org/officeDocument/2006/relationships/hyperlink" Target="https://fbref.com/en/players/92e7e919/matchlogs/2023-2024/summary/Son-Heung-min-Match-Logs" TargetMode="External"/><Relationship Id="rId1460" Type="http://schemas.openxmlformats.org/officeDocument/2006/relationships/hyperlink" Target="https://fbref.com/en/players/049a888d/matchlogs/2023-2024/summary/Mykhailo-Mudryk-Match-Logs" TargetMode="External"/><Relationship Id="rId1558" Type="http://schemas.openxmlformats.org/officeDocument/2006/relationships/hyperlink" Target="https://fbref.com/en/country/BEL/Belgium-Football" TargetMode="External"/><Relationship Id="rId1765" Type="http://schemas.openxmlformats.org/officeDocument/2006/relationships/hyperlink" Target="https://fbref.com/en/players/289601e6/Antonee-Robinson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players/f31def1e/Lloyd-Kelly" TargetMode="External"/><Relationship Id="rId1320" Type="http://schemas.openxmlformats.org/officeDocument/2006/relationships/hyperlink" Target="https://fbref.com/en/players/50e6dc35/matchlogs/2023-2024/summary/Jean-Philippe-Mateta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e514ab62/matchlogs/2023-2024/summary/Matt-Targett-Match-Logs" TargetMode="External"/><Relationship Id="rId1625" Type="http://schemas.openxmlformats.org/officeDocument/2006/relationships/hyperlink" Target="https://fbref.com/en/players/529f49ab/Thomas-Partey" TargetMode="External"/><Relationship Id="rId1832" Type="http://schemas.openxmlformats.org/officeDocument/2006/relationships/hyperlink" Target="https://fbref.com/en/players/dbf053da/matchlogs/2023-2024/summary/Jadon-Sancho-Match-Logs" TargetMode="External"/><Relationship Id="rId2094" Type="http://schemas.openxmlformats.org/officeDocument/2006/relationships/hyperlink" Target="https://fbref.com/en/country/NED/Netherlands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dc62b55d/matchlogs/2023-2024/summary/Matheus-Cunha-Match-Logs" TargetMode="External"/><Relationship Id="rId2161" Type="http://schemas.openxmlformats.org/officeDocument/2006/relationships/hyperlink" Target="https://fbref.com/en/country/ENG/England-Football" TargetMode="External"/><Relationship Id="rId133" Type="http://schemas.openxmlformats.org/officeDocument/2006/relationships/hyperlink" Target="https://fbref.com/en/players/5c2b4f07/Serge-Aurier" TargetMode="External"/><Relationship Id="rId340" Type="http://schemas.openxmlformats.org/officeDocument/2006/relationships/hyperlink" Target="https://fbref.com/en/players/b2d31e83/matchlogs/2023-2024/summary/Dan-Burn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f7b1d4e0/Saman-Ghoddos" TargetMode="External"/><Relationship Id="rId992" Type="http://schemas.openxmlformats.org/officeDocument/2006/relationships/hyperlink" Target="https://fbref.com/en/players/6ca5ec4b/matchlogs/2023-2024/summary/Alex-Iwobi-Match-Logs" TargetMode="External"/><Relationship Id="rId2021" Type="http://schemas.openxmlformats.org/officeDocument/2006/relationships/hyperlink" Target="https://fbref.com/en/players/532e1e4f/Pau-Torres" TargetMode="External"/><Relationship Id="rId200" Type="http://schemas.openxmlformats.org/officeDocument/2006/relationships/hyperlink" Target="https://fbref.com/en/players/072e68ed/matchlogs/2023-2024/summary/Altay-Bayindir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debe38a0/John-Egan" TargetMode="External"/><Relationship Id="rId852" Type="http://schemas.openxmlformats.org/officeDocument/2006/relationships/hyperlink" Target="https://fbref.com/en/players/b0b4fd3e/matchlogs/2023-2024/summary/Jack-Grealish-Match-Logs" TargetMode="External"/><Relationship Id="rId1068" Type="http://schemas.openxmlformats.org/officeDocument/2006/relationships/hyperlink" Target="https://fbref.com/en/players/45db685d/matchlogs/2023-2024/summary/Jorginho-Match-Logs" TargetMode="External"/><Relationship Id="rId1275" Type="http://schemas.openxmlformats.org/officeDocument/2006/relationships/hyperlink" Target="https://fbref.com/en/squads/e4a775cb/Nottingham-Forest-Stats" TargetMode="External"/><Relationship Id="rId1482" Type="http://schemas.openxmlformats.org/officeDocument/2006/relationships/hyperlink" Target="https://fbref.com/en/country/ZIM/Zimbabwe-Football" TargetMode="External"/><Relationship Id="rId2119" Type="http://schemas.openxmlformats.org/officeDocument/2006/relationships/hyperlink" Target="https://fbref.com/en/squads/d3fd31cc/Everton-Stats" TargetMode="External"/><Relationship Id="rId505" Type="http://schemas.openxmlformats.org/officeDocument/2006/relationships/hyperlink" Target="https://fbref.com/en/players/60344e4f/Josh-Dasilva" TargetMode="External"/><Relationship Id="rId712" Type="http://schemas.openxmlformats.org/officeDocument/2006/relationships/hyperlink" Target="https://fbref.com/en/players/33a68b9b/matchlogs/2023-2024/summary/Alvaro-Fernandez-Match-Logs" TargetMode="External"/><Relationship Id="rId1135" Type="http://schemas.openxmlformats.org/officeDocument/2006/relationships/hyperlink" Target="https://fbref.com/en/squads/18bb7c10/Arsenal-Stats" TargetMode="External"/><Relationship Id="rId1342" Type="http://schemas.openxmlformats.org/officeDocument/2006/relationships/hyperlink" Target="https://fbref.com/en/country/GRE/Gree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COL/Colombia-Football" TargetMode="External"/><Relationship Id="rId1647" Type="http://schemas.openxmlformats.org/officeDocument/2006/relationships/hyperlink" Target="https://fbref.com/en/squads/b8fd03ef/Manchester-City-Stats" TargetMode="External"/><Relationship Id="rId1854" Type="http://schemas.openxmlformats.org/officeDocument/2006/relationships/hyperlink" Target="https://fbref.com/en/country/GER/Germany-Football" TargetMode="External"/><Relationship Id="rId1507" Type="http://schemas.openxmlformats.org/officeDocument/2006/relationships/hyperlink" Target="https://fbref.com/en/squads/1df6b87e/Sheffield-United-Stats" TargetMode="External"/><Relationship Id="rId1714" Type="http://schemas.openxmlformats.org/officeDocument/2006/relationships/hyperlink" Target="https://fbref.com/en/country/WAL/Wales-Football" TargetMode="External"/><Relationship Id="rId295" Type="http://schemas.openxmlformats.org/officeDocument/2006/relationships/hyperlink" Target="https://fbref.com/en/squads/cff3d9bb/Chelsea-Stats" TargetMode="External"/><Relationship Id="rId1921" Type="http://schemas.openxmlformats.org/officeDocument/2006/relationships/hyperlink" Target="https://fbref.com/en/players/839c14e1/Cedric-Soares" TargetMode="External"/><Relationship Id="rId2183" Type="http://schemas.openxmlformats.org/officeDocument/2006/relationships/hyperlink" Target="https://fbref.com/en/players/c6dc9ecd/matchlogs/2023-2024/summary/Harry-Wilson-Match-Log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SCO/Scot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8cec06e1/Wolverhampton-Wanderers-Stats" TargetMode="External"/><Relationship Id="rId222" Type="http://schemas.openxmlformats.org/officeDocument/2006/relationships/hyperlink" Target="https://fbref.com/en/country/ALG/Algeria-Football" TargetMode="External"/><Relationship Id="rId667" Type="http://schemas.openxmlformats.org/officeDocument/2006/relationships/hyperlink" Target="https://fbref.com/en/squads/361ca564/Tottenham-Hotspur-Stats" TargetMode="External"/><Relationship Id="rId874" Type="http://schemas.openxmlformats.org/officeDocument/2006/relationships/hyperlink" Target="https://fbref.com/en/country/CRO/Croatia-Football" TargetMode="External"/><Relationship Id="rId2110" Type="http://schemas.openxmlformats.org/officeDocument/2006/relationships/hyperlink" Target="https://fbref.com/en/country/POR/Portugal-Football" TargetMode="External"/><Relationship Id="rId527" Type="http://schemas.openxmlformats.org/officeDocument/2006/relationships/hyperlink" Target="https://fbref.com/en/squads/b8fd03ef/Manchester-City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bd8a5d95/Joseph-Hodge" TargetMode="External"/><Relationship Id="rId1157" Type="http://schemas.openxmlformats.org/officeDocument/2006/relationships/hyperlink" Target="https://fbref.com/en/players/79c0821a/Mateo-Kovacic" TargetMode="External"/><Relationship Id="rId1364" Type="http://schemas.openxmlformats.org/officeDocument/2006/relationships/hyperlink" Target="https://fbref.com/en/players/5c42b6b6/matchlogs/2023-2024/summary/John-Mcatee-Match-Logs" TargetMode="External"/><Relationship Id="rId1571" Type="http://schemas.openxmlformats.org/officeDocument/2006/relationships/hyperlink" Target="https://fbref.com/en/squads/d3fd31cc/Everton-Stats" TargetMode="External"/><Relationship Id="rId2208" Type="http://schemas.openxmlformats.org/officeDocument/2006/relationships/hyperlink" Target="https://fbref.com/en/players/be927d03/Ashley-Young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df10e27c/Billy-Gilmour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d7553721/matchlogs/2023-2024/summary/Giovani-Lo-Celso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e541326e/Ethan-Pinnock" TargetMode="External"/><Relationship Id="rId1876" Type="http://schemas.openxmlformats.org/officeDocument/2006/relationships/hyperlink" Target="https://fbref.com/en/players/efd2ec23/matchlogs/2023-2024/summary/Antoine-Semenyo-Match-Logs" TargetMode="External"/><Relationship Id="rId1529" Type="http://schemas.openxmlformats.org/officeDocument/2006/relationships/hyperlink" Target="https://fbref.com/en/players/1d042188/Dara-OShea" TargetMode="External"/><Relationship Id="rId1736" Type="http://schemas.openxmlformats.org/officeDocument/2006/relationships/hyperlink" Target="https://fbref.com/en/players/0f7533cd/matchlogs/2023-2024/summary/Bobby-Reid-Match-Logs" TargetMode="External"/><Relationship Id="rId1943" Type="http://schemas.openxmlformats.org/officeDocument/2006/relationships/hyperlink" Target="https://fbref.com/en/squads/fd962109/Fulham-Stat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squads/8cec06e1/Wolverhampton-Wanderers-Stats" TargetMode="External"/><Relationship Id="rId177" Type="http://schemas.openxmlformats.org/officeDocument/2006/relationships/hyperlink" Target="https://fbref.com/en/players/2886c9b5/Shandon-Baptiste" TargetMode="External"/><Relationship Id="rId384" Type="http://schemas.openxmlformats.org/officeDocument/2006/relationships/hyperlink" Target="https://fbref.com/en/players/2389cdc2/matchlogs/2023-2024/summary/Matty-Cash-Match-Logs" TargetMode="External"/><Relationship Id="rId591" Type="http://schemas.openxmlformats.org/officeDocument/2006/relationships/hyperlink" Target="https://fbref.com/en/squads/e4a775cb/Nottingham-Forest-Stats" TargetMode="External"/><Relationship Id="rId2065" Type="http://schemas.openxmlformats.org/officeDocument/2006/relationships/hyperlink" Target="https://fbref.com/en/players/4a51ba65/Matt-Turner" TargetMode="External"/><Relationship Id="rId244" Type="http://schemas.openxmlformats.org/officeDocument/2006/relationships/hyperlink" Target="https://fbref.com/en/players/2aaadf33/matchlogs/2023-2024/summary/Luke-Berry-Match-Logs" TargetMode="External"/><Relationship Id="rId689" Type="http://schemas.openxmlformats.org/officeDocument/2006/relationships/hyperlink" Target="https://fbref.com/en/players/9328b835/Lukasz-Fabianski" TargetMode="External"/><Relationship Id="rId896" Type="http://schemas.openxmlformats.org/officeDocument/2006/relationships/hyperlink" Target="https://fbref.com/en/players/8c3078cd/matchlogs/2023-2024/summary/Luke-Harris-Match-Logs" TargetMode="External"/><Relationship Id="rId1081" Type="http://schemas.openxmlformats.org/officeDocument/2006/relationships/hyperlink" Target="https://fbref.com/en/players/0db5d2c8/Mathias-Jorgensen" TargetMode="External"/><Relationship Id="rId451" Type="http://schemas.openxmlformats.org/officeDocument/2006/relationships/hyperlink" Target="https://fbref.com/en/squads/7c21e445/West-Ham-United-Stats" TargetMode="External"/><Relationship Id="rId549" Type="http://schemas.openxmlformats.org/officeDocument/2006/relationships/hyperlink" Target="https://fbref.com/en/players/4a1a9578/Luis-Diaz" TargetMode="External"/><Relationship Id="rId756" Type="http://schemas.openxmlformats.org/officeDocument/2006/relationships/hyperlink" Target="https://fbref.com/en/players/6722d4f0/matchlogs/2023-2024/summary/Tyrese-Francois-Match-Logs" TargetMode="External"/><Relationship Id="rId1179" Type="http://schemas.openxmlformats.org/officeDocument/2006/relationships/hyperlink" Target="https://fbref.com/en/squads/b8fd03ef/Manchester-City-Stats" TargetMode="External"/><Relationship Id="rId1386" Type="http://schemas.openxmlformats.org/officeDocument/2006/relationships/hyperlink" Target="https://fbref.com/en/country/SCO/Scotland-Football" TargetMode="External"/><Relationship Id="rId1593" Type="http://schemas.openxmlformats.org/officeDocument/2006/relationships/hyperlink" Target="https://fbref.com/en/players/7b355808/William-Osula" TargetMode="External"/><Relationship Id="rId2132" Type="http://schemas.openxmlformats.org/officeDocument/2006/relationships/hyperlink" Target="https://fbref.com/en/players/86dd77d1/Kyle-Walker" TargetMode="External"/><Relationship Id="rId104" Type="http://schemas.openxmlformats.org/officeDocument/2006/relationships/hyperlink" Target="https://fbref.com/en/players/e34fc66d/matchlogs/2023-2024/summary/Joachim-Andersen-Match-Logs" TargetMode="External"/><Relationship Id="rId311" Type="http://schemas.openxmlformats.org/officeDocument/2006/relationships/hyperlink" Target="https://fbref.com/en/squads/e297cd13/Luton-Town-Stats" TargetMode="External"/><Relationship Id="rId409" Type="http://schemas.openxmlformats.org/officeDocument/2006/relationships/hyperlink" Target="https://fbref.com/en/players/890f108d/Youssef-Chermiti" TargetMode="External"/><Relationship Id="rId963" Type="http://schemas.openxmlformats.org/officeDocument/2006/relationships/hyperlink" Target="https://fbref.com/en/squads/cff3d9bb/Chelsea-Stats" TargetMode="External"/><Relationship Id="rId1039" Type="http://schemas.openxmlformats.org/officeDocument/2006/relationships/hyperlink" Target="https://fbref.com/en/squads/e297cd13/Luton-Town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POR/Portugal-Football" TargetMode="External"/><Relationship Id="rId92" Type="http://schemas.openxmlformats.org/officeDocument/2006/relationships/hyperlink" Target="https://fbref.com/en/players/50fc4c0a/matchlogs/2023-2024/summary/Jordan-Amissah-Match-Logs" TargetMode="External"/><Relationship Id="rId616" Type="http://schemas.openxmlformats.org/officeDocument/2006/relationships/hyperlink" Target="https://fbref.com/en/players/5526deb1/matchlogs/2023-2024/summary/Tommy-Doyle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4f565d77/matchlogs/2023-2024/summary/Kalvin-Phillips-Match-Logs" TargetMode="External"/><Relationship Id="rId1758" Type="http://schemas.openxmlformats.org/officeDocument/2006/relationships/hyperlink" Target="https://fbref.com/en/country/WAL/Wales-Football" TargetMode="External"/><Relationship Id="rId1106" Type="http://schemas.openxmlformats.org/officeDocument/2006/relationships/hyperlink" Target="https://fbref.com/en/country/GER/Germany-Football" TargetMode="External"/><Relationship Id="rId1313" Type="http://schemas.openxmlformats.org/officeDocument/2006/relationships/hyperlink" Target="https://fbref.com/en/players/feb5d972/Pape-Matar-Sarr" TargetMode="External"/><Relationship Id="rId1520" Type="http://schemas.openxmlformats.org/officeDocument/2006/relationships/hyperlink" Target="https://fbref.com/en/players/4d77b365/matchlogs/2023-2024/summary/Darwin-Nunez-Match-Logs" TargetMode="External"/><Relationship Id="rId1965" Type="http://schemas.openxmlformats.org/officeDocument/2006/relationships/hyperlink" Target="https://fbref.com/en/players/934e1968/Dominik-Szoboszlai" TargetMode="External"/><Relationship Id="rId1618" Type="http://schemas.openxmlformats.org/officeDocument/2006/relationships/hyperlink" Target="https://fbref.com/en/country/ITA/Italy-Football" TargetMode="External"/><Relationship Id="rId1825" Type="http://schemas.openxmlformats.org/officeDocument/2006/relationships/hyperlink" Target="https://fbref.com/en/players/6a713852/Robert-Sanchez" TargetMode="External"/><Relationship Id="rId199" Type="http://schemas.openxmlformats.org/officeDocument/2006/relationships/hyperlink" Target="https://fbref.com/en/squads/19538871/Manchester-United-Stats" TargetMode="External"/><Relationship Id="rId2087" Type="http://schemas.openxmlformats.org/officeDocument/2006/relationships/hyperlink" Target="https://fbref.com/en/squads/19538871/Manchester-United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f6d7d690/Josh-Cullen" TargetMode="External"/><Relationship Id="rId680" Type="http://schemas.openxmlformats.org/officeDocument/2006/relationships/hyperlink" Target="https://fbref.com/en/players/d38fdf53/matchlogs/2023-2024/summary/Pervis-Estupinan-Match-Logs" TargetMode="External"/><Relationship Id="rId901" Type="http://schemas.openxmlformats.org/officeDocument/2006/relationships/hyperlink" Target="https://fbref.com/en/players/fed7cb61/Kai-Havertz" TargetMode="External"/><Relationship Id="rId1117" Type="http://schemas.openxmlformats.org/officeDocument/2006/relationships/hyperlink" Target="https://fbref.com/en/players/aa888da7/Omari-Kellyman" TargetMode="External"/><Relationship Id="rId1324" Type="http://schemas.openxmlformats.org/officeDocument/2006/relationships/hyperlink" Target="https://fbref.com/en/players/b217ef29/matchlogs/2023-2024/summary/Joel-Matip-Match-Logs" TargetMode="External"/><Relationship Id="rId1531" Type="http://schemas.openxmlformats.org/officeDocument/2006/relationships/hyperlink" Target="https://fbref.com/en/squads/943e8050/Burnley-Stats" TargetMode="External"/><Relationship Id="rId1769" Type="http://schemas.openxmlformats.org/officeDocument/2006/relationships/hyperlink" Target="https://fbref.com/en/players/7399c7a8/Jack-Robinson" TargetMode="External"/><Relationship Id="rId1976" Type="http://schemas.openxmlformats.org/officeDocument/2006/relationships/hyperlink" Target="https://fbref.com/en/players/15ea812b/matchlogs/2023-2024/summary/James-Tarkowski-Match-Logs" TargetMode="External"/><Relationship Id="rId2154" Type="http://schemas.openxmlformats.org/officeDocument/2006/relationships/hyperlink" Target="https://fbref.com/en/squads/8602292d/Aston-Villa-Stats" TargetMode="External"/><Relationship Id="rId30" Type="http://schemas.openxmlformats.org/officeDocument/2006/relationships/hyperlink" Target="https://fbref.com/en/country/CRC/Costa-Rica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a681b7b7/Reece-Burke" TargetMode="External"/><Relationship Id="rId540" Type="http://schemas.openxmlformats.org/officeDocument/2006/relationships/hyperlink" Target="https://fbref.com/en/players/5a7301ae/matchlogs/2023-2024/summary/Leander-Dendoncker-Match-Logs" TargetMode="External"/><Relationship Id="rId778" Type="http://schemas.openxmlformats.org/officeDocument/2006/relationships/hyperlink" Target="https://fbref.com/en/country/ARG/Argentina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230f0471/Nathan-Patterson" TargetMode="External"/><Relationship Id="rId1836" Type="http://schemas.openxmlformats.org/officeDocument/2006/relationships/hyperlink" Target="https://fbref.com/en/players/bced0375/matchlogs/2023-2024/summary/Ibrahim-Sangare-Match-Logs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country/MAR/Morocco-Football" TargetMode="External"/><Relationship Id="rId638" Type="http://schemas.openxmlformats.org/officeDocument/2006/relationships/hyperlink" Target="https://fbref.com/en/country/BRA/Brazil-Football" TargetMode="External"/><Relationship Id="rId845" Type="http://schemas.openxmlformats.org/officeDocument/2006/relationships/hyperlink" Target="https://fbref.com/en/players/b8e740fb/Ryan-Gravenberch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bf34eebd/matchlogs/2023-2024/summary/Noni-Madueke-Match-Logs" TargetMode="External"/><Relationship Id="rId1475" Type="http://schemas.openxmlformats.org/officeDocument/2006/relationships/hyperlink" Target="https://fbref.com/en/squads/b2b47a98/Newcastle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cff3d9bb/Chelsea-Stats" TargetMode="External"/><Relationship Id="rId2098" Type="http://schemas.openxmlformats.org/officeDocument/2006/relationships/hyperlink" Target="https://fbref.com/en/country/NED/Netherlands-Football" TargetMode="External"/><Relationship Id="rId277" Type="http://schemas.openxmlformats.org/officeDocument/2006/relationships/hyperlink" Target="https://fbref.com/en/players/79c84d1c/Jarrod-Bowen" TargetMode="External"/><Relationship Id="rId400" Type="http://schemas.openxmlformats.org/officeDocument/2006/relationships/hyperlink" Target="https://fbref.com/en/players/dc6f5bdd/matchlogs/2023-2024/summary/Calum-Chambers-Match-Logs" TargetMode="External"/><Relationship Id="rId484" Type="http://schemas.openxmlformats.org/officeDocument/2006/relationships/hyperlink" Target="https://fbref.com/en/players/db4ed67b/matchlogs/2023-2024/summary/Mahmoud-Dahoud-Match-Logs" TargetMode="External"/><Relationship Id="rId705" Type="http://schemas.openxmlformats.org/officeDocument/2006/relationships/hyperlink" Target="https://fbref.com/en/players/507c7bdf/Bruno-Fernandes" TargetMode="External"/><Relationship Id="rId1128" Type="http://schemas.openxmlformats.org/officeDocument/2006/relationships/hyperlink" Target="https://fbref.com/en/players/3eeda7dd/matchlogs/2023-2024/summary/Gavin-Kilkenny-Match-Logs" TargetMode="External"/><Relationship Id="rId1335" Type="http://schemas.openxmlformats.org/officeDocument/2006/relationships/hyperlink" Target="https://fbref.com/en/squads/cd051869/Brentford-Stats" TargetMode="External"/><Relationship Id="rId1542" Type="http://schemas.openxmlformats.org/officeDocument/2006/relationships/hyperlink" Target="https://fbref.com/en/country/ITA/Italy-Football" TargetMode="External"/><Relationship Id="rId1987" Type="http://schemas.openxmlformats.org/officeDocument/2006/relationships/hyperlink" Target="https://fbref.com/en/squads/943e8050/Burnley-Stats" TargetMode="External"/><Relationship Id="rId2165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5e253986/Brandon-Austin" TargetMode="External"/><Relationship Id="rId344" Type="http://schemas.openxmlformats.org/officeDocument/2006/relationships/hyperlink" Target="https://fbref.com/en/players/dab84ad2/matchlogs/2023-2024/summary/Mason-Burstow-Match-Logs" TargetMode="External"/><Relationship Id="rId691" Type="http://schemas.openxmlformats.org/officeDocument/2006/relationships/hyperlink" Target="https://fbref.com/en/squads/7c21e445/West-Ham-United-Stats" TargetMode="External"/><Relationship Id="rId789" Type="http://schemas.openxmlformats.org/officeDocument/2006/relationships/hyperlink" Target="https://fbref.com/en/players/32f60ed8/Morgan-Gibbs-White" TargetMode="External"/><Relationship Id="rId912" Type="http://schemas.openxmlformats.org/officeDocument/2006/relationships/hyperlink" Target="https://fbref.com/en/players/169fd162/matchlogs/2023-2024/summary/Hwang-Hee-chan-Match-Logs" TargetMode="External"/><Relationship Id="rId996" Type="http://schemas.openxmlformats.org/officeDocument/2006/relationships/hyperlink" Target="https://fbref.com/en/players/6ca5ec4b/matchlogs/2023-2024/summary/Alex-Iwobi-Match-Logs" TargetMode="External"/><Relationship Id="rId1847" Type="http://schemas.openxmlformats.org/officeDocument/2006/relationships/hyperlink" Target="https://fbref.com/en/squads/8cec06e1/Wolverhampton-Wanderers-Stats" TargetMode="External"/><Relationship Id="rId2025" Type="http://schemas.openxmlformats.org/officeDocument/2006/relationships/hyperlink" Target="https://fbref.com/en/players/b28bbd58/Andros-Townsend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822bd0ba/Liverpool-Stats" TargetMode="External"/><Relationship Id="rId649" Type="http://schemas.openxmlformats.org/officeDocument/2006/relationships/hyperlink" Target="https://fbref.com/en/players/3d554589/Hjalmar-Ekdal" TargetMode="External"/><Relationship Id="rId856" Type="http://schemas.openxmlformats.org/officeDocument/2006/relationships/hyperlink" Target="https://fbref.com/en/players/7eda24fe/matchlogs/2023-2024/summary/Ben-Greenwood-Match-Logs" TargetMode="External"/><Relationship Id="rId1181" Type="http://schemas.openxmlformats.org/officeDocument/2006/relationships/hyperlink" Target="https://fbref.com/en/players/0ed063d6/Yasser-Larouci" TargetMode="External"/><Relationship Id="rId1279" Type="http://schemas.openxmlformats.org/officeDocument/2006/relationships/hyperlink" Target="https://fbref.com/en/squads/b2b47a98/Newcastle-United-Stats" TargetMode="External"/><Relationship Id="rId1402" Type="http://schemas.openxmlformats.org/officeDocument/2006/relationships/hyperlink" Target="https://fbref.com/en/country/WAL/Wales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19538871/Manchester-United-Stats" TargetMode="External"/><Relationship Id="rId2232" Type="http://schemas.openxmlformats.org/officeDocument/2006/relationships/hyperlink" Target="https://fbref.com/en/players/be18d79f/Oliwier-Zych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7cbd6d68/matchlogs/2023-2024/summary/Eddie-Beach-Match-Logs" TargetMode="External"/><Relationship Id="rId288" Type="http://schemas.openxmlformats.org/officeDocument/2006/relationships/hyperlink" Target="https://fbref.com/en/players/30e81a88/matchlogs/2023-2024/summary/Rhian-Brewster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71894777/Adam-Davies" TargetMode="External"/><Relationship Id="rId1041" Type="http://schemas.openxmlformats.org/officeDocument/2006/relationships/hyperlink" Target="https://fbref.com/en/players/9319781b/Ben-Johnson" TargetMode="External"/><Relationship Id="rId1139" Type="http://schemas.openxmlformats.org/officeDocument/2006/relationships/hyperlink" Target="https://fbref.com/en/squads/4ba7cbea/Bournemouth-Stats" TargetMode="External"/><Relationship Id="rId1346" Type="http://schemas.openxmlformats.org/officeDocument/2006/relationships/hyperlink" Target="https://fbref.com/en/country/SUI/Switzerland-Football" TargetMode="External"/><Relationship Id="rId1693" Type="http://schemas.openxmlformats.org/officeDocument/2006/relationships/hyperlink" Target="https://fbref.com/en/players/466fb2c5/Aaron-Ramsdale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BEL/Belgium-Football" TargetMode="External"/><Relationship Id="rId495" Type="http://schemas.openxmlformats.org/officeDocument/2006/relationships/hyperlink" Target="https://fbref.com/en/squads/cd051869/Brentford-Stats" TargetMode="External"/><Relationship Id="rId716" Type="http://schemas.openxmlformats.org/officeDocument/2006/relationships/hyperlink" Target="https://fbref.com/en/players/5ff4ab71/matchlogs/2023-2024/summary/Enzo-Fernandez-Match-Logs" TargetMode="External"/><Relationship Id="rId923" Type="http://schemas.openxmlformats.org/officeDocument/2006/relationships/hyperlink" Target="https://fbref.com/en/squads/cd051869/Brentford-Stats" TargetMode="External"/><Relationship Id="rId1553" Type="http://schemas.openxmlformats.org/officeDocument/2006/relationships/hyperlink" Target="https://fbref.com/en/players/e7ee38c3/Robin-Olsen" TargetMode="External"/><Relationship Id="rId1760" Type="http://schemas.openxmlformats.org/officeDocument/2006/relationships/hyperlink" Target="https://fbref.com/en/players/24fae784/matchlogs/2023-2024/summary/Connor-Roberts-Match-Logs" TargetMode="External"/><Relationship Id="rId1858" Type="http://schemas.openxmlformats.org/officeDocument/2006/relationships/hyperlink" Target="https://fbref.com/en/country/SUI/Switzerland-Football" TargetMode="External"/><Relationship Id="rId2176" Type="http://schemas.openxmlformats.org/officeDocument/2006/relationships/hyperlink" Target="https://fbref.com/en/players/c596fcb0/Callum-Wilson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da052c14/matchlogs/2023-2024/summary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players/2b471f99/matchlogs/2023-2024/summary/Mario-Lemina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e0bc6fdc/matchlogs/2023-2024/summary/Emerson-Palmieri-Match-Logs" TargetMode="External"/><Relationship Id="rId2036" Type="http://schemas.openxmlformats.org/officeDocument/2006/relationships/hyperlink" Target="https://fbref.com/en/players/9a28eba4/matchlogs/2023-2024/summary/Adama-Traore-Match-Logs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2b47a98/Newcastle-United-Stats" TargetMode="External"/><Relationship Id="rId1052" Type="http://schemas.openxmlformats.org/officeDocument/2006/relationships/hyperlink" Target="https://fbref.com/en/players/0cd31129/matchlogs/2023-2024/summary/Brennan-Johnson-Match-Logs" TargetMode="External"/><Relationship Id="rId1497" Type="http://schemas.openxmlformats.org/officeDocument/2006/relationships/hyperlink" Target="https://fbref.com/en/players/00242715/Moussa-Niakhate" TargetMode="External"/><Relationship Id="rId1718" Type="http://schemas.openxmlformats.org/officeDocument/2006/relationships/hyperlink" Target="https://fbref.com/en/country/USA/United-States-Football" TargetMode="External"/><Relationship Id="rId1925" Type="http://schemas.openxmlformats.org/officeDocument/2006/relationships/hyperlink" Target="https://fbref.com/en/players/e77dc3b2/Dominic-Solanke" TargetMode="External"/><Relationship Id="rId2103" Type="http://schemas.openxmlformats.org/officeDocument/2006/relationships/hyperlink" Target="https://fbref.com/en/squads/d07537b9/Brighton-and-Hove-Albion-Stats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b8fd03ef/Manchester-Cit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e9c0c1b2/matchlogs/2023-2024/summary/Andre-Onana-Match-Logs" TargetMode="External"/><Relationship Id="rId1771" Type="http://schemas.openxmlformats.org/officeDocument/2006/relationships/hyperlink" Target="https://fbref.com/en/squads/1df6b87e/Sheffield-United-Stats" TargetMode="External"/><Relationship Id="rId2187" Type="http://schemas.openxmlformats.org/officeDocument/2006/relationships/hyperlink" Target="https://fbref.com/en/players/2500cef9/matchlogs/2023-2024/summary/Yoane-Wissa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IRL/Republic-of-Ireland-Football" TargetMode="External"/><Relationship Id="rId573" Type="http://schemas.openxmlformats.org/officeDocument/2006/relationships/hyperlink" Target="https://fbref.com/en/players/733f1a7d/Ben-Doak" TargetMode="External"/><Relationship Id="rId780" Type="http://schemas.openxmlformats.org/officeDocument/2006/relationships/hyperlink" Target="https://fbref.com/en/players/7aa8adfe/matchlogs/2023-2024/summary/Alejandro-Garnacho-Match-Logs" TargetMode="External"/><Relationship Id="rId1217" Type="http://schemas.openxmlformats.org/officeDocument/2006/relationships/hyperlink" Target="https://fbref.com/en/players/afed6722/Valentino-Livramento" TargetMode="External"/><Relationship Id="rId1424" Type="http://schemas.openxmlformats.org/officeDocument/2006/relationships/hyperlink" Target="https://fbref.com/en/players/3925dbd6/matchlogs/2023-2024/summary/Aleksandar-Mitrovic-Match-Logs" TargetMode="External"/><Relationship Id="rId1631" Type="http://schemas.openxmlformats.org/officeDocument/2006/relationships/hyperlink" Target="https://fbref.com/en/squads/d3fd31cc/Everton-Stats" TargetMode="External"/><Relationship Id="rId1869" Type="http://schemas.openxmlformats.org/officeDocument/2006/relationships/hyperlink" Target="https://fbref.com/en/players/d04b94db/Nelson-Semedo" TargetMode="External"/><Relationship Id="rId2047" Type="http://schemas.openxmlformats.org/officeDocument/2006/relationships/hyperlink" Target="https://fbref.com/en/squads/943e8050/Burnley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a8c19eb8/Nathan-Collins" TargetMode="External"/><Relationship Id="rId878" Type="http://schemas.openxmlformats.org/officeDocument/2006/relationships/hyperlink" Target="https://fbref.com/en/country/NOR/Norway-Football" TargetMode="External"/><Relationship Id="rId1063" Type="http://schemas.openxmlformats.org/officeDocument/2006/relationships/hyperlink" Target="https://fbref.com/en/squads/822bd0ba/Liverpool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3353737a/Sergio-Reguilon" TargetMode="External"/><Relationship Id="rId1936" Type="http://schemas.openxmlformats.org/officeDocument/2006/relationships/hyperlink" Target="https://fbref.com/en/players/6613c819/matchlogs/2023-2024/summary/Tomas-Soucek-Match-Logs" TargetMode="External"/><Relationship Id="rId2114" Type="http://schemas.openxmlformats.org/officeDocument/2006/relationships/hyperlink" Target="https://fbref.com/en/country/BRA/Brazil-Football" TargetMode="External"/><Relationship Id="rId640" Type="http://schemas.openxmlformats.org/officeDocument/2006/relationships/hyperlink" Target="https://fbref.com/en/players/3bb7b8b4/matchlogs/2023-2024/summary/Ederson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79a8c87/Rob-Holding" TargetMode="External"/><Relationship Id="rId1368" Type="http://schemas.openxmlformats.org/officeDocument/2006/relationships/hyperlink" Target="https://fbref.com/en/players/78b8ac63/matchlogs/2023-2024/summary/Oliver-McBurnie-Match-Logs" TargetMode="External"/><Relationship Id="rId1575" Type="http://schemas.openxmlformats.org/officeDocument/2006/relationships/hyperlink" Target="https://fbref.com/en/squads/cd051869/Brentford-Stats" TargetMode="External"/><Relationship Id="rId1782" Type="http://schemas.openxmlformats.org/officeDocument/2006/relationships/hyperlink" Target="https://fbref.com/en/country/ENG/England-Football" TargetMode="External"/><Relationship Id="rId2198" Type="http://schemas.openxmlformats.org/officeDocument/2006/relationships/hyperlink" Target="https://fbref.com/en/squads/e4a775cb/Nottingham-Forest-Stats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4d224fe8/Casemiro" TargetMode="External"/><Relationship Id="rId500" Type="http://schemas.openxmlformats.org/officeDocument/2006/relationships/hyperlink" Target="https://fbref.com/en/players/a816dbfb/matchlogs/2023-2024/summary/Danilo-Match-Logs" TargetMode="External"/><Relationship Id="rId584" Type="http://schemas.openxmlformats.org/officeDocument/2006/relationships/hyperlink" Target="https://fbref.com/en/players/d557d734/matchlogs/2023-2024/summary/Matt-Doherty-Match-Logs" TargetMode="External"/><Relationship Id="rId805" Type="http://schemas.openxmlformats.org/officeDocument/2006/relationships/hyperlink" Target="https://fbref.com/en/players/9f7c837d/Ben-Godfrey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37118440/matchlogs/2023-2024/summary/Tom-Lockyer-Match-Logs" TargetMode="External"/><Relationship Id="rId1435" Type="http://schemas.openxmlformats.org/officeDocument/2006/relationships/hyperlink" Target="https://fbref.com/en/squads/4ba7cbea/Bournemouth-Stats" TargetMode="External"/><Relationship Id="rId2058" Type="http://schemas.openxmlformats.org/officeDocument/2006/relationships/hyperlink" Target="https://fbref.com/en/country/USA/United-States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b59c2a92/Lucas-Bergstrom" TargetMode="External"/><Relationship Id="rId791" Type="http://schemas.openxmlformats.org/officeDocument/2006/relationships/hyperlink" Target="https://fbref.com/en/squads/e4a775cb/Nottingham-Forest-Stats" TargetMode="External"/><Relationship Id="rId889" Type="http://schemas.openxmlformats.org/officeDocument/2006/relationships/hyperlink" Target="https://fbref.com/en/players/eebacc07/Gustavo-Hamer" TargetMode="External"/><Relationship Id="rId1074" Type="http://schemas.openxmlformats.org/officeDocument/2006/relationships/hyperlink" Target="https://fbref.com/en/country/DEN/Denmark-Football" TargetMode="External"/><Relationship Id="rId1642" Type="http://schemas.openxmlformats.org/officeDocument/2006/relationships/hyperlink" Target="https://fbref.com/en/country/CRO/Croatia-Football" TargetMode="External"/><Relationship Id="rId1947" Type="http://schemas.openxmlformats.org/officeDocument/2006/relationships/hyperlink" Target="https://fbref.com/en/squads/d07537b9/Brighton-and-Hove-Albion-Stats" TargetMode="External"/><Relationship Id="rId444" Type="http://schemas.openxmlformats.org/officeDocument/2006/relationships/hyperlink" Target="https://fbref.com/en/players/2afc7272/matchlogs/2023-2024/summary/Lewis-Cook-Match-Logs" TargetMode="External"/><Relationship Id="rId651" Type="http://schemas.openxmlformats.org/officeDocument/2006/relationships/hyperlink" Target="https://fbref.com/en/squads/943e8050/Burnley-Stats" TargetMode="External"/><Relationship Id="rId749" Type="http://schemas.openxmlformats.org/officeDocument/2006/relationships/hyperlink" Target="https://fbref.com/en/players/38c29201/Aidan-Francis" TargetMode="External"/><Relationship Id="rId1281" Type="http://schemas.openxmlformats.org/officeDocument/2006/relationships/hyperlink" Target="https://fbref.com/en/players/d7f99582/Benson-Manuel" TargetMode="External"/><Relationship Id="rId1379" Type="http://schemas.openxmlformats.org/officeDocument/2006/relationships/hyperlink" Target="https://fbref.com/en/squads/e4a775cb/Nottingham-Forest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18bb7c10/Arsenal-Stats" TargetMode="External"/><Relationship Id="rId2125" Type="http://schemas.openxmlformats.org/officeDocument/2006/relationships/hyperlink" Target="https://fbref.com/en/country/BRA/Brazil-Football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5f346071/matchlogs/2023-2024/summary/Andre-Brooks-Match-Logs" TargetMode="External"/><Relationship Id="rId388" Type="http://schemas.openxmlformats.org/officeDocument/2006/relationships/hyperlink" Target="https://fbref.com/en/players/197640fd/matchlogs/2023-2024/summary/Timothy-Castagne-Match-Logs" TargetMode="External"/><Relationship Id="rId511" Type="http://schemas.openxmlformats.org/officeDocument/2006/relationships/hyperlink" Target="https://fbref.com/en/squads/1df6b87e/Sheffield-United-Stats" TargetMode="External"/><Relationship Id="rId609" Type="http://schemas.openxmlformats.org/officeDocument/2006/relationships/hyperlink" Target="https://fbref.com/en/players/bf33b257/Alfie-Doughty" TargetMode="External"/><Relationship Id="rId956" Type="http://schemas.openxmlformats.org/officeDocument/2006/relationships/hyperlink" Target="https://fbref.com/en/players/15f3ec41/matchlogs/2023-2024/summary/Callum-Hudson-Odoi-Match-Logs" TargetMode="External"/><Relationship Id="rId1141" Type="http://schemas.openxmlformats.org/officeDocument/2006/relationships/hyperlink" Target="https://fbref.com/en/players/fc076f78/Luca-Koleosho" TargetMode="External"/><Relationship Id="rId1239" Type="http://schemas.openxmlformats.org/officeDocument/2006/relationships/hyperlink" Target="https://fbref.com/en/squads/1df6b87e/Sheffield-United-Stats" TargetMode="External"/><Relationship Id="rId1793" Type="http://schemas.openxmlformats.org/officeDocument/2006/relationships/hyperlink" Target="https://fbref.com/en/players/10a10454/Joe-Rothwell" TargetMode="External"/><Relationship Id="rId2069" Type="http://schemas.openxmlformats.org/officeDocument/2006/relationships/hyperlink" Target="https://fbref.com/en/players/7cd520e8/Destiny-Udogie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361ca564/Tottenham-Hotspur-Stats" TargetMode="External"/><Relationship Id="rId816" Type="http://schemas.openxmlformats.org/officeDocument/2006/relationships/hyperlink" Target="https://fbref.com/en/players/8b57ad2c/matchlogs/2023-2024/summary/Joao-Gomes-Match-Logs" TargetMode="External"/><Relationship Id="rId1001" Type="http://schemas.openxmlformats.org/officeDocument/2006/relationships/hyperlink" Target="https://fbref.com/en/players/aa81d8f8/Karl-Jakob-Hein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4f21d3af/Ashley-Phillips" TargetMode="External"/><Relationship Id="rId1860" Type="http://schemas.openxmlformats.org/officeDocument/2006/relationships/hyperlink" Target="https://fbref.com/en/players/c8aa95da/matchlogs/2023-2024/summary/Fabian-Schar-Match-Logs" TargetMode="External"/><Relationship Id="rId248" Type="http://schemas.openxmlformats.org/officeDocument/2006/relationships/hyperlink" Target="https://fbref.com/en/players/ed5c0319/matchlogs/2023-2024/summary/Beto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EGY/Egypt-Football" TargetMode="External"/><Relationship Id="rId1085" Type="http://schemas.openxmlformats.org/officeDocument/2006/relationships/hyperlink" Target="https://fbref.com/en/players/c066d1a5/Issa-Kabore" TargetMode="External"/><Relationship Id="rId1292" Type="http://schemas.openxmlformats.org/officeDocument/2006/relationships/hyperlink" Target="https://fbref.com/en/players/7923301c/matchlogs/2023-2024/summary/Louie-Marsh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e6af02e0/Matheus-Nunes" TargetMode="External"/><Relationship Id="rId1720" Type="http://schemas.openxmlformats.org/officeDocument/2006/relationships/hyperlink" Target="https://fbref.com/en/players/28b40c9c/matchlogs/2023-2024/summary/Tim-Ream-Match-Logs" TargetMode="External"/><Relationship Id="rId1958" Type="http://schemas.openxmlformats.org/officeDocument/2006/relationships/hyperlink" Target="https://fbref.com/en/country/ALB/Albania-Football" TargetMode="External"/><Relationship Id="rId2136" Type="http://schemas.openxmlformats.org/officeDocument/2006/relationships/hyperlink" Target="https://fbref.com/en/players/9e525177/Aaron-Wan-Bissaka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de31038e/matchlogs/2023-2024/summary/Elliot-Anderson-Match-Logs" TargetMode="External"/><Relationship Id="rId315" Type="http://schemas.openxmlformats.org/officeDocument/2006/relationships/hyperlink" Target="https://fbref.com/en/squads/943e8050/Burnley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d3fd31cc/Everton-Stats" TargetMode="External"/><Relationship Id="rId1152" Type="http://schemas.openxmlformats.org/officeDocument/2006/relationships/hyperlink" Target="https://fbref.com/en/players/0313a347/matchlogs/2023-2024/summary/Ezri-Konsa-Match-Logs" TargetMode="External"/><Relationship Id="rId1597" Type="http://schemas.openxmlformats.org/officeDocument/2006/relationships/hyperlink" Target="https://fbref.com/en/players/2f9e4435/Dango-Ouattara" TargetMode="External"/><Relationship Id="rId1818" Type="http://schemas.openxmlformats.org/officeDocument/2006/relationships/hyperlink" Target="https://fbref.com/en/country/BEL/Belgium-Football" TargetMode="External"/><Relationship Id="rId2203" Type="http://schemas.openxmlformats.org/officeDocument/2006/relationships/hyperlink" Target="https://fbref.com/en/players/907a5d7c/matchlogs/2023-2024/summary/Yehor-Yarmoliuk-Match-Logs" TargetMode="External"/><Relationship Id="rId96" Type="http://schemas.openxmlformats.org/officeDocument/2006/relationships/hyperlink" Target="https://fbref.com/en/players/5a2cb25d/matchlogs/2023-2024/summary/Sofyan-Amrabat-Match-Logs" TargetMode="External"/><Relationship Id="rId161" Type="http://schemas.openxmlformats.org/officeDocument/2006/relationships/hyperlink" Target="https://fbref.com/en/players/e827567f/Ellery-Balcombe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b8fd03ef/Manchester-City-Stats" TargetMode="External"/><Relationship Id="rId1012" Type="http://schemas.openxmlformats.org/officeDocument/2006/relationships/hyperlink" Target="https://fbref.com/en/players/8449d35e/matchlogs/2023-2024/summary/Vitaly-Janelt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19f4d211/matchlogs/2023-2024/summary/Jaden-Philogene-Bidace-Match-Logs" TargetMode="External"/><Relationship Id="rId1871" Type="http://schemas.openxmlformats.org/officeDocument/2006/relationships/hyperlink" Target="https://fbref.com/en/squads/8cec06e1/Wolverhampton-Wanderers-Stats" TargetMode="External"/><Relationship Id="rId259" Type="http://schemas.openxmlformats.org/officeDocument/2006/relationships/hyperlink" Target="https://fbref.com/en/squads/361ca564/Tottenham-Hotspur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980522ec/Christian-Eriksen" TargetMode="External"/><Relationship Id="rId880" Type="http://schemas.openxmlformats.org/officeDocument/2006/relationships/hyperlink" Target="https://fbref.com/en/players/1f44ac21/matchlogs/2023-2024/summary/Erling-Haaland-Match-Logs" TargetMode="External"/><Relationship Id="rId1096" Type="http://schemas.openxmlformats.org/officeDocument/2006/relationships/hyperlink" Target="https://fbref.com/en/players/cc77354e/matchlogs/2023-2024/summary/Boubacar-Kamara-Match-Logs" TargetMode="External"/><Relationship Id="rId1317" Type="http://schemas.openxmlformats.org/officeDocument/2006/relationships/hyperlink" Target="https://fbref.com/en/players/50e6dc35/Jean-Philippe-Mateta" TargetMode="External"/><Relationship Id="rId1524" Type="http://schemas.openxmlformats.org/officeDocument/2006/relationships/hyperlink" Target="https://fbref.com/en/players/df0a4c90/matchlogs/2023-2024/summary/Christian-Norgaard-Match-Logs" TargetMode="External"/><Relationship Id="rId1731" Type="http://schemas.openxmlformats.org/officeDocument/2006/relationships/hyperlink" Target="https://fbref.com/en/squads/19538871/Manchester-United-Stats" TargetMode="External"/><Relationship Id="rId1969" Type="http://schemas.openxmlformats.org/officeDocument/2006/relationships/hyperlink" Target="https://fbref.com/en/players/e514ab62/Matt-Targett" TargetMode="External"/><Relationship Id="rId2147" Type="http://schemas.openxmlformats.org/officeDocument/2006/relationships/hyperlink" Target="https://fbref.com/en/players/3515d404/matchlogs/2023-2024/summary/James-Ward-Prowse-Match-Logs" TargetMode="External"/><Relationship Id="rId23" Type="http://schemas.openxmlformats.org/officeDocument/2006/relationships/hyperlink" Target="https://fbref.com/en/squads/822bd0ba/Liverpool-Stats" TargetMode="External"/><Relationship Id="rId119" Type="http://schemas.openxmlformats.org/officeDocument/2006/relationships/hyperlink" Target="https://fbref.com/en/squads/19538871/Manchester-United-Stats" TargetMode="External"/><Relationship Id="rId326" Type="http://schemas.openxmlformats.org/officeDocument/2006/relationships/hyperlink" Target="https://fbref.com/en/country/URU/Uruguay-Football" TargetMode="External"/><Relationship Id="rId533" Type="http://schemas.openxmlformats.org/officeDocument/2006/relationships/hyperlink" Target="https://fbref.com/en/players/b737f944/Hannes-Delcroix" TargetMode="External"/><Relationship Id="rId978" Type="http://schemas.openxmlformats.org/officeDocument/2006/relationships/hyperlink" Target="https://fbref.com/en/country/BRA/Brazil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dbf053da/Jadon-Sancho" TargetMode="External"/><Relationship Id="rId2007" Type="http://schemas.openxmlformats.org/officeDocument/2006/relationships/hyperlink" Target="https://fbref.com/en/squads/e4a775cb/Nottingham-Forest-Stats" TargetMode="External"/><Relationship Id="rId2214" Type="http://schemas.openxmlformats.org/officeDocument/2006/relationships/hyperlink" Target="https://fbref.com/en/squads/4ba7cbea/Bournemouth-Stats" TargetMode="External"/><Relationship Id="rId740" Type="http://schemas.openxmlformats.org/officeDocument/2006/relationships/hyperlink" Target="https://fbref.com/en/players/c3e39f12/matchlogs/2023-2024/summary/Fraser-Forster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99aa1a84/matchlogs/2023-2024/summary/Arijanet-Muric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a1390d2f/matchlogs/2023-2024/summary/Carlos-Baleba-Match-Logs" TargetMode="External"/><Relationship Id="rId477" Type="http://schemas.openxmlformats.org/officeDocument/2006/relationships/hyperlink" Target="https://fbref.com/en/players/dc62b55d/Matheus-Cunha" TargetMode="External"/><Relationship Id="rId600" Type="http://schemas.openxmlformats.org/officeDocument/2006/relationships/hyperlink" Target="https://fbref.com/en/players/67ac5bb8/matchlogs/2023-2024/summary/Gabriel-Dos-Santos-Match-Logs" TargetMode="External"/><Relationship Id="rId684" Type="http://schemas.openxmlformats.org/officeDocument/2006/relationships/hyperlink" Target="https://fbref.com/en/players/f8fcd2a5/matchlogs/2023-2024/summary/Jonny-Evans-Match-Logs" TargetMode="External"/><Relationship Id="rId1230" Type="http://schemas.openxmlformats.org/officeDocument/2006/relationships/hyperlink" Target="https://fbref.com/en/country/IRL/Republic-of-Ireland-Football" TargetMode="External"/><Relationship Id="rId1328" Type="http://schemas.openxmlformats.org/officeDocument/2006/relationships/hyperlink" Target="https://fbref.com/en/players/ed383e43/matchlogs/2023-2024/summary/Alex-Matos-Match-Logs" TargetMode="External"/><Relationship Id="rId1535" Type="http://schemas.openxmlformats.org/officeDocument/2006/relationships/hyperlink" Target="https://fbref.com/en/squads/943e8050/Burnley-Stats" TargetMode="External"/><Relationship Id="rId2060" Type="http://schemas.openxmlformats.org/officeDocument/2006/relationships/hyperlink" Target="https://fbref.com/en/players/cddf767b/matchlogs/2023-2024/summary/Auston-Trusty-Match-Logs" TargetMode="External"/><Relationship Id="rId2158" Type="http://schemas.openxmlformats.org/officeDocument/2006/relationships/hyperlink" Target="https://fbref.com/en/squads/d07537b9/Brighton-and-Hove-Albion-Stats" TargetMode="External"/><Relationship Id="rId337" Type="http://schemas.openxmlformats.org/officeDocument/2006/relationships/hyperlink" Target="https://fbref.com/en/players/b2d31e83/Dan-Burn" TargetMode="External"/><Relationship Id="rId891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4fd08daa/Jan-Paul-van-Hecke" TargetMode="External"/><Relationship Id="rId989" Type="http://schemas.openxmlformats.org/officeDocument/2006/relationships/hyperlink" Target="https://fbref.com/en/players/6ca5ec4b/Alex-Iwobi" TargetMode="External"/><Relationship Id="rId1742" Type="http://schemas.openxmlformats.org/officeDocument/2006/relationships/hyperlink" Target="https://fbref.com/en/country/USA/United-States-Football" TargetMode="External"/><Relationship Id="rId2018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aeed5c06/matchlogs/2023-2024/summary/Moussa-Diaby-Match-Logs" TargetMode="External"/><Relationship Id="rId751" Type="http://schemas.openxmlformats.org/officeDocument/2006/relationships/hyperlink" Target="https://fbref.com/en/squads/e297cd13/Luton-Town-Stats" TargetMode="External"/><Relationship Id="rId849" Type="http://schemas.openxmlformats.org/officeDocument/2006/relationships/hyperlink" Target="https://fbref.com/en/players/b0b4fd3e/Jack-Grealish" TargetMode="External"/><Relationship Id="rId1174" Type="http://schemas.openxmlformats.org/officeDocument/2006/relationships/hyperlink" Target="https://fbref.com/en/country/GHA/Ghana-Football" TargetMode="External"/><Relationship Id="rId1381" Type="http://schemas.openxmlformats.org/officeDocument/2006/relationships/hyperlink" Target="https://fbref.com/en/players/fc15fb84/Dwight-McNeil" TargetMode="External"/><Relationship Id="rId1479" Type="http://schemas.openxmlformats.org/officeDocument/2006/relationships/hyperlink" Target="https://fbref.com/en/squads/d3fd31cc/Everton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ROU/Romania-Football" TargetMode="External"/><Relationship Id="rId2225" Type="http://schemas.openxmlformats.org/officeDocument/2006/relationships/hyperlink" Target="https://fbref.com/en/country/UKR/Ukraine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404" Type="http://schemas.openxmlformats.org/officeDocument/2006/relationships/hyperlink" Target="https://fbref.com/en/players/7d6af698/matchlogs/2023-2024/summary/Luke-Chambers-Match-Logs" TargetMode="External"/><Relationship Id="rId611" Type="http://schemas.openxmlformats.org/officeDocument/2006/relationships/hyperlink" Target="https://fbref.com/en/squads/e297cd13/Luton-Town-Stats" TargetMode="External"/><Relationship Id="rId1034" Type="http://schemas.openxmlformats.org/officeDocument/2006/relationships/hyperlink" Target="https://fbref.com/en/country/BRA/Brazil-Football" TargetMode="External"/><Relationship Id="rId1241" Type="http://schemas.openxmlformats.org/officeDocument/2006/relationships/hyperlink" Target="https://fbref.com/en/players/6f7d826d/Douglas-Luiz" TargetMode="External"/><Relationship Id="rId1339" Type="http://schemas.openxmlformats.org/officeDocument/2006/relationships/hyperlink" Target="https://fbref.com/en/squads/d3fd31cc/Everton-Stats" TargetMode="External"/><Relationship Id="rId1893" Type="http://schemas.openxmlformats.org/officeDocument/2006/relationships/hyperlink" Target="https://fbref.com/en/players/3eb22ec9/Bernardo-Silva" TargetMode="External"/><Relationship Id="rId1907" Type="http://schemas.openxmlformats.org/officeDocument/2006/relationships/hyperlink" Target="https://fbref.com/en/squads/4ba7cbea/Bournemouth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GER/Germany-Football" TargetMode="External"/><Relationship Id="rId488" Type="http://schemas.openxmlformats.org/officeDocument/2006/relationships/hyperlink" Target="https://fbref.com/en/players/93e08bce/matchlogs/2023-2024/summary/Ameen-Al-Dakhil-Match-Logs" TargetMode="External"/><Relationship Id="rId695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33a68b9b/Alvaro-Fernandez" TargetMode="External"/><Relationship Id="rId916" Type="http://schemas.openxmlformats.org/officeDocument/2006/relationships/hyperlink" Target="https://fbref.com/en/players/e5a76dfe/matchlogs/2023-2024/summary/Dean-Henderson-Match-Logs" TargetMode="External"/><Relationship Id="rId1101" Type="http://schemas.openxmlformats.org/officeDocument/2006/relationships/hyperlink" Target="https://fbref.com/en/players/c5b7c315/Michael-Keane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71ef519e/Matt-Ritchie" TargetMode="External"/><Relationship Id="rId1960" Type="http://schemas.openxmlformats.org/officeDocument/2006/relationships/hyperlink" Target="https://fbref.com/en/players/339fe0e8/matchlogs/2023-2024/summary/Thomas-Strakosha-Match-Logs" TargetMode="External"/><Relationship Id="rId2169" Type="http://schemas.openxmlformats.org/officeDocument/2006/relationships/hyperlink" Target="https://fbref.com/en/country/WAL/Wales-Football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15ee4bc1/matchlogs/2023-2024/summary/Jili-Buyabu-Match-Logs" TargetMode="External"/><Relationship Id="rId555" Type="http://schemas.openxmlformats.org/officeDocument/2006/relationships/hyperlink" Target="https://fbref.com/en/squads/fd962109/Fulham-Stats" TargetMode="External"/><Relationship Id="rId762" Type="http://schemas.openxmlformats.org/officeDocument/2006/relationships/hyperlink" Target="https://fbref.com/en/country/SUI/Switzerland-Football" TargetMode="External"/><Relationship Id="rId1185" Type="http://schemas.openxmlformats.org/officeDocument/2006/relationships/hyperlink" Target="https://fbref.com/en/players/450ab6fc/Jamaal-Lascelles" TargetMode="External"/><Relationship Id="rId1392" Type="http://schemas.openxmlformats.org/officeDocument/2006/relationships/hyperlink" Target="https://fbref.com/en/players/8df7a2fb/matchlogs/2023-2024/summary/Ben-Mee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c7f8a28/Cole-Palmer" TargetMode="External"/><Relationship Id="rId1820" Type="http://schemas.openxmlformats.org/officeDocument/2006/relationships/hyperlink" Target="https://fbref.com/en/players/1b4f1169/matchlogs/2023-2024/summary/Albert-Sambi-Lokonga-Match-Logs" TargetMode="External"/><Relationship Id="rId2029" Type="http://schemas.openxmlformats.org/officeDocument/2006/relationships/hyperlink" Target="https://fbref.com/en/players/259fea27/James-Trafford" TargetMode="External"/><Relationship Id="rId2236" Type="http://schemas.openxmlformats.org/officeDocument/2006/relationships/hyperlink" Target="https://fbref.com/en/players/79300479/Martin-Odegaard" TargetMode="External"/><Relationship Id="rId194" Type="http://schemas.openxmlformats.org/officeDocument/2006/relationships/hyperlink" Target="https://fbref.com/en/country/NGA/Nigeria-Football" TargetMode="External"/><Relationship Id="rId208" Type="http://schemas.openxmlformats.org/officeDocument/2006/relationships/hyperlink" Target="https://fbref.com/en/players/50dc94ce/matchlogs/2023-2024/summary/Donny-van-de-Beek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WAL/Wales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c6e8cf1f/matchlogs/2023-2024/summary/Sasa-Lukic-Match-Logs" TargetMode="External"/><Relationship Id="rId1697" Type="http://schemas.openxmlformats.org/officeDocument/2006/relationships/hyperlink" Target="https://fbref.com/en/players/e1618c22/Aaron-Ramsey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e4a775cb/Nottingham-Forest-Stats" TargetMode="External"/><Relationship Id="rId927" Type="http://schemas.openxmlformats.org/officeDocument/2006/relationships/hyperlink" Target="https://fbref.com/en/squads/361ca564/Tottenham-Hotspur-Stats" TargetMode="External"/><Relationship Id="rId1112" Type="http://schemas.openxmlformats.org/officeDocument/2006/relationships/hyperlink" Target="https://fbref.com/en/players/62d7ef38/matchlogs/2023-2024/summary/Caoimhin-Kelleher-Match-Logs" TargetMode="External"/><Relationship Id="rId1557" Type="http://schemas.openxmlformats.org/officeDocument/2006/relationships/hyperlink" Target="https://fbref.com/en/players/828657ff/Amadou-Onana" TargetMode="External"/><Relationship Id="rId1764" Type="http://schemas.openxmlformats.org/officeDocument/2006/relationships/hyperlink" Target="https://fbref.com/en/players/2e4f5f03/matchlogs/2023-2024/summary/Andrew-Robertson-Match-Logs" TargetMode="External"/><Relationship Id="rId1971" Type="http://schemas.openxmlformats.org/officeDocument/2006/relationships/hyperlink" Target="https://fbref.com/en/squads/b2b47a98/Newcastle-United-Stat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72c812f3/Idrissa-Gana-Gueye" TargetMode="External"/><Relationship Id="rId1196" Type="http://schemas.openxmlformats.org/officeDocument/2006/relationships/hyperlink" Target="https://fbref.com/en/players/4f28a6ff/matchlogs/2023-2024/summary/Clement-Lenglet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9b6f7fd5/matchlogs/2023-2024/summary/Lucas-Paqueta-Match-Logs" TargetMode="External"/><Relationship Id="rId1831" Type="http://schemas.openxmlformats.org/officeDocument/2006/relationships/hyperlink" Target="https://fbref.com/en/squads/19538871/Manchester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fa9fa773/Malcolm-Ebiowei" TargetMode="External"/><Relationship Id="rId980" Type="http://schemas.openxmlformats.org/officeDocument/2006/relationships/hyperlink" Target="https://fbref.com/en/players/a4e85758/matchlogs/2023-2024/summary/Igor-Match-Logs" TargetMode="External"/><Relationship Id="rId1056" Type="http://schemas.openxmlformats.org/officeDocument/2006/relationships/hyperlink" Target="https://fbref.com/en/players/d9e7c4da/matchlogs/2023-2024/summary/Joseph-Johnson-Match-Logs" TargetMode="External"/><Relationship Id="rId1263" Type="http://schemas.openxmlformats.org/officeDocument/2006/relationships/hyperlink" Target="https://fbref.com/en/squads/361ca564/Tottenham-Hotspur-Stats" TargetMode="External"/><Relationship Id="rId1929" Type="http://schemas.openxmlformats.org/officeDocument/2006/relationships/hyperlink" Target="https://fbref.com/en/players/886f9aac/Manor-Solomon" TargetMode="External"/><Relationship Id="rId2093" Type="http://schemas.openxmlformats.org/officeDocument/2006/relationships/hyperlink" Target="https://fbref.com/en/players/dad4b285/Joel-Veltman" TargetMode="External"/><Relationship Id="rId2107" Type="http://schemas.openxmlformats.org/officeDocument/2006/relationships/hyperlink" Target="https://fbref.com/en/squads/361ca564/Tottenham-Hotspur-Stats" TargetMode="External"/><Relationship Id="rId840" Type="http://schemas.openxmlformats.org/officeDocument/2006/relationships/hyperlink" Target="https://fbref.com/en/players/d7e24aa1/matchlogs/2023-2024/summary/John-Kymani-Gordon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BRA/Brazil-Football" TargetMode="External"/><Relationship Id="rId1568" Type="http://schemas.openxmlformats.org/officeDocument/2006/relationships/hyperlink" Target="https://fbref.com/en/players/d4aa4582/matchlogs/2023-2024/summary/Ryan-One-Match-Logs" TargetMode="External"/><Relationship Id="rId1775" Type="http://schemas.openxmlformats.org/officeDocument/2006/relationships/hyperlink" Target="https://fbref.com/en/squads/fd962109/Fulham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a4ac4b8f/matchlogs/2023-2024/summary/Willy-Boly-Match-Logs" TargetMode="External"/><Relationship Id="rId577" Type="http://schemas.openxmlformats.org/officeDocument/2006/relationships/hyperlink" Target="https://fbref.com/en/players/e814e1cf/Lewis-Dobbin" TargetMode="External"/><Relationship Id="rId700" Type="http://schemas.openxmlformats.org/officeDocument/2006/relationships/hyperlink" Target="https://fbref.com/en/players/51a3c4c8/matchlogs/2023-2024/summary/Felipe-Match-Logs" TargetMode="External"/><Relationship Id="rId1123" Type="http://schemas.openxmlformats.org/officeDocument/2006/relationships/hyperlink" Target="https://fbref.com/en/squads/4ba7cbea/Bournemouth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b62878a5/matchlogs/2023-2024/summary/Kudus-Mohammed-Match-Logs" TargetMode="External"/><Relationship Id="rId1635" Type="http://schemas.openxmlformats.org/officeDocument/2006/relationships/hyperlink" Target="https://fbref.com/en/squads/19538871/Manchester-United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ce5143da/Danny-Welbeck" TargetMode="External"/><Relationship Id="rId132" Type="http://schemas.openxmlformats.org/officeDocument/2006/relationships/hyperlink" Target="https://fbref.com/en/players/2f965a72/matchlogs/2023-2024/summary/Alphonse-Areola-Match-Logs" TargetMode="External"/><Relationship Id="rId784" Type="http://schemas.openxmlformats.org/officeDocument/2006/relationships/hyperlink" Target="https://fbref.com/en/players/4e015693/matchlogs/2023-2024/summary/James-Garn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18bb7c10/Arsenal-Stats" TargetMode="External"/><Relationship Id="rId1842" Type="http://schemas.openxmlformats.org/officeDocument/2006/relationships/hyperlink" Target="https://fbref.com/en/country/BRA/Brazil-Football" TargetMode="External"/><Relationship Id="rId2020" Type="http://schemas.openxmlformats.org/officeDocument/2006/relationships/hyperlink" Target="https://fbref.com/en/players/0db169ae/matchlogs/2023-2024/summary/Sandro-Tonali-Match-Logs" TargetMode="External"/><Relationship Id="rId437" Type="http://schemas.openxmlformats.org/officeDocument/2006/relationships/hyperlink" Target="https://fbref.com/en/players/700783e7/Levi-Colwill" TargetMode="External"/><Relationship Id="rId644" Type="http://schemas.openxmlformats.org/officeDocument/2006/relationships/hyperlink" Target="https://fbref.com/en/players/0562b7f1/matchlogs/2023-2024/summary/Odsonne-Edouard-Match-Logs" TargetMode="External"/><Relationship Id="rId851" Type="http://schemas.openxmlformats.org/officeDocument/2006/relationships/hyperlink" Target="https://fbref.com/en/squads/b8fd03ef/Manchester-City-Stats" TargetMode="External"/><Relationship Id="rId1274" Type="http://schemas.openxmlformats.org/officeDocument/2006/relationships/hyperlink" Target="https://fbref.com/en/country/BEL/Belgium-Football" TargetMode="External"/><Relationship Id="rId1481" Type="http://schemas.openxmlformats.org/officeDocument/2006/relationships/hyperlink" Target="https://fbref.com/en/players/de5b5570/Marvelous-Nakamba" TargetMode="External"/><Relationship Id="rId1579" Type="http://schemas.openxmlformats.org/officeDocument/2006/relationships/hyperlink" Target="https://fbref.com/en/squads/e4a775cb/Nottingham-Forest-Stats" TargetMode="External"/><Relationship Id="rId1702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POR/Portugal-Football" TargetMode="External"/><Relationship Id="rId283" Type="http://schemas.openxmlformats.org/officeDocument/2006/relationships/hyperlink" Target="https://fbref.com/en/squads/d3fd31cc/Everton-Stats" TargetMode="External"/><Relationship Id="rId490" Type="http://schemas.openxmlformats.org/officeDocument/2006/relationships/hyperlink" Target="https://fbref.com/en/country/POR/Portugal-Football" TargetMode="External"/><Relationship Id="rId504" Type="http://schemas.openxmlformats.org/officeDocument/2006/relationships/hyperlink" Target="https://fbref.com/en/players/f08490a6/matchlogs/2023-2024/summary/Arnaut-Danjuma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3f65d5ce/Ethan-Horvath" TargetMode="External"/><Relationship Id="rId1134" Type="http://schemas.openxmlformats.org/officeDocument/2006/relationships/hyperlink" Target="https://fbref.com/en/country/POL/Poland-Football" TargetMode="External"/><Relationship Id="rId1341" Type="http://schemas.openxmlformats.org/officeDocument/2006/relationships/hyperlink" Target="https://fbref.com/en/players/00963611/Konstantinos-Mavropanos" TargetMode="External"/><Relationship Id="rId1786" Type="http://schemas.openxmlformats.org/officeDocument/2006/relationships/hyperlink" Target="https://fbref.com/en/country/DEN/Denmark-Football" TargetMode="External"/><Relationship Id="rId1993" Type="http://schemas.openxmlformats.org/officeDocument/2006/relationships/hyperlink" Target="https://fbref.com/en/players/fc027d02/Luke-Thomas" TargetMode="External"/><Relationship Id="rId2171" Type="http://schemas.openxmlformats.org/officeDocument/2006/relationships/hyperlink" Target="https://fbref.com/en/players/dd323728/matchlogs/2023-2024/summary/Neco-Williams-Match-Log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fffea3e5/matchlogs/2023-2024/summary/Jeremy-Doku-Match-Logs" TargetMode="External"/><Relationship Id="rId795" Type="http://schemas.openxmlformats.org/officeDocument/2006/relationships/hyperlink" Target="https://fbref.com/en/squads/361ca564/Tottenham-Hotspur-Stats" TargetMode="External"/><Relationship Id="rId809" Type="http://schemas.openxmlformats.org/officeDocument/2006/relationships/hyperlink" Target="https://fbref.com/en/players/1961b2aa/Andre-Gomes" TargetMode="External"/><Relationship Id="rId1201" Type="http://schemas.openxmlformats.org/officeDocument/2006/relationships/hyperlink" Target="https://fbref.com/en/players/9b5ce51a/Jefferson-Lerma" TargetMode="External"/><Relationship Id="rId1439" Type="http://schemas.openxmlformats.org/officeDocument/2006/relationships/hyperlink" Target="https://fbref.com/en/squads/cff3d9bb/Chelsea-Stats" TargetMode="External"/><Relationship Id="rId1646" Type="http://schemas.openxmlformats.org/officeDocument/2006/relationships/hyperlink" Target="https://fbref.com/en/country/ARG/Argentina-Football" TargetMode="External"/><Relationship Id="rId1853" Type="http://schemas.openxmlformats.org/officeDocument/2006/relationships/hyperlink" Target="https://fbref.com/en/players/52afb588/Kevin-Schade" TargetMode="External"/><Relationship Id="rId2031" Type="http://schemas.openxmlformats.org/officeDocument/2006/relationships/hyperlink" Target="https://fbref.com/en/squads/943e8050/Burnley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JAM/Jamaica-Football" TargetMode="External"/><Relationship Id="rId448" Type="http://schemas.openxmlformats.org/officeDocument/2006/relationships/hyperlink" Target="https://fbref.com/en/players/74e12f1e/matchlogs/2023-2024/summary/Jack-Cork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CIV/Cote-dIvoire-Football" TargetMode="External"/><Relationship Id="rId1285" Type="http://schemas.openxmlformats.org/officeDocument/2006/relationships/hyperlink" Target="https://fbref.com/en/players/bb5fbd2b/Solly-March" TargetMode="External"/><Relationship Id="rId1492" Type="http://schemas.openxmlformats.org/officeDocument/2006/relationships/hyperlink" Target="https://fbref.com/en/players/a9dc785c/matchlogs/2023-2024/summary/Neto-Match-Logs" TargetMode="External"/><Relationship Id="rId1506" Type="http://schemas.openxmlformats.org/officeDocument/2006/relationships/hyperlink" Target="https://fbref.com/en/country/NIR/Northern-Ireland-Football" TargetMode="External"/><Relationship Id="rId1713" Type="http://schemas.openxmlformats.org/officeDocument/2006/relationships/hyperlink" Target="https://fbref.com/en/players/9ad8d732/Jadan-Raymond" TargetMode="External"/><Relationship Id="rId1920" Type="http://schemas.openxmlformats.org/officeDocument/2006/relationships/hyperlink" Target="https://fbref.com/en/players/17695062/matchlogs/2023-2024/summary/Emile-Smith-Rowe-Match-Logs" TargetMode="External"/><Relationship Id="rId2129" Type="http://schemas.openxmlformats.org/officeDocument/2006/relationships/hyperlink" Target="https://fbref.com/en/country/GRE/Greece-Football" TargetMode="External"/><Relationship Id="rId294" Type="http://schemas.openxmlformats.org/officeDocument/2006/relationships/hyperlink" Target="https://fbref.com/en/country/ALB/Albania-Football" TargetMode="External"/><Relationship Id="rId308" Type="http://schemas.openxmlformats.org/officeDocument/2006/relationships/hyperlink" Target="https://fbref.com/en/players/dc4cae05/matchlogs/2023-2024/summary/David-Brooks-Match-Logs" TargetMode="External"/><Relationship Id="rId515" Type="http://schemas.openxmlformats.org/officeDocument/2006/relationships/hyperlink" Target="https://fbref.com/en/squads/361ca564/Tottenham-Hotspur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players/5ed9b537/Ibrahima-Konate" TargetMode="External"/><Relationship Id="rId1352" Type="http://schemas.openxmlformats.org/officeDocument/2006/relationships/hyperlink" Target="https://fbref.com/en/players/6afaebf2/matchlogs/2023-2024/summary/Bryan-Mbeumo-Match-Logs" TargetMode="External"/><Relationship Id="rId1797" Type="http://schemas.openxmlformats.org/officeDocument/2006/relationships/hyperlink" Target="https://fbref.com/en/players/a9b1c319/Pelly-Ruddock-Mpanzu" TargetMode="External"/><Relationship Id="rId2182" Type="http://schemas.openxmlformats.org/officeDocument/2006/relationships/hyperlink" Target="https://fbref.com/en/squads/fd962109/Fulham-Stats" TargetMode="External"/><Relationship Id="rId89" Type="http://schemas.openxmlformats.org/officeDocument/2006/relationships/hyperlink" Target="https://fbref.com/en/players/50fc4c0a/Jordan-Amissah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858409be/Allan-Campbell" TargetMode="External"/><Relationship Id="rId599" Type="http://schemas.openxmlformats.org/officeDocument/2006/relationships/hyperlink" Target="https://fbref.com/en/squads/18bb7c10/Arsenal-Stats" TargetMode="External"/><Relationship Id="rId1005" Type="http://schemas.openxmlformats.org/officeDocument/2006/relationships/hyperlink" Target="https://fbref.com/en/players/1265a93a/Reece-James" TargetMode="External"/><Relationship Id="rId1212" Type="http://schemas.openxmlformats.org/officeDocument/2006/relationships/hyperlink" Target="https://fbref.com/en/players/41f08ac8/matchlogs/2023-2024/summary/Keane-Lewis-Potter-Match-Logs" TargetMode="External"/><Relationship Id="rId1657" Type="http://schemas.openxmlformats.org/officeDocument/2006/relationships/hyperlink" Target="https://fbref.com/en/players/4f565d77/Kalvin-Phillips" TargetMode="External"/><Relationship Id="rId1864" Type="http://schemas.openxmlformats.org/officeDocument/2006/relationships/hyperlink" Target="https://fbref.com/en/players/3312f911/matchlogs/2023-2024/summary/Jeffrey-Schlupp-Match-Logs" TargetMode="External"/><Relationship Id="rId2042" Type="http://schemas.openxmlformats.org/officeDocument/2006/relationships/hyperlink" Target="https://fbref.com/en/country/MLI/Mali-Football" TargetMode="External"/><Relationship Id="rId459" Type="http://schemas.openxmlformats.org/officeDocument/2006/relationships/hyperlink" Target="https://fbref.com/en/squads/8602292d/Aston-Villa-Stats" TargetMode="External"/><Relationship Id="rId666" Type="http://schemas.openxmlformats.org/officeDocument/2006/relationships/hyperlink" Target="https://fbref.com/en/country/BRA/Brazil-Football" TargetMode="External"/><Relationship Id="rId873" Type="http://schemas.openxmlformats.org/officeDocument/2006/relationships/hyperlink" Target="https://fbref.com/en/players/5ad50391/Josko-Gvardiol" TargetMode="External"/><Relationship Id="rId1089" Type="http://schemas.openxmlformats.org/officeDocument/2006/relationships/hyperlink" Target="https://fbref.com/en/players/15f24fe7/Sasa-Kalajdzic" TargetMode="External"/><Relationship Id="rId1296" Type="http://schemas.openxmlformats.org/officeDocument/2006/relationships/hyperlink" Target="https://fbref.com/en/players/a79abd8b/matchlogs/2023-2024/summary/Filip-Marshall-Match-Logs" TargetMode="External"/><Relationship Id="rId1517" Type="http://schemas.openxmlformats.org/officeDocument/2006/relationships/hyperlink" Target="https://fbref.com/en/players/4d77b365/Darwin-Nunez" TargetMode="External"/><Relationship Id="rId1724" Type="http://schemas.openxmlformats.org/officeDocument/2006/relationships/hyperlink" Target="https://fbref.com/en/players/ab651565/matchlogs/2023-2024/summary/Nathan-Redmond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5a04fd92/Said-Benrahma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8d3c902d/matchlogs/2023-2024/summary/Cheikhou-Kouyate-Match-Logs" TargetMode="External"/><Relationship Id="rId1363" Type="http://schemas.openxmlformats.org/officeDocument/2006/relationships/hyperlink" Target="https://fbref.com/en/squads/e297cd13/Luton-Town-Stats" TargetMode="External"/><Relationship Id="rId1931" Type="http://schemas.openxmlformats.org/officeDocument/2006/relationships/hyperlink" Target="https://fbref.com/en/squads/361ca564/Tottenham-Hotspur-Stats" TargetMode="External"/><Relationship Id="rId2207" Type="http://schemas.openxmlformats.org/officeDocument/2006/relationships/hyperlink" Target="https://fbref.com/en/players/c1fe2a48/matchlogs/2023-2024/summary/Ryan-Yates-Match-Logs" TargetMode="External"/><Relationship Id="rId733" Type="http://schemas.openxmlformats.org/officeDocument/2006/relationships/hyperlink" Target="https://fbref.com/en/players/82927de4/Pablo-Fornals" TargetMode="External"/><Relationship Id="rId940" Type="http://schemas.openxmlformats.org/officeDocument/2006/relationships/hyperlink" Target="https://fbref.com/en/players/e98211e7/matchlogs/2023-2024/summary/Jack-Hinshelwood-Match-Logs" TargetMode="External"/><Relationship Id="rId1016" Type="http://schemas.openxmlformats.org/officeDocument/2006/relationships/hyperlink" Target="https://fbref.com/en/players/0f134faf/matchlogs/2023-2024/summary/Mathias-Jensen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4806ec67/matchlogs/2023-2024/summary/Jordan-Pickford-Match-Logs" TargetMode="External"/><Relationship Id="rId1875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country/ENG/England-Football" TargetMode="External"/><Relationship Id="rId165" Type="http://schemas.openxmlformats.org/officeDocument/2006/relationships/hyperlink" Target="https://fbref.com/en/players/394854c4/George-Baldock" TargetMode="External"/><Relationship Id="rId372" Type="http://schemas.openxmlformats.org/officeDocument/2006/relationships/hyperlink" Target="https://fbref.com/en/players/b4a014b1/matchlogs/2023-2024/summary/Diego-Carlos-Match-Logs" TargetMode="External"/><Relationship Id="rId677" Type="http://schemas.openxmlformats.org/officeDocument/2006/relationships/hyperlink" Target="https://fbref.com/en/players/d38fdf53/Pervis-Estupinan" TargetMode="External"/><Relationship Id="rId800" Type="http://schemas.openxmlformats.org/officeDocument/2006/relationships/hyperlink" Target="https://fbref.com/en/players/d91f104d/matchlogs/2023-2024/summary/Alfie-Gilchrist-Match-Logs" TargetMode="External"/><Relationship Id="rId1223" Type="http://schemas.openxmlformats.org/officeDocument/2006/relationships/hyperlink" Target="https://fbref.com/en/squads/361ca564/Tottenham-Hotspur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089667a5/matchlogs/2023-2024/summary/Lewis-OBrien-Match-Logs" TargetMode="External"/><Relationship Id="rId2053" Type="http://schemas.openxmlformats.org/officeDocument/2006/relationships/hyperlink" Target="https://fbref.com/en/players/38ceb24a/Leandro-Trossard" TargetMode="External"/><Relationship Id="rId232" Type="http://schemas.openxmlformats.org/officeDocument/2006/relationships/hyperlink" Target="https://fbref.com/en/players/f72293fc/matchlogs/2023-2024/summary/Johann-Berg-Gudmundsson-Match-Logs" TargetMode="External"/><Relationship Id="rId884" Type="http://schemas.openxmlformats.org/officeDocument/2006/relationships/hyperlink" Target="https://fbref.com/en/players/a7588cdc/matchlogs/2023-2024/summary/Antwoine-Hackford-Match-Logs" TargetMode="External"/><Relationship Id="rId1735" Type="http://schemas.openxmlformats.org/officeDocument/2006/relationships/hyperlink" Target="https://fbref.com/en/squads/fd962109/Fulham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728e9b2e/matchlogs/2023-2024/summary/Joao-Virginia-Match-Logs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5a7301ae/Leander-Dendoncker" TargetMode="External"/><Relationship Id="rId744" Type="http://schemas.openxmlformats.org/officeDocument/2006/relationships/hyperlink" Target="https://fbref.com/en/players/f84a807c/matchlogs/2023-2024/summary/Lyle-Foster-Match-Logs" TargetMode="External"/><Relationship Id="rId951" Type="http://schemas.openxmlformats.org/officeDocument/2006/relationships/hyperlink" Target="https://fbref.com/en/squads/e4a775cb/Nottingham-Forest-Stats" TargetMode="External"/><Relationship Id="rId1167" Type="http://schemas.openxmlformats.org/officeDocument/2006/relationships/hyperlink" Target="https://fbref.com/en/squads/361ca564/Tottenham-Hotspur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c1242d4e/Stefan-Ortega" TargetMode="External"/><Relationship Id="rId1679" Type="http://schemas.openxmlformats.org/officeDocument/2006/relationships/hyperlink" Target="https://fbref.com/en/squads/361ca564/Tottenham-Hotspur-Stats" TargetMode="External"/><Relationship Id="rId1802" Type="http://schemas.openxmlformats.org/officeDocument/2006/relationships/hyperlink" Target="https://fbref.com/en/country/POR/Portugal-Football" TargetMode="External"/><Relationship Id="rId2218" Type="http://schemas.openxmlformats.org/officeDocument/2006/relationships/hyperlink" Target="https://fbref.com/en/squads/8602292d/Aston-Villa-Stats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f449640d/matchlogs/2023-2024/summary/Fode-Ballo-Tour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ARG/Argentina-Football" TargetMode="External"/><Relationship Id="rId604" Type="http://schemas.openxmlformats.org/officeDocument/2006/relationships/hyperlink" Target="https://fbref.com/en/players/02b29014/matchlogs/2023-2024/summary/Abdoulaye-Doucoure-Match-Logs" TargetMode="External"/><Relationship Id="rId811" Type="http://schemas.openxmlformats.org/officeDocument/2006/relationships/hyperlink" Target="https://fbref.com/en/squads/d3fd31cc/Everton-Stats" TargetMode="External"/><Relationship Id="rId1027" Type="http://schemas.openxmlformats.org/officeDocument/2006/relationships/hyperlink" Target="https://fbref.com/en/squads/cd051869/Brentford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f315ca93/matchlogs/2023-2024/summary/Kostas-Tsimikas-Match-Logs" TargetMode="External"/><Relationship Id="rId243" Type="http://schemas.openxmlformats.org/officeDocument/2006/relationships/hyperlink" Target="https://fbref.com/en/squads/e297cd13/Luton-Town-Stats" TargetMode="External"/><Relationship Id="rId450" Type="http://schemas.openxmlformats.org/officeDocument/2006/relationships/hyperlink" Target="https://fbref.com/en/country/CIV/Cote-dIvoire-Football" TargetMode="External"/><Relationship Id="rId688" Type="http://schemas.openxmlformats.org/officeDocument/2006/relationships/hyperlink" Target="https://fbref.com/en/players/ae4fc6a4/matchlogs/2023-2024/summary/Eberechi-Eze-Match-Logs" TargetMode="External"/><Relationship Id="rId895" Type="http://schemas.openxmlformats.org/officeDocument/2006/relationships/hyperlink" Target="https://fbref.com/en/squads/fd962109/Fulham-Stats" TargetMode="External"/><Relationship Id="rId909" Type="http://schemas.openxmlformats.org/officeDocument/2006/relationships/hyperlink" Target="https://fbref.com/en/players/169fd162/Hwang-Hee-chan" TargetMode="External"/><Relationship Id="rId1080" Type="http://schemas.openxmlformats.org/officeDocument/2006/relationships/hyperlink" Target="https://fbref.com/en/players/570bb4b9/matchlogs/2023-2024/summary/Hamed-Junior-Traore-Match-Logs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e297cd13/Luton-Town-Stats" TargetMode="External"/><Relationship Id="rId1746" Type="http://schemas.openxmlformats.org/officeDocument/2006/relationships/hyperlink" Target="https://fbref.com/en/country/BRA/Brazil-Football" TargetMode="External"/><Relationship Id="rId1953" Type="http://schemas.openxmlformats.org/officeDocument/2006/relationships/hyperlink" Target="https://fbref.com/en/players/5eecec3d/John-Stones" TargetMode="External"/><Relationship Id="rId2131" Type="http://schemas.openxmlformats.org/officeDocument/2006/relationships/hyperlink" Target="https://fbref.com/en/players/03df04ff/matchlogs/2023-2024/summary/Odisseas-Vlachodimos-Match-Logs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47c64c55/Crystal-Palace-Stats" TargetMode="External"/><Relationship Id="rId310" Type="http://schemas.openxmlformats.org/officeDocument/2006/relationships/hyperlink" Target="https://fbref.com/en/country/SCO/Scotland-Football" TargetMode="External"/><Relationship Id="rId548" Type="http://schemas.openxmlformats.org/officeDocument/2006/relationships/hyperlink" Target="https://fbref.com/en/players/31c69ef1/matchlogs/2023-2024/summary/Ruben-Dias-Match-Logs" TargetMode="External"/><Relationship Id="rId755" Type="http://schemas.openxmlformats.org/officeDocument/2006/relationships/hyperlink" Target="https://fbref.com/en/squads/fd962109/Fulham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SP/Spain-Football" TargetMode="External"/><Relationship Id="rId1385" Type="http://schemas.openxmlformats.org/officeDocument/2006/relationships/hyperlink" Target="https://fbref.com/en/players/d93c2511/Scott-McTominay" TargetMode="External"/><Relationship Id="rId1592" Type="http://schemas.openxmlformats.org/officeDocument/2006/relationships/hyperlink" Target="https://fbref.com/en/players/cd889153/matchlogs/2023-2024/summary/Gabriel-Osho-Match-Logs" TargetMode="External"/><Relationship Id="rId1606" Type="http://schemas.openxmlformats.org/officeDocument/2006/relationships/hyperlink" Target="https://fbref.com/en/country/POR/Portugal-Football" TargetMode="External"/><Relationship Id="rId1813" Type="http://schemas.openxmlformats.org/officeDocument/2006/relationships/hyperlink" Target="https://fbref.com/en/players/972aeb2a/William-Saliba" TargetMode="External"/><Relationship Id="rId2229" Type="http://schemas.openxmlformats.org/officeDocument/2006/relationships/hyperlink" Target="https://fbref.com/en/country/FRA/France-Football" TargetMode="External"/><Relationship Id="rId91" Type="http://schemas.openxmlformats.org/officeDocument/2006/relationships/hyperlink" Target="https://fbref.com/en/squads/1df6b87e/Sheffield-United-Stats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PAR/Paraguay-Football" TargetMode="External"/><Relationship Id="rId408" Type="http://schemas.openxmlformats.org/officeDocument/2006/relationships/hyperlink" Target="https://fbref.com/en/players/d33e3242/matchlogs/2023-2024/summary/Ismaila-Cheick-Coulibaly-Match-Logs" TargetMode="External"/><Relationship Id="rId615" Type="http://schemas.openxmlformats.org/officeDocument/2006/relationships/hyperlink" Target="https://fbref.com/en/squads/8cec06e1/Wolverhampton-Wanderers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61aed9fe/Jayden-Luker" TargetMode="External"/><Relationship Id="rId1452" Type="http://schemas.openxmlformats.org/officeDocument/2006/relationships/hyperlink" Target="https://fbref.com/en/players/9674002f/matchlogs/2023-2024/summary/Mason-Mount-Match-Logs" TargetMode="External"/><Relationship Id="rId1897" Type="http://schemas.openxmlformats.org/officeDocument/2006/relationships/hyperlink" Target="https://fbref.com/en/players/e7aa9d7c/Fabio-Silva" TargetMode="External"/><Relationship Id="rId2075" Type="http://schemas.openxmlformats.org/officeDocument/2006/relationships/hyperlink" Target="https://fbref.com/en/squads/cff3d9bb/Chelsea-Stats" TargetMode="External"/><Relationship Id="rId254" Type="http://schemas.openxmlformats.org/officeDocument/2006/relationships/hyperlink" Target="https://fbref.com/en/country/DEN/Denmark-Football" TargetMode="External"/><Relationship Id="rId699" Type="http://schemas.openxmlformats.org/officeDocument/2006/relationships/hyperlink" Target="https://fbref.com/en/squads/e4a775cb/Nottingham-Forest-Stats" TargetMode="External"/><Relationship Id="rId1091" Type="http://schemas.openxmlformats.org/officeDocument/2006/relationships/hyperlink" Target="https://fbref.com/en/squads/8cec06e1/Wolverhampton-Wanderers-Stats" TargetMode="External"/><Relationship Id="rId1105" Type="http://schemas.openxmlformats.org/officeDocument/2006/relationships/hyperlink" Target="https://fbref.com/en/players/51dbeea9/Thilo-Kehrer" TargetMode="External"/><Relationship Id="rId1312" Type="http://schemas.openxmlformats.org/officeDocument/2006/relationships/hyperlink" Target="https://fbref.com/en/players/bac46a10/matchlogs/2023-2024/summary/Lisandro-Martinez-Match-Logs" TargetMode="External"/><Relationship Id="rId1757" Type="http://schemas.openxmlformats.org/officeDocument/2006/relationships/hyperlink" Target="https://fbref.com/en/players/24fae784/Connor-Roberts" TargetMode="External"/><Relationship Id="rId1964" Type="http://schemas.openxmlformats.org/officeDocument/2006/relationships/hyperlink" Target="https://fbref.com/en/players/e3f9e68a/matchlogs/2023-2024/summary/Ronnie-Stutter-Match-Logs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JAM/Jamaica-Football" TargetMode="External"/><Relationship Id="rId461" Type="http://schemas.openxmlformats.org/officeDocument/2006/relationships/hyperlink" Target="https://fbref.com/en/players/a5ca9127/Conor-Coventry" TargetMode="External"/><Relationship Id="rId559" Type="http://schemas.openxmlformats.org/officeDocument/2006/relationships/hyperlink" Target="https://fbref.com/en/squads/361ca564/Tottenham-Hotspur-Stats" TargetMode="External"/><Relationship Id="rId766" Type="http://schemas.openxmlformats.org/officeDocument/2006/relationships/hyperlink" Target="https://fbref.com/en/country/NED/Netherlands-Football" TargetMode="External"/><Relationship Id="rId1189" Type="http://schemas.openxmlformats.org/officeDocument/2006/relationships/hyperlink" Target="https://fbref.com/en/players/2b471f99/Mario-Lemina" TargetMode="External"/><Relationship Id="rId1396" Type="http://schemas.openxmlformats.org/officeDocument/2006/relationships/hyperlink" Target="https://fbref.com/en/players/ca22ccb0/matchlogs/2023-2024/summary/Hannibal-Mejbri-Match-Logs" TargetMode="External"/><Relationship Id="rId1617" Type="http://schemas.openxmlformats.org/officeDocument/2006/relationships/hyperlink" Target="https://fbref.com/en/players/e0bc6fdc/Emerson-Palmieri" TargetMode="External"/><Relationship Id="rId1824" Type="http://schemas.openxmlformats.org/officeDocument/2006/relationships/hyperlink" Target="https://fbref.com/en/players/da7b447d/matchlogs/2023-2024/summary/Davinson-Sanchez-Match-Logs" TargetMode="External"/><Relationship Id="rId2142" Type="http://schemas.openxmlformats.org/officeDocument/2006/relationships/hyperlink" Target="https://fbref.com/en/squads/47c64c55/Crystal-Palace-Stats" TargetMode="External"/><Relationship Id="rId198" Type="http://schemas.openxmlformats.org/officeDocument/2006/relationships/hyperlink" Target="https://fbref.com/en/country/TUR/Turkey-Football" TargetMode="External"/><Relationship Id="rId321" Type="http://schemas.openxmlformats.org/officeDocument/2006/relationships/hyperlink" Target="https://fbref.com/en/players/bfc3b3a0/Hugo-Bueno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491a433d/Rasmus-Hojlund" TargetMode="External"/><Relationship Id="rId1049" Type="http://schemas.openxmlformats.org/officeDocument/2006/relationships/hyperlink" Target="https://fbref.com/en/players/0cd31129/Brennan-Johnson" TargetMode="External"/><Relationship Id="rId1256" Type="http://schemas.openxmlformats.org/officeDocument/2006/relationships/hyperlink" Target="https://fbref.com/en/players/cab9634e/matchlogs/2023-2024/summary/Ian-Maatsen-Match-Logs" TargetMode="External"/><Relationship Id="rId2002" Type="http://schemas.openxmlformats.org/officeDocument/2006/relationships/hyperlink" Target="https://fbref.com/en/country/NED/Netherlands-Football" TargetMode="External"/><Relationship Id="rId2086" Type="http://schemas.openxmlformats.org/officeDocument/2006/relationships/hyperlink" Target="https://fbref.com/en/country/FRA/France-Football" TargetMode="External"/><Relationship Id="rId833" Type="http://schemas.openxmlformats.org/officeDocument/2006/relationships/hyperlink" Target="https://fbref.com/en/players/2bd83368/Anthony-Gordon" TargetMode="External"/><Relationship Id="rId1116" Type="http://schemas.openxmlformats.org/officeDocument/2006/relationships/hyperlink" Target="https://fbref.com/en/players/f31def1e/matchlogs/2023-2024/summary/Lloyd-Kelly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JAM/Jamaica-Football" TargetMode="External"/><Relationship Id="rId1768" Type="http://schemas.openxmlformats.org/officeDocument/2006/relationships/hyperlink" Target="https://fbref.com/en/players/289601e6/matchlogs/2023-2024/summary/Antonee-Robinson-Match-Logs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1daec722/matchlogs/2023-2024/summary/Marc-Cucurella-Match-Logs" TargetMode="External"/><Relationship Id="rId900" Type="http://schemas.openxmlformats.org/officeDocument/2006/relationships/hyperlink" Target="https://fbref.com/en/players/aa849a12/matchlogs/2023-2024/summary/Jack-Harrison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IRL/Republic-of-Ireland-Football" TargetMode="External"/><Relationship Id="rId1628" Type="http://schemas.openxmlformats.org/officeDocument/2006/relationships/hyperlink" Target="https://fbref.com/en/players/529f49ab/matchlogs/2023-2024/summary/Thomas-Partey-Match-Logs" TargetMode="External"/><Relationship Id="rId1975" Type="http://schemas.openxmlformats.org/officeDocument/2006/relationships/hyperlink" Target="https://fbref.com/en/squads/d3fd31cc/Everton-Stats" TargetMode="External"/><Relationship Id="rId2153" Type="http://schemas.openxmlformats.org/officeDocument/2006/relationships/hyperlink" Target="https://fbref.com/en/country/ENG/England-Football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468a7a91/matchlogs/2023-2024/summary/Facundo-Buonanotte-Match-Logs" TargetMode="External"/><Relationship Id="rId777" Type="http://schemas.openxmlformats.org/officeDocument/2006/relationships/hyperlink" Target="https://fbref.com/en/players/7aa8adfe/Alejandro-Garnacho" TargetMode="External"/><Relationship Id="rId984" Type="http://schemas.openxmlformats.org/officeDocument/2006/relationships/hyperlink" Target="https://fbref.com/en/players/07802f7f/matchlogs/2023-2024/summary/Danny-Ings-Match-Logs" TargetMode="External"/><Relationship Id="rId1835" Type="http://schemas.openxmlformats.org/officeDocument/2006/relationships/hyperlink" Target="https://fbref.com/en/squads/e4a775cb/Nottingham-Forest-Stats" TargetMode="External"/><Relationship Id="rId2013" Type="http://schemas.openxmlformats.org/officeDocument/2006/relationships/hyperlink" Target="https://fbref.com/en/players/e7ca0439/James-Tomkins" TargetMode="External"/><Relationship Id="rId2220" Type="http://schemas.openxmlformats.org/officeDocument/2006/relationships/hyperlink" Target="https://fbref.com/en/players/07d65234/Anass-Zaroury" TargetMode="External"/><Relationship Id="rId637" Type="http://schemas.openxmlformats.org/officeDocument/2006/relationships/hyperlink" Target="https://fbref.com/en/players/3bb7b8b4/Ederson" TargetMode="External"/><Relationship Id="rId844" Type="http://schemas.openxmlformats.org/officeDocument/2006/relationships/hyperlink" Target="https://fbref.com/en/players/861e9b3b/matchlogs/2023-2024/summary/Daniel-Gore-Match-Logs" TargetMode="External"/><Relationship Id="rId1267" Type="http://schemas.openxmlformats.org/officeDocument/2006/relationships/hyperlink" Target="https://fbref.com/en/squads/cff3d9bb/Chelsea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4125cb98/Jarrell-Quansah" TargetMode="External"/><Relationship Id="rId1902" Type="http://schemas.openxmlformats.org/officeDocument/2006/relationships/hyperlink" Target="https://fbref.com/en/country/BRA/Brazil-Football" TargetMode="External"/><Relationship Id="rId2097" Type="http://schemas.openxmlformats.org/officeDocument/2006/relationships/hyperlink" Target="https://fbref.com/en/players/8fe2a392/Micky-van-de-Ven" TargetMode="External"/><Relationship Id="rId276" Type="http://schemas.openxmlformats.org/officeDocument/2006/relationships/hyperlink" Target="https://fbref.com/en/players/ccce7025/matchlogs/2023-2024/summary/Sven-Botman-Match-Logs" TargetMode="External"/><Relationship Id="rId483" Type="http://schemas.openxmlformats.org/officeDocument/2006/relationships/hyperlink" Target="https://fbref.com/en/squads/d07537b9/Brighton-and-Hove-Albion-Stats" TargetMode="External"/><Relationship Id="rId690" Type="http://schemas.openxmlformats.org/officeDocument/2006/relationships/hyperlink" Target="https://fbref.com/en/country/POL/Poland-Football" TargetMode="External"/><Relationship Id="rId704" Type="http://schemas.openxmlformats.org/officeDocument/2006/relationships/hyperlink" Target="https://fbref.com/en/players/4596da74/matchlogs/2023-2024/summary/Evan-Ferguson-Match-Logs" TargetMode="External"/><Relationship Id="rId911" Type="http://schemas.openxmlformats.org/officeDocument/2006/relationships/hyperlink" Target="https://fbref.com/en/squads/8cec06e1/Wolverhampton-Wanderers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FRA/France-Football" TargetMode="External"/><Relationship Id="rId1541" Type="http://schemas.openxmlformats.org/officeDocument/2006/relationships/hyperlink" Target="https://fbref.com/en/players/74b2cd7e/Angelo-Ogbonna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35e413f1/Ben-White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c2b4f07/matchlogs/2023-2024/summary/Serge-Aurier-Match-Logs" TargetMode="External"/><Relationship Id="rId343" Type="http://schemas.openxmlformats.org/officeDocument/2006/relationships/hyperlink" Target="https://fbref.com/en/squads/cff3d9bb/Chelsea-Stats" TargetMode="External"/><Relationship Id="rId550" Type="http://schemas.openxmlformats.org/officeDocument/2006/relationships/hyperlink" Target="https://fbref.com/en/country/COL/Colombia-Football" TargetMode="External"/><Relationship Id="rId788" Type="http://schemas.openxmlformats.org/officeDocument/2006/relationships/hyperlink" Target="https://fbref.com/en/players/f7b1d4e0/matchlogs/2023-2024/summary/Saman-Ghoddos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119b9a8e/matchlogs/2023-2024/summary/Aymeric-Laporte-Match-Logs" TargetMode="External"/><Relationship Id="rId1401" Type="http://schemas.openxmlformats.org/officeDocument/2006/relationships/hyperlink" Target="https://fbref.com/en/players/fed96827/Chris-Mepham" TargetMode="External"/><Relationship Id="rId1639" Type="http://schemas.openxmlformats.org/officeDocument/2006/relationships/hyperlink" Target="https://fbref.com/en/squads/fd962109/Fulham-Stats" TargetMode="External"/><Relationship Id="rId1846" Type="http://schemas.openxmlformats.org/officeDocument/2006/relationships/hyperlink" Target="https://fbref.com/en/country/ESP/Spain-Football" TargetMode="External"/><Relationship Id="rId2024" Type="http://schemas.openxmlformats.org/officeDocument/2006/relationships/hyperlink" Target="https://fbref.com/en/players/532e1e4f/matchlogs/2023-2024/summary/Pau-Torres-Match-Logs" TargetMode="External"/><Relationship Id="rId2231" Type="http://schemas.openxmlformats.org/officeDocument/2006/relationships/hyperlink" Target="https://fbref.com/en/players/ce4246f5/matchlogs/2023-2024/summary/Kurt-Zouma-Match-Logs" TargetMode="External"/><Relationship Id="rId203" Type="http://schemas.openxmlformats.org/officeDocument/2006/relationships/hyperlink" Target="https://fbref.com/en/squads/cff3d9bb/Chelsea-Stats" TargetMode="External"/><Relationship Id="rId648" Type="http://schemas.openxmlformats.org/officeDocument/2006/relationships/hyperlink" Target="https://fbref.com/en/players/debe38a0/matchlogs/2023-2024/summary/John-Egan-Match-Logs" TargetMode="External"/><Relationship Id="rId855" Type="http://schemas.openxmlformats.org/officeDocument/2006/relationships/hyperlink" Target="https://fbref.com/en/squads/4ba7cbea/Bournemouth-Stats" TargetMode="External"/><Relationship Id="rId1040" Type="http://schemas.openxmlformats.org/officeDocument/2006/relationships/hyperlink" Target="https://fbref.com/en/players/73b1d65b/matchlogs/2023-2024/summary/Ryan-John-Giles-Match-Logs" TargetMode="External"/><Relationship Id="rId1278" Type="http://schemas.openxmlformats.org/officeDocument/2006/relationships/hyperlink" Target="https://fbref.com/en/country/ESP/Spain-Football" TargetMode="External"/><Relationship Id="rId1485" Type="http://schemas.openxmlformats.org/officeDocument/2006/relationships/hyperlink" Target="https://fbref.com/en/players/c5bdb6e3/Reiss-Nelson" TargetMode="External"/><Relationship Id="rId1692" Type="http://schemas.openxmlformats.org/officeDocument/2006/relationships/hyperlink" Target="https://fbref.com/en/players/45685411/matchlogs/2023-2024/summary/Jesuran-Rak-Sakyi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20b104bc/Adam-Smith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POR/Portugal-Football" TargetMode="External"/><Relationship Id="rId494" Type="http://schemas.openxmlformats.org/officeDocument/2006/relationships/hyperlink" Target="https://fbref.com/en/country/DEN/Denmark-Football" TargetMode="External"/><Relationship Id="rId508" Type="http://schemas.openxmlformats.org/officeDocument/2006/relationships/hyperlink" Target="https://fbref.com/en/players/60344e4f/matchlogs/2023-2024/summary/Josh-Dasilva-Match-Logs" TargetMode="External"/><Relationship Id="rId715" Type="http://schemas.openxmlformats.org/officeDocument/2006/relationships/hyperlink" Target="https://fbref.com/en/squads/cff3d9bb/Chelse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NED/Netherlands-Football" TargetMode="External"/><Relationship Id="rId1345" Type="http://schemas.openxmlformats.org/officeDocument/2006/relationships/hyperlink" Target="https://fbref.com/en/players/493924a7/Kevin-Mbabu" TargetMode="External"/><Relationship Id="rId1552" Type="http://schemas.openxmlformats.org/officeDocument/2006/relationships/hyperlink" Target="https://fbref.com/en/players/cdd70dc0/matchlogs/2023-2024/summary/Michael-Olakigbe-Match-Logs" TargetMode="External"/><Relationship Id="rId1997" Type="http://schemas.openxmlformats.org/officeDocument/2006/relationships/hyperlink" Target="https://fbref.com/en/players/56f7a928/Youri-Tielemans" TargetMode="External"/><Relationship Id="rId2175" Type="http://schemas.openxmlformats.org/officeDocument/2006/relationships/hyperlink" Target="https://fbref.com/en/players/8b9ebd03/matchlogs/2023-2024/summary/Willian-Match-Log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ff3d9bb/Chelsea-Stats" TargetMode="External"/><Relationship Id="rId1191" Type="http://schemas.openxmlformats.org/officeDocument/2006/relationships/hyperlink" Target="https://fbref.com/en/squads/8cec06e1/Wolverhampton-Wanderers-Stats" TargetMode="External"/><Relationship Id="rId1205" Type="http://schemas.openxmlformats.org/officeDocument/2006/relationships/hyperlink" Target="https://fbref.com/en/players/b57e066e/Rico-Lewis" TargetMode="External"/><Relationship Id="rId1857" Type="http://schemas.openxmlformats.org/officeDocument/2006/relationships/hyperlink" Target="https://fbref.com/en/players/c8aa95da/Fabian-Schar" TargetMode="External"/><Relationship Id="rId2035" Type="http://schemas.openxmlformats.org/officeDocument/2006/relationships/hyperlink" Target="https://fbref.com/en/squads/fd962109/Fulham-Stat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1b84dbe1/Lucas-Digne" TargetMode="External"/><Relationship Id="rId659" Type="http://schemas.openxmlformats.org/officeDocument/2006/relationships/hyperlink" Target="https://fbref.com/en/squads/822bd0ba/Liverpool-Stats" TargetMode="External"/><Relationship Id="rId866" Type="http://schemas.openxmlformats.org/officeDocument/2006/relationships/hyperlink" Target="https://fbref.com/en/country/BRA/Brazil-Football" TargetMode="External"/><Relationship Id="rId1289" Type="http://schemas.openxmlformats.org/officeDocument/2006/relationships/hyperlink" Target="https://fbref.com/en/players/7923301c/Louie-Marsh" TargetMode="External"/><Relationship Id="rId1412" Type="http://schemas.openxmlformats.org/officeDocument/2006/relationships/hyperlink" Target="https://fbref.com/en/players/8397a50c/matchlogs/2023-2024/summary/Tyrone-Mings-Match-Logs" TargetMode="External"/><Relationship Id="rId1496" Type="http://schemas.openxmlformats.org/officeDocument/2006/relationships/hyperlink" Target="https://fbref.com/en/players/7ba2eaa9/matchlogs/2023-2024/summary/Pedro-Neto-Match-Logs" TargetMode="External"/><Relationship Id="rId1717" Type="http://schemas.openxmlformats.org/officeDocument/2006/relationships/hyperlink" Target="https://fbref.com/en/players/28b40c9c/Tim-Ream" TargetMode="External"/><Relationship Id="rId1924" Type="http://schemas.openxmlformats.org/officeDocument/2006/relationships/hyperlink" Target="https://fbref.com/en/players/839c14e1/matchlogs/2023-2024/summary/Cedric-Soares-Match-Logs" TargetMode="External"/><Relationship Id="rId214" Type="http://schemas.openxmlformats.org/officeDocument/2006/relationships/hyperlink" Target="https://fbref.com/en/country/FRA/France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1df6b87e/Sheffield-United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0313a347/Ezri-Konsa" TargetMode="External"/><Relationship Id="rId1356" Type="http://schemas.openxmlformats.org/officeDocument/2006/relationships/hyperlink" Target="https://fbref.com/en/players/96593e89/matchlogs/2023-2024/summary/James-Mcatee-Match-Logs" TargetMode="External"/><Relationship Id="rId2102" Type="http://schemas.openxmlformats.org/officeDocument/2006/relationships/hyperlink" Target="https://fbref.com/en/country/NED/Netherlands-Football" TargetMode="External"/><Relationship Id="rId158" Type="http://schemas.openxmlformats.org/officeDocument/2006/relationships/hyperlink" Target="https://fbref.com/en/country/ESP/Spain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69942fb3/James-Hill" TargetMode="External"/><Relationship Id="rId1009" Type="http://schemas.openxmlformats.org/officeDocument/2006/relationships/hyperlink" Target="https://fbref.com/en/players/8449d35e/Vitaly-Janelt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104d0bb8/matchlogs/2023-2024/summary/Alex-Scott-Match-Logs" TargetMode="External"/><Relationship Id="rId2186" Type="http://schemas.openxmlformats.org/officeDocument/2006/relationships/hyperlink" Target="https://fbref.com/en/squads/cd051869/Brentford-Stats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4506aec5/Thomas-Cannon" TargetMode="External"/><Relationship Id="rId572" Type="http://schemas.openxmlformats.org/officeDocument/2006/relationships/hyperlink" Target="https://fbref.com/en/players/ad82197c/matchlogs/2023-2024/summary/Axel-Disasi-Match-Logs" TargetMode="External"/><Relationship Id="rId1216" Type="http://schemas.openxmlformats.org/officeDocument/2006/relationships/hyperlink" Target="https://fbref.com/en/players/f5deef4c/matchlogs/2023-2024/summary/Victor-Lindelof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SCO/Scotland-Football" TargetMode="External"/><Relationship Id="rId2046" Type="http://schemas.openxmlformats.org/officeDocument/2006/relationships/hyperlink" Target="https://fbref.com/en/country/BEL/Belgium-Football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0442183b/matchlogs/2023-2024/summary/Nathaniel-Clyne-Match-Logs" TargetMode="External"/><Relationship Id="rId877" Type="http://schemas.openxmlformats.org/officeDocument/2006/relationships/hyperlink" Target="https://fbref.com/en/players/1f44ac21/Erling-Haaland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803ae100/matchlogs/2023-2024/summary/Harrison-Reed-Match-Logs" TargetMode="External"/><Relationship Id="rId1935" Type="http://schemas.openxmlformats.org/officeDocument/2006/relationships/hyperlink" Target="https://fbref.com/en/squads/7c21e445/West-Ham-United-Stats" TargetMode="External"/><Relationship Id="rId2113" Type="http://schemas.openxmlformats.org/officeDocument/2006/relationships/hyperlink" Target="https://fbref.com/en/players/8b529245/Carlos-Vinicius" TargetMode="External"/><Relationship Id="rId737" Type="http://schemas.openxmlformats.org/officeDocument/2006/relationships/hyperlink" Target="https://fbref.com/en/players/c3e39f12/Fraser-Forster" TargetMode="External"/><Relationship Id="rId944" Type="http://schemas.openxmlformats.org/officeDocument/2006/relationships/hyperlink" Target="https://fbref.com/en/players/bd8a5d95/matchlogs/2023-2024/summary/Joseph-Hodge-Match-Logs" TargetMode="External"/><Relationship Id="rId1367" Type="http://schemas.openxmlformats.org/officeDocument/2006/relationships/hyperlink" Target="https://fbref.com/en/squads/1df6b87e/Sheffield-United-Stats" TargetMode="External"/><Relationship Id="rId1574" Type="http://schemas.openxmlformats.org/officeDocument/2006/relationships/hyperlink" Target="https://fbref.com/en/country/NGA/Nigeria-Football" TargetMode="External"/><Relationship Id="rId1781" Type="http://schemas.openxmlformats.org/officeDocument/2006/relationships/hyperlink" Target="https://fbref.com/en/players/4ab53cdb/Jay-Rodriguez" TargetMode="External"/><Relationship Id="rId2197" Type="http://schemas.openxmlformats.org/officeDocument/2006/relationships/hyperlink" Target="https://fbref.com/en/country/ENG/England-Football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a1390d2f/Carlos-Baleba" TargetMode="External"/><Relationship Id="rId376" Type="http://schemas.openxmlformats.org/officeDocument/2006/relationships/hyperlink" Target="https://fbref.com/en/players/3e1550ee/matchlogs/2023-2024/summary/Scott-Carson-Match-Logs" TargetMode="External"/><Relationship Id="rId583" Type="http://schemas.openxmlformats.org/officeDocument/2006/relationships/hyperlink" Target="https://fbref.com/en/squads/8cec06e1/Wolverhampton-Wanderers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df10e27c/matchlogs/2023-2024/summary/Billy-Gilmour-Match-Logs" TargetMode="External"/><Relationship Id="rId1227" Type="http://schemas.openxmlformats.org/officeDocument/2006/relationships/hyperlink" Target="https://fbref.com/en/squads/e297cd13/Luton-Town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6fe90922/Ivan-Perisic" TargetMode="External"/><Relationship Id="rId1879" Type="http://schemas.openxmlformats.org/officeDocument/2006/relationships/hyperlink" Target="https://fbref.com/en/squads/4ba7cbea/Bournemouth-Stats" TargetMode="External"/><Relationship Id="rId2057" Type="http://schemas.openxmlformats.org/officeDocument/2006/relationships/hyperlink" Target="https://fbref.com/en/players/cddf767b/Auston-Trusty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0b6129f/matchlogs/2023-2024/summary/Sander-Berge-Match-Logs" TargetMode="External"/><Relationship Id="rId443" Type="http://schemas.openxmlformats.org/officeDocument/2006/relationships/hyperlink" Target="https://fbref.com/en/squads/4ba7cbea/Bournemouth-Stats" TargetMode="External"/><Relationship Id="rId650" Type="http://schemas.openxmlformats.org/officeDocument/2006/relationships/hyperlink" Target="https://fbref.com/en/country/SWE/Sweden-Football" TargetMode="External"/><Relationship Id="rId888" Type="http://schemas.openxmlformats.org/officeDocument/2006/relationships/hyperlink" Target="https://fbref.com/en/players/da011f18/matchlogs/2023-2024/summary/Lewis-Hall-Match-Logs" TargetMode="External"/><Relationship Id="rId1073" Type="http://schemas.openxmlformats.org/officeDocument/2006/relationships/hyperlink" Target="https://fbref.com/en/players/f098c03e/Mads-Juel-Andersen" TargetMode="External"/><Relationship Id="rId1280" Type="http://schemas.openxmlformats.org/officeDocument/2006/relationships/hyperlink" Target="https://fbref.com/en/players/758dd7f0/matchlogs/2023-2024/summary/Javier-Manquillo-Match-Logs" TargetMode="External"/><Relationship Id="rId1501" Type="http://schemas.openxmlformats.org/officeDocument/2006/relationships/hyperlink" Target="https://fbref.com/en/players/a53649b7/Eddie-Nketiah" TargetMode="External"/><Relationship Id="rId1739" Type="http://schemas.openxmlformats.org/officeDocument/2006/relationships/hyperlink" Target="https://fbref.com/en/squads/18bb7c10/Arsenal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9295dc1c/Vitinho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077faf72/matchlogs/2023-2024/summary/Matheus-Franca-Match-Logs" TargetMode="External"/><Relationship Id="rId955" Type="http://schemas.openxmlformats.org/officeDocument/2006/relationships/hyperlink" Target="https://fbref.com/en/squads/e4a775cb/Nottingham-Forest-Stats" TargetMode="External"/><Relationship Id="rId1140" Type="http://schemas.openxmlformats.org/officeDocument/2006/relationships/hyperlink" Target="https://fbref.com/en/players/4c3a6744/matchlogs/2023-2024/summary/Justin-Kluivert-Match-Logs" TargetMode="External"/><Relationship Id="rId1378" Type="http://schemas.openxmlformats.org/officeDocument/2006/relationships/hyperlink" Target="https://fbref.com/en/country/SCO/Scotland-Football" TargetMode="External"/><Relationship Id="rId1585" Type="http://schemas.openxmlformats.org/officeDocument/2006/relationships/hyperlink" Target="https://fbref.com/en/players/79bc4c45/Ben-Osborn" TargetMode="External"/><Relationship Id="rId1792" Type="http://schemas.openxmlformats.org/officeDocument/2006/relationships/hyperlink" Target="https://fbref.com/en/players/a3d94a58/matchlogs/2023-2024/summary/Cristian-Romero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ad1f61f3/matchlogs/2023-2024/summary/Steven-Alzate-Match-Logs" TargetMode="External"/><Relationship Id="rId387" Type="http://schemas.openxmlformats.org/officeDocument/2006/relationships/hyperlink" Target="https://fbref.com/en/squads/fd962109/Fulham-Stats" TargetMode="External"/><Relationship Id="rId510" Type="http://schemas.openxmlformats.org/officeDocument/2006/relationships/hyperlink" Target="https://fbref.com/en/country/WAL/Wales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ce4f40c7/matchlogs/2023-2024/summary/Cheick-Doucoure-Match-Logs" TargetMode="External"/><Relationship Id="rId815" Type="http://schemas.openxmlformats.org/officeDocument/2006/relationships/hyperlink" Target="https://fbref.com/en/squads/8cec06e1/Wolverhampton-Wanderers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0cf321c8/matchlogs/2023-2024/summary/Djordje-Petrovic-Match-Logs" TargetMode="External"/><Relationship Id="rId2068" Type="http://schemas.openxmlformats.org/officeDocument/2006/relationships/hyperlink" Target="https://fbref.com/en/players/4a51ba65/matchlogs/2023-2024/summary/Matt-Turner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d3fd31cc/Everton-Stats" TargetMode="External"/><Relationship Id="rId1000" Type="http://schemas.openxmlformats.org/officeDocument/2006/relationships/hyperlink" Target="https://fbref.com/en/players/9c36ed83/matchlogs/2023-2024/summary/Nicolas-Jackson-Match-Logs" TargetMode="External"/><Relationship Id="rId1084" Type="http://schemas.openxmlformats.org/officeDocument/2006/relationships/hyperlink" Target="https://fbref.com/en/players/0db5d2c8/matchlogs/2023-2024/summary/Mathias-Jorgense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39fe0e8/Thomas-Strakosha" TargetMode="External"/><Relationship Id="rId107" Type="http://schemas.openxmlformats.org/officeDocument/2006/relationships/hyperlink" Target="https://fbref.com/en/squads/b2b47a98/Newcastle-United-Stats" TargetMode="External"/><Relationship Id="rId454" Type="http://schemas.openxmlformats.org/officeDocument/2006/relationships/hyperlink" Target="https://fbref.com/en/country/CZE/Czech-Republic-Football" TargetMode="External"/><Relationship Id="rId661" Type="http://schemas.openxmlformats.org/officeDocument/2006/relationships/hyperlink" Target="https://fbref.com/en/players/47a34c4f/Mohamed-Elneny" TargetMode="External"/><Relationship Id="rId759" Type="http://schemas.openxmlformats.org/officeDocument/2006/relationships/hyperlink" Target="https://fbref.com/en/squads/8cec06e1/Wolverhampton-Wanderers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df6b87e/Sheffield-United-Stats" TargetMode="External"/><Relationship Id="rId1389" Type="http://schemas.openxmlformats.org/officeDocument/2006/relationships/hyperlink" Target="https://fbref.com/en/players/8df7a2fb/Ben-Mee" TargetMode="External"/><Relationship Id="rId1512" Type="http://schemas.openxmlformats.org/officeDocument/2006/relationships/hyperlink" Target="https://fbref.com/en/players/e6af02e0/matchlogs/2023-2024/summary/Matheus-Nunes-Match-Logs" TargetMode="External"/><Relationship Id="rId1596" Type="http://schemas.openxmlformats.org/officeDocument/2006/relationships/hyperlink" Target="https://fbref.com/en/players/7b355808/matchlogs/2023-2024/summary/William-Osula-Match-Logs" TargetMode="External"/><Relationship Id="rId1817" Type="http://schemas.openxmlformats.org/officeDocument/2006/relationships/hyperlink" Target="https://fbref.com/en/players/1b4f1169/Albert-Sambi-Lokonga" TargetMode="External"/><Relationship Id="rId2135" Type="http://schemas.openxmlformats.org/officeDocument/2006/relationships/hyperlink" Target="https://fbref.com/en/players/86dd77d1/matchlogs/2023-2024/summary/Kyle-Walker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3e9e06cb/Craig-Dawson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8602292d/Aston-Villa-Stats" TargetMode="External"/><Relationship Id="rId1249" Type="http://schemas.openxmlformats.org/officeDocument/2006/relationships/hyperlink" Target="https://fbref.com/en/players/c6e8cf1f/Sasa-Lukic" TargetMode="External"/><Relationship Id="rId2079" Type="http://schemas.openxmlformats.org/officeDocument/2006/relationships/hyperlink" Target="https://fbref.com/en/squads/e4a775cb/Nottingham-Forest-Stats" TargetMode="External"/><Relationship Id="rId2202" Type="http://schemas.openxmlformats.org/officeDocument/2006/relationships/hyperlink" Target="https://fbref.com/en/squads/cd051869/Brentford-Stats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32e8417f/matchlogs/2023-2024/summary/Stefan-Bajcetic-Match-Logs" TargetMode="External"/><Relationship Id="rId826" Type="http://schemas.openxmlformats.org/officeDocument/2006/relationships/hyperlink" Target="https://fbref.com/en/country/ESP/Spain-Football" TargetMode="External"/><Relationship Id="rId1011" Type="http://schemas.openxmlformats.org/officeDocument/2006/relationships/hyperlink" Target="https://fbref.com/en/squads/cd051869/Brentford-Stats" TargetMode="External"/><Relationship Id="rId1109" Type="http://schemas.openxmlformats.org/officeDocument/2006/relationships/hyperlink" Target="https://fbref.com/en/players/62d7ef38/Caoimhin-Kelleher" TargetMode="External"/><Relationship Id="rId1456" Type="http://schemas.openxmlformats.org/officeDocument/2006/relationships/hyperlink" Target="https://fbref.com/en/players/92868cb5/matchlogs/2023-2024/summary/Divin-Mubama-Match-Logs" TargetMode="External"/><Relationship Id="rId1663" Type="http://schemas.openxmlformats.org/officeDocument/2006/relationships/hyperlink" Target="https://fbref.com/en/squads/8602292d/Aston-Villa-Stats" TargetMode="External"/><Relationship Id="rId1870" Type="http://schemas.openxmlformats.org/officeDocument/2006/relationships/hyperlink" Target="https://fbref.com/en/country/POR/Portugal-Football" TargetMode="External"/><Relationship Id="rId1968" Type="http://schemas.openxmlformats.org/officeDocument/2006/relationships/hyperlink" Target="https://fbref.com/en/players/934e1968/matchlogs/2023-2024/summary/Dominik-Szoboszlai-Match-Logs" TargetMode="External"/><Relationship Id="rId258" Type="http://schemas.openxmlformats.org/officeDocument/2006/relationships/hyperlink" Target="https://fbref.com/en/country/MLI/Mali-Football" TargetMode="External"/><Relationship Id="rId465" Type="http://schemas.openxmlformats.org/officeDocument/2006/relationships/hyperlink" Target="https://fbref.com/en/players/4f974391/Aaron-Cresswell" TargetMode="External"/><Relationship Id="rId672" Type="http://schemas.openxmlformats.org/officeDocument/2006/relationships/hyperlink" Target="https://fbref.com/en/players/c149016b/matchlogs/2023-2024/summary/Wataru-Endo-Match-Logs" TargetMode="External"/><Relationship Id="rId1095" Type="http://schemas.openxmlformats.org/officeDocument/2006/relationships/hyperlink" Target="https://fbref.com/en/squads/8602292d/Aston-Villa-Stats" TargetMode="External"/><Relationship Id="rId1316" Type="http://schemas.openxmlformats.org/officeDocument/2006/relationships/hyperlink" Target="https://fbref.com/en/players/feb5d972/matchlogs/2023-2024/summary/Pape-Matar-Sarr-Match-Logs" TargetMode="External"/><Relationship Id="rId1523" Type="http://schemas.openxmlformats.org/officeDocument/2006/relationships/hyperlink" Target="https://fbref.com/en/squads/cd051869/Brentford-Stats" TargetMode="External"/><Relationship Id="rId1730" Type="http://schemas.openxmlformats.org/officeDocument/2006/relationships/hyperlink" Target="https://fbref.com/en/country/ESP/Spain-Football" TargetMode="External"/><Relationship Id="rId2146" Type="http://schemas.openxmlformats.org/officeDocument/2006/relationships/hyperlink" Target="https://fbref.com/en/squads/7c21e445/West-Ham-United-Stats" TargetMode="External"/><Relationship Id="rId22" Type="http://schemas.openxmlformats.org/officeDocument/2006/relationships/hyperlink" Target="https://fbref.com/en/country/ESP/Spain-Football" TargetMode="External"/><Relationship Id="rId118" Type="http://schemas.openxmlformats.org/officeDocument/2006/relationships/hyperlink" Target="https://fbref.com/en/country/BRA/Brazil-Football" TargetMode="External"/><Relationship Id="rId325" Type="http://schemas.openxmlformats.org/officeDocument/2006/relationships/hyperlink" Target="https://fbref.com/en/players/edc98fac/Santiago-Bueno" TargetMode="External"/><Relationship Id="rId532" Type="http://schemas.openxmlformats.org/officeDocument/2006/relationships/hyperlink" Target="https://fbref.com/en/players/45c427ff/matchlogs/2023-2024/summary/Luc-De-Fougerolles-Match-Logs" TargetMode="External"/><Relationship Id="rId977" Type="http://schemas.openxmlformats.org/officeDocument/2006/relationships/hyperlink" Target="https://fbref.com/en/players/a4e85758/Igor" TargetMode="External"/><Relationship Id="rId1162" Type="http://schemas.openxmlformats.org/officeDocument/2006/relationships/hyperlink" Target="https://fbref.com/en/country/NED/Netherlands-Football" TargetMode="External"/><Relationship Id="rId1828" Type="http://schemas.openxmlformats.org/officeDocument/2006/relationships/hyperlink" Target="https://fbref.com/en/players/6a713852/matchlogs/2023-2024/summary/Robert-Sanchez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country/UKR/Ukraine-Football" TargetMode="External"/><Relationship Id="rId171" Type="http://schemas.openxmlformats.org/officeDocument/2006/relationships/hyperlink" Target="https://fbref.com/en/squads/d07537b9/Brighton-and-Hove-Albion-Stats" TargetMode="External"/><Relationship Id="rId837" Type="http://schemas.openxmlformats.org/officeDocument/2006/relationships/hyperlink" Target="https://fbref.com/en/players/d7e24aa1/John-Kymani-Gordon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943e8050/Burnley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e4e0deaa/Femi-Serik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f6d7d690/matchlogs/2023-2024/summary/Josh-Cullen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NED/Netherlands-Football" TargetMode="External"/><Relationship Id="rId904" Type="http://schemas.openxmlformats.org/officeDocument/2006/relationships/hyperlink" Target="https://fbref.com/en/players/fed7cb61/matchlogs/2023-2024/summary/Kai-Havertz-Match-Logs" TargetMode="External"/><Relationship Id="rId1327" Type="http://schemas.openxmlformats.org/officeDocument/2006/relationships/hyperlink" Target="https://fbref.com/en/squads/cff3d9bb/Chelsea-Stats" TargetMode="External"/><Relationship Id="rId1534" Type="http://schemas.openxmlformats.org/officeDocument/2006/relationships/hyperlink" Target="https://fbref.com/en/country/FRA/France-Football" TargetMode="External"/><Relationship Id="rId1741" Type="http://schemas.openxmlformats.org/officeDocument/2006/relationships/hyperlink" Target="https://fbref.com/en/players/0a3d6d2b/Chris-Richards" TargetMode="External"/><Relationship Id="rId1979" Type="http://schemas.openxmlformats.org/officeDocument/2006/relationships/hyperlink" Target="https://fbref.com/en/squads/e4a775cb/Nottingham-Forest-Stats" TargetMode="External"/><Relationship Id="rId2157" Type="http://schemas.openxmlformats.org/officeDocument/2006/relationships/hyperlink" Target="https://fbref.com/en/country/ENG/England-Football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a681b7b7/matchlogs/2023-2024/summary/Reece-Burke-Match-Logs" TargetMode="External"/><Relationship Id="rId543" Type="http://schemas.openxmlformats.org/officeDocument/2006/relationships/hyperlink" Target="https://fbref.com/en/squads/8602292d/Aston-Villa-Stats" TargetMode="External"/><Relationship Id="rId988" Type="http://schemas.openxmlformats.org/officeDocument/2006/relationships/hyperlink" Target="https://fbref.com/en/players/8e92be30/matchlogs/2023-2024/summary/Alexander-Isak-Match-Logs" TargetMode="External"/><Relationship Id="rId1173" Type="http://schemas.openxmlformats.org/officeDocument/2006/relationships/hyperlink" Target="https://fbref.com/en/players/f4e433d4/Tariq-Lamptey" TargetMode="External"/><Relationship Id="rId1380" Type="http://schemas.openxmlformats.org/officeDocument/2006/relationships/hyperlink" Target="https://fbref.com/en/players/4e5a4cbc/matchlogs/2023-2024/summary/Scott-McKenna-Match-Logs" TargetMode="External"/><Relationship Id="rId1601" Type="http://schemas.openxmlformats.org/officeDocument/2006/relationships/hyperlink" Target="https://fbref.com/en/players/d00d45ab/David-Ozoh" TargetMode="External"/><Relationship Id="rId1839" Type="http://schemas.openxmlformats.org/officeDocument/2006/relationships/hyperlink" Target="https://fbref.com/en/squads/cff3d9bb/Chelsea-Stats" TargetMode="External"/><Relationship Id="rId2017" Type="http://schemas.openxmlformats.org/officeDocument/2006/relationships/hyperlink" Target="https://fbref.com/en/players/0db169ae/Sandro-Tonali" TargetMode="External"/><Relationship Id="rId2224" Type="http://schemas.openxmlformats.org/officeDocument/2006/relationships/hyperlink" Target="https://fbref.com/en/players/51cf8561/Oleksandr-Zinchenko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822bd0ba/Liverpool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b8e740fb/matchlogs/2023-2024/summary/Ryan-Gravenberch-Match-Logs" TargetMode="External"/><Relationship Id="rId1033" Type="http://schemas.openxmlformats.org/officeDocument/2006/relationships/hyperlink" Target="https://fbref.com/en/players/c17bfb65/Joelinton" TargetMode="External"/><Relationship Id="rId1478" Type="http://schemas.openxmlformats.org/officeDocument/2006/relationships/hyperlink" Target="https://fbref.com/en/country/UKR/Ukraine-Football" TargetMode="External"/><Relationship Id="rId1685" Type="http://schemas.openxmlformats.org/officeDocument/2006/relationships/hyperlink" Target="https://fbref.com/en/players/67f649be/Ionut-Radu" TargetMode="External"/><Relationship Id="rId1892" Type="http://schemas.openxmlformats.org/officeDocument/2006/relationships/hyperlink" Target="https://fbref.com/en/players/ee7c0a5e/matchlogs/2023-2024/summary/James-Shea-Match-Logs" TargetMode="External"/><Relationship Id="rId1906" Type="http://schemas.openxmlformats.org/officeDocument/2006/relationships/hyperlink" Target="https://fbref.com/en/country/COL/Colombia-Football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507c7bdf/matchlogs/2023-2024/summary/Bruno-Fernandes-Match-Logs" TargetMode="External"/><Relationship Id="rId915" Type="http://schemas.openxmlformats.org/officeDocument/2006/relationships/hyperlink" Target="https://fbref.com/en/squads/19538871/Manchester-United-Stats" TargetMode="External"/><Relationship Id="rId1240" Type="http://schemas.openxmlformats.org/officeDocument/2006/relationships/hyperlink" Target="https://fbref.com/en/players/7af88b33/matchlogs/2023-2024/summary/Max-Lowe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efacf4fd/Ademola-Ola-Adebomi" TargetMode="External"/><Relationship Id="rId2070" Type="http://schemas.openxmlformats.org/officeDocument/2006/relationships/hyperlink" Target="https://fbref.com/en/country/ITA/Italy-Football" TargetMode="External"/><Relationship Id="rId2168" Type="http://schemas.openxmlformats.org/officeDocument/2006/relationships/hyperlink" Target="https://fbref.com/en/players/dd323728/Neco-Williams" TargetMode="External"/><Relationship Id="rId347" Type="http://schemas.openxmlformats.org/officeDocument/2006/relationships/hyperlink" Target="https://fbref.com/en/squads/1df6b87e/Sheffield-United-Stats" TargetMode="External"/><Relationship Id="rId999" Type="http://schemas.openxmlformats.org/officeDocument/2006/relationships/hyperlink" Target="https://fbref.com/en/squads/cff3d9bb/Chelsea-Stats" TargetMode="External"/><Relationship Id="rId1100" Type="http://schemas.openxmlformats.org/officeDocument/2006/relationships/hyperlink" Target="https://fbref.com/en/players/1caa93a5/matchlogs/2023-2024/summary/Thomas-Kaminski-Match-Logs" TargetMode="External"/><Relationship Id="rId1184" Type="http://schemas.openxmlformats.org/officeDocument/2006/relationships/hyperlink" Target="https://fbref.com/en/players/0ed063d6/matchlogs/2023-2024/summary/Yasser-Larouc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7a1f2c08/matchlogs/2023-2024/summary/Jairo-Riedewald-Match-Logs" TargetMode="External"/><Relationship Id="rId2028" Type="http://schemas.openxmlformats.org/officeDocument/2006/relationships/hyperlink" Target="https://fbref.com/en/players/b28bbd58/matchlogs/2023-2024/summary/Andros-Townsend-Match-Logs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NZL/New-Zealand-Football" TargetMode="External"/><Relationship Id="rId761" Type="http://schemas.openxmlformats.org/officeDocument/2006/relationships/hyperlink" Target="https://fbref.com/en/players/98d2c2c4/Remo-Freuler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cd051869/Brentford-Stats" TargetMode="External"/><Relationship Id="rId1489" Type="http://schemas.openxmlformats.org/officeDocument/2006/relationships/hyperlink" Target="https://fbref.com/en/players/a9dc785c/Neto" TargetMode="External"/><Relationship Id="rId1612" Type="http://schemas.openxmlformats.org/officeDocument/2006/relationships/hyperlink" Target="https://fbref.com/en/players/dc7f8a28/matchlogs/2023-2024/summary/Cole-Palmer-Match-Logs" TargetMode="External"/><Relationship Id="rId1696" Type="http://schemas.openxmlformats.org/officeDocument/2006/relationships/hyperlink" Target="https://fbref.com/en/players/466fb2c5/matchlogs/2023-2024/summary/Aaron-Ramsdale-Match-Logs" TargetMode="External"/><Relationship Id="rId1917" Type="http://schemas.openxmlformats.org/officeDocument/2006/relationships/hyperlink" Target="https://fbref.com/en/players/17695062/Emile-Smith-Rowe" TargetMode="External"/><Relationship Id="rId2235" Type="http://schemas.openxmlformats.org/officeDocument/2006/relationships/hyperlink" Target="https://fbref.com/en/players/be18d79f/matchlogs/2023-2024/summary/Oliwier-Zych-Match-Logs" TargetMode="External"/><Relationship Id="rId193" Type="http://schemas.openxmlformats.org/officeDocument/2006/relationships/hyperlink" Target="https://fbref.com/en/players/a36524bf/Calvin-Bassey" TargetMode="External"/><Relationship Id="rId207" Type="http://schemas.openxmlformats.org/officeDocument/2006/relationships/hyperlink" Target="https://fbref.com/en/squads/19538871/Manchester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3fe6bd8c/Paul-Dummett" TargetMode="External"/><Relationship Id="rId1044" Type="http://schemas.openxmlformats.org/officeDocument/2006/relationships/hyperlink" Target="https://fbref.com/en/players/9319781b/matchlogs/2023-2024/summary/Ben-Johnson-Match-Logs" TargetMode="External"/><Relationship Id="rId1251" Type="http://schemas.openxmlformats.org/officeDocument/2006/relationships/hyperlink" Target="https://fbref.com/en/squads/fd962109/Fulham-Stats" TargetMode="External"/><Relationship Id="rId1349" Type="http://schemas.openxmlformats.org/officeDocument/2006/relationships/hyperlink" Target="https://fbref.com/en/players/6afaebf2/Bryan-Mbeumo" TargetMode="External"/><Relationship Id="rId2081" Type="http://schemas.openxmlformats.org/officeDocument/2006/relationships/hyperlink" Target="https://fbref.com/en/players/e06683ca/Virgil-van-Dijk" TargetMode="External"/><Relationship Id="rId2179" Type="http://schemas.openxmlformats.org/officeDocument/2006/relationships/hyperlink" Target="https://fbref.com/en/players/c596fcb0/matchlogs/2023-2024/summary/Callum-Wilson-Match-Logs" TargetMode="External"/><Relationship Id="rId260" Type="http://schemas.openxmlformats.org/officeDocument/2006/relationships/hyperlink" Target="https://fbref.com/en/players/6c203af0/matchlogs/2023-2024/summary/Yves-Bissouma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822bd0ba/Liverpool-Stats" TargetMode="External"/><Relationship Id="rId1556" Type="http://schemas.openxmlformats.org/officeDocument/2006/relationships/hyperlink" Target="https://fbref.com/en/players/e7ee38c3/matchlogs/2023-2024/summary/Robin-Olsen-Match-Logs" TargetMode="External"/><Relationship Id="rId1763" Type="http://schemas.openxmlformats.org/officeDocument/2006/relationships/hyperlink" Target="https://fbref.com/en/squads/822bd0ba/Liverpool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99127249/matchlogs/2023-2024/summary/Ant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a712ca2b/Issa-Diop" TargetMode="External"/><Relationship Id="rId772" Type="http://schemas.openxmlformats.org/officeDocument/2006/relationships/hyperlink" Target="https://fbref.com/en/players/c2731c10/matchlogs/2023-2024/summary/Conor-Gallagher-Match-Logs" TargetMode="External"/><Relationship Id="rId1195" Type="http://schemas.openxmlformats.org/officeDocument/2006/relationships/hyperlink" Target="https://fbref.com/en/squads/8602292d/Aston-Villa-Stats" TargetMode="External"/><Relationship Id="rId1209" Type="http://schemas.openxmlformats.org/officeDocument/2006/relationships/hyperlink" Target="https://fbref.com/en/players/41f08ac8/Keane-Lewis-Potter" TargetMode="External"/><Relationship Id="rId1416" Type="http://schemas.openxmlformats.org/officeDocument/2006/relationships/hyperlink" Target="https://fbref.com/en/players/5cbd1eb0/matchlogs/2023-2024/summary/Tyrick-Mitchell-Match-Logs" TargetMode="External"/><Relationship Id="rId1623" Type="http://schemas.openxmlformats.org/officeDocument/2006/relationships/hyperlink" Target="https://fbref.com/en/squads/7c21e445/West-Ham-United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8602292d/Aston-Villa-Stats" TargetMode="External"/><Relationship Id="rId218" Type="http://schemas.openxmlformats.org/officeDocument/2006/relationships/hyperlink" Target="https://fbref.com/en/country/TUN/Tunis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414184f7/matchlogs/2023-2024/summary/Jhon-Duran-Match-Logs" TargetMode="External"/><Relationship Id="rId1055" Type="http://schemas.openxmlformats.org/officeDocument/2006/relationships/hyperlink" Target="https://fbref.com/en/squads/e297cd13/Luton-Town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e77dc3b2/matchlogs/2023-2024/summary/Dominic-Solanke-Match-Logs" TargetMode="External"/><Relationship Id="rId2092" Type="http://schemas.openxmlformats.org/officeDocument/2006/relationships/hyperlink" Target="https://fbref.com/en/players/3f7bafbe/matchlogs/2023-2024/summary/Alejo-Veliz-Match-Logs" TargetMode="External"/><Relationship Id="rId2106" Type="http://schemas.openxmlformats.org/officeDocument/2006/relationships/hyperlink" Target="https://fbref.com/en/country/ITA/Italy-Football" TargetMode="External"/><Relationship Id="rId271" Type="http://schemas.openxmlformats.org/officeDocument/2006/relationships/hyperlink" Target="https://fbref.com/en/squads/e4a775cb/Nottingham-Forest-Stats" TargetMode="External"/><Relationship Id="rId937" Type="http://schemas.openxmlformats.org/officeDocument/2006/relationships/hyperlink" Target="https://fbref.com/en/players/e98211e7/Jack-Hinshelwood" TargetMode="External"/><Relationship Id="rId1122" Type="http://schemas.openxmlformats.org/officeDocument/2006/relationships/hyperlink" Target="https://fbref.com/en/country/HUN/Hungary-Football" TargetMode="External"/><Relationship Id="rId1567" Type="http://schemas.openxmlformats.org/officeDocument/2006/relationships/hyperlink" Target="https://fbref.com/en/squads/1df6b87e/Sheffield-United-Stats" TargetMode="External"/><Relationship Id="rId1774" Type="http://schemas.openxmlformats.org/officeDocument/2006/relationships/hyperlink" Target="https://fbref.com/en/country/SVK/Slovakia-Football" TargetMode="External"/><Relationship Id="rId1981" Type="http://schemas.openxmlformats.org/officeDocument/2006/relationships/hyperlink" Target="https://fbref.com/en/players/5c0da4a4/Marcus-Tavernier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b4a014b1/Diego-Carlos" TargetMode="External"/><Relationship Id="rId576" Type="http://schemas.openxmlformats.org/officeDocument/2006/relationships/hyperlink" Target="https://fbref.com/en/players/733f1a7d/matchlogs/2023-2024/summary/Ben-Doak-Match-Logs" TargetMode="External"/><Relationship Id="rId783" Type="http://schemas.openxmlformats.org/officeDocument/2006/relationships/hyperlink" Target="https://fbref.com/en/squads/d3fd31cc/Everton-Stats" TargetMode="External"/><Relationship Id="rId990" Type="http://schemas.openxmlformats.org/officeDocument/2006/relationships/hyperlink" Target="https://fbref.com/en/country/NGA/Nigeria-Football" TargetMode="External"/><Relationship Id="rId1427" Type="http://schemas.openxmlformats.org/officeDocument/2006/relationships/hyperlink" Target="https://fbref.com/en/squads/7c21e445/West-Ham-United-Stats" TargetMode="External"/><Relationship Id="rId1634" Type="http://schemas.openxmlformats.org/officeDocument/2006/relationships/hyperlink" Target="https://fbref.com/en/country/URU/Uruguay-Football" TargetMode="External"/><Relationship Id="rId1841" Type="http://schemas.openxmlformats.org/officeDocument/2006/relationships/hyperlink" Target="https://fbref.com/en/players/dd745366/Andrey-Santos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a8c19eb8/matchlogs/2023-2024/summary/Nathan-Collins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ITA/Italy-Football" TargetMode="External"/><Relationship Id="rId1273" Type="http://schemas.openxmlformats.org/officeDocument/2006/relationships/hyperlink" Target="https://fbref.com/en/players/a572e291/Orel-Mangala" TargetMode="External"/><Relationship Id="rId1480" Type="http://schemas.openxmlformats.org/officeDocument/2006/relationships/hyperlink" Target="https://fbref.com/en/players/30d4a2e5/matchlogs/2023-2024/summary/Vitaliy-Mykolenko-Match-Logs" TargetMode="External"/><Relationship Id="rId1939" Type="http://schemas.openxmlformats.org/officeDocument/2006/relationships/hyperlink" Target="https://fbref.com/en/squads/1df6b87e/Sheffield-United-Stats" TargetMode="External"/><Relationship Id="rId2117" Type="http://schemas.openxmlformats.org/officeDocument/2006/relationships/hyperlink" Target="https://fbref.com/en/players/728e9b2e/Joao-Virginia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d79a8c87/matchlogs/2023-2024/summary/Rob-Holding-Match-Logs" TargetMode="External"/><Relationship Id="rId1133" Type="http://schemas.openxmlformats.org/officeDocument/2006/relationships/hyperlink" Target="https://fbref.com/en/players/dc3e663e/Jakub-Kiwior" TargetMode="External"/><Relationship Id="rId1578" Type="http://schemas.openxmlformats.org/officeDocument/2006/relationships/hyperlink" Target="https://fbref.com/en/country/BEL/Belgium-Football" TargetMode="External"/><Relationship Id="rId1701" Type="http://schemas.openxmlformats.org/officeDocument/2006/relationships/hyperlink" Target="https://fbref.com/en/players/1544f145/Jacob-Ramsey" TargetMode="External"/><Relationship Id="rId1785" Type="http://schemas.openxmlformats.org/officeDocument/2006/relationships/hyperlink" Target="https://fbref.com/en/players/57c94db2/Mads-Roerslev" TargetMode="External"/><Relationship Id="rId1992" Type="http://schemas.openxmlformats.org/officeDocument/2006/relationships/hyperlink" Target="https://fbref.com/en/players/77d7c96f/matchlogs/2023-2024/summary/Kenny-Tete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d3fd31cc/Everton-Stats" TargetMode="External"/><Relationship Id="rId587" Type="http://schemas.openxmlformats.org/officeDocument/2006/relationships/hyperlink" Target="https://fbref.com/en/squads/b8fd03ef/Manchester-City-Stats" TargetMode="External"/><Relationship Id="rId710" Type="http://schemas.openxmlformats.org/officeDocument/2006/relationships/hyperlink" Target="https://fbref.com/en/country/ESP/Spain-Football" TargetMode="External"/><Relationship Id="rId808" Type="http://schemas.openxmlformats.org/officeDocument/2006/relationships/hyperlink" Target="https://fbref.com/en/players/9f7c837d/matchlogs/2023-2024/summary/Ben-Godfrey-Match-Logs" TargetMode="External"/><Relationship Id="rId1340" Type="http://schemas.openxmlformats.org/officeDocument/2006/relationships/hyperlink" Target="https://fbref.com/en/players/4bcf39f6/matchlogs/2023-2024/summary/Neal-Maupay-Match-Logs" TargetMode="External"/><Relationship Id="rId1438" Type="http://schemas.openxmlformats.org/officeDocument/2006/relationships/hyperlink" Target="https://fbref.com/en/country/POR/Portugal-Football" TargetMode="External"/><Relationship Id="rId1645" Type="http://schemas.openxmlformats.org/officeDocument/2006/relationships/hyperlink" Target="https://fbref.com/en/players/53552942/Maximo-Perrone" TargetMode="External"/><Relationship Id="rId2170" Type="http://schemas.openxmlformats.org/officeDocument/2006/relationships/hyperlink" Target="https://fbref.com/en/squads/e4a775cb/Nottingham-Forest-Stat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943e8050/Burnley-Stats" TargetMode="External"/><Relationship Id="rId794" Type="http://schemas.openxmlformats.org/officeDocument/2006/relationships/hyperlink" Target="https://fbref.com/en/country/ESP/Spain-Football" TargetMode="External"/><Relationship Id="rId1077" Type="http://schemas.openxmlformats.org/officeDocument/2006/relationships/hyperlink" Target="https://fbref.com/en/players/570bb4b9/Hamed-Junior-Traore" TargetMode="External"/><Relationship Id="rId1200" Type="http://schemas.openxmlformats.org/officeDocument/2006/relationships/hyperlink" Target="https://fbref.com/en/players/2628fd2b/matchlogs/2023-2024/summary/Bernd-Leno-Match-Logs" TargetMode="External"/><Relationship Id="rId1852" Type="http://schemas.openxmlformats.org/officeDocument/2006/relationships/hyperlink" Target="https://fbref.com/en/players/37739c71/matchlogs/2023-2024/summary/Calum-Scanlon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03df04ff/Odisseas-Vlachodimos" TargetMode="External"/><Relationship Id="rId654" Type="http://schemas.openxmlformats.org/officeDocument/2006/relationships/hyperlink" Target="https://fbref.com/en/country/SWE/Sweden-Football" TargetMode="External"/><Relationship Id="rId861" Type="http://schemas.openxmlformats.org/officeDocument/2006/relationships/hyperlink" Target="https://fbref.com/en/players/d0706b27/Marc-Guehi" TargetMode="External"/><Relationship Id="rId959" Type="http://schemas.openxmlformats.org/officeDocument/2006/relationships/hyperlink" Target="https://fbref.com/en/squads/47c64c55/Crystal-Palace-Stats" TargetMode="External"/><Relationship Id="rId1284" Type="http://schemas.openxmlformats.org/officeDocument/2006/relationships/hyperlink" Target="https://fbref.com/en/players/d7f99582/matchlogs/2023-2024/summary/Benson-Manuel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43439614/Oliver-Norwood" TargetMode="External"/><Relationship Id="rId1589" Type="http://schemas.openxmlformats.org/officeDocument/2006/relationships/hyperlink" Target="https://fbref.com/en/players/cd889153/Gabriel-Osho" TargetMode="External"/><Relationship Id="rId1712" Type="http://schemas.openxmlformats.org/officeDocument/2006/relationships/hyperlink" Target="https://fbref.com/en/players/98ea5115/matchlogs/2023-2024/summary/David-Raya-Match-Logs" TargetMode="External"/><Relationship Id="rId293" Type="http://schemas.openxmlformats.org/officeDocument/2006/relationships/hyperlink" Target="https://fbref.com/en/players/97220da2/Armando-Broja" TargetMode="External"/><Relationship Id="rId307" Type="http://schemas.openxmlformats.org/officeDocument/2006/relationships/hyperlink" Target="https://fbref.com/en/squads/4ba7cbea/Bournemouth-Stats" TargetMode="External"/><Relationship Id="rId514" Type="http://schemas.openxmlformats.org/officeDocument/2006/relationships/hyperlink" Target="https://fbref.com/en/country/WAL/Wales-Football" TargetMode="External"/><Relationship Id="rId721" Type="http://schemas.openxmlformats.org/officeDocument/2006/relationships/hyperlink" Target="https://fbref.com/en/players/a92ab7be/Mark-Flekken" TargetMode="External"/><Relationship Id="rId1144" Type="http://schemas.openxmlformats.org/officeDocument/2006/relationships/hyperlink" Target="https://fbref.com/en/players/fc076f78/matchlogs/2023-2024/summary/Luca-Koleosho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10a10454/matchlogs/2023-2024/summary/Joe-Rothwell-Match-Logs" TargetMode="External"/><Relationship Id="rId2181" Type="http://schemas.openxmlformats.org/officeDocument/2006/relationships/hyperlink" Target="https://fbref.com/en/country/WAL/Wales-Football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summary/Dominic-Calvert-Lewin-Match-Logs" TargetMode="External"/><Relationship Id="rId598" Type="http://schemas.openxmlformats.org/officeDocument/2006/relationships/hyperlink" Target="https://fbref.com/en/country/BRA/Brazil-Football" TargetMode="External"/><Relationship Id="rId819" Type="http://schemas.openxmlformats.org/officeDocument/2006/relationships/hyperlink" Target="https://fbref.com/en/squads/8cec06e1/Wolverhampton-Wanderers-Stats" TargetMode="External"/><Relationship Id="rId1004" Type="http://schemas.openxmlformats.org/officeDocument/2006/relationships/hyperlink" Target="https://fbref.com/en/players/aa81d8f8/matchlogs/2023-2024/summary/Karl-Jakob-Hein-Match-Logs" TargetMode="External"/><Relationship Id="rId1211" Type="http://schemas.openxmlformats.org/officeDocument/2006/relationships/hyperlink" Target="https://fbref.com/en/squads/cd051869/Brentford-Stats" TargetMode="External"/><Relationship Id="rId1656" Type="http://schemas.openxmlformats.org/officeDocument/2006/relationships/hyperlink" Target="https://fbref.com/en/players/4f21d3af/matchlogs/2023-2024/summary/Ashley-Phillips-Match-Logs" TargetMode="External"/><Relationship Id="rId1863" Type="http://schemas.openxmlformats.org/officeDocument/2006/relationships/hyperlink" Target="https://fbref.com/en/squads/47c64c55/Crystal-Palace-Stats" TargetMode="External"/><Relationship Id="rId2041" Type="http://schemas.openxmlformats.org/officeDocument/2006/relationships/hyperlink" Target="https://fbref.com/en/players/999ceb5f/Boubacar-Traore" TargetMode="External"/><Relationship Id="rId220" Type="http://schemas.openxmlformats.org/officeDocument/2006/relationships/hyperlink" Target="https://fbref.com/en/players/9ade9ce1/matchlogs/2023-2024/summary/Anis-Ben-Slimane-Match-Logs" TargetMode="External"/><Relationship Id="rId458" Type="http://schemas.openxmlformats.org/officeDocument/2006/relationships/hyperlink" Target="https://fbref.com/en/country/BRA/Brazil-Football" TargetMode="External"/><Relationship Id="rId665" Type="http://schemas.openxmlformats.org/officeDocument/2006/relationships/hyperlink" Target="https://fbref.com/en/players/df8b52a5/Emerson" TargetMode="External"/><Relationship Id="rId872" Type="http://schemas.openxmlformats.org/officeDocument/2006/relationships/hyperlink" Target="https://fbref.com/en/players/d56b9520/matchlogs/2023-2024/summary/Malo-Gusto-Match-Logs" TargetMode="External"/><Relationship Id="rId1088" Type="http://schemas.openxmlformats.org/officeDocument/2006/relationships/hyperlink" Target="https://fbref.com/en/players/c066d1a5/matchlogs/2023-2024/summary/Issa-Kabore-Match-Logs" TargetMode="External"/><Relationship Id="rId1295" Type="http://schemas.openxmlformats.org/officeDocument/2006/relationships/hyperlink" Target="https://fbref.com/en/squads/8602292d/Aston-Villa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e6af02e0/matchlogs/2023-2024/summary/Matheus-Nunes-Match-Logs" TargetMode="External"/><Relationship Id="rId1723" Type="http://schemas.openxmlformats.org/officeDocument/2006/relationships/hyperlink" Target="https://fbref.com/en/squads/943e8050/Burnley-Stats" TargetMode="External"/><Relationship Id="rId1930" Type="http://schemas.openxmlformats.org/officeDocument/2006/relationships/hyperlink" Target="https://fbref.com/en/country/ISR/Israel-Football" TargetMode="External"/><Relationship Id="rId2139" Type="http://schemas.openxmlformats.org/officeDocument/2006/relationships/hyperlink" Target="https://fbref.com/en/players/9e525177/matchlogs/2023-2024/summary/Aaron-Wan-Bissaka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DEN/Denmark-Football" TargetMode="External"/><Relationship Id="rId525" Type="http://schemas.openxmlformats.org/officeDocument/2006/relationships/hyperlink" Target="https://fbref.com/en/players/e46012d4/Kevin-De-Bruyne" TargetMode="External"/><Relationship Id="rId732" Type="http://schemas.openxmlformats.org/officeDocument/2006/relationships/hyperlink" Target="https://fbref.com/en/players/96cf7b61/matchlogs/2023-2024/summary/Wes-Foderingham-Match-Logs" TargetMode="External"/><Relationship Id="rId1155" Type="http://schemas.openxmlformats.org/officeDocument/2006/relationships/hyperlink" Target="https://fbref.com/en/squads/e4a775cb/Nottingham-Forest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d3085b49/Cauley-Woodrow" TargetMode="External"/><Relationship Id="rId2206" Type="http://schemas.openxmlformats.org/officeDocument/2006/relationships/hyperlink" Target="https://fbref.com/en/squads/e4a775cb/Nottingham-Forest-Stats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e827567f/matchlogs/2023-2024/summary/Ellery-Balcombe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ARG/Argentina-Football" TargetMode="External"/><Relationship Id="rId1667" Type="http://schemas.openxmlformats.org/officeDocument/2006/relationships/hyperlink" Target="https://fbref.com/en/squads/d3fd31cc/Everton-Stats" TargetMode="External"/><Relationship Id="rId1874" Type="http://schemas.openxmlformats.org/officeDocument/2006/relationships/hyperlink" Target="https://fbref.com/en/country/GHA/Ghana-Football" TargetMode="External"/><Relationship Id="rId2052" Type="http://schemas.openxmlformats.org/officeDocument/2006/relationships/hyperlink" Target="https://fbref.com/en/players/21512407/matchlogs/2023-2024/summary/Kieran-Trippier-Match-Logs" TargetMode="External"/><Relationship Id="rId469" Type="http://schemas.openxmlformats.org/officeDocument/2006/relationships/hyperlink" Target="https://fbref.com/en/players/1daec722/Marc-Cucurella" TargetMode="External"/><Relationship Id="rId676" Type="http://schemas.openxmlformats.org/officeDocument/2006/relationships/hyperlink" Target="https://fbref.com/en/players/980522ec/matchlogs/2023-2024/summary/Christian-Eriksen-Match-Logs" TargetMode="External"/><Relationship Id="rId883" Type="http://schemas.openxmlformats.org/officeDocument/2006/relationships/hyperlink" Target="https://fbref.com/en/squads/1df6b87e/Sheffield-United-Stats" TargetMode="External"/><Relationship Id="rId1099" Type="http://schemas.openxmlformats.org/officeDocument/2006/relationships/hyperlink" Target="https://fbref.com/en/squads/e297cd13/Luton-Town-Stats" TargetMode="External"/><Relationship Id="rId1527" Type="http://schemas.openxmlformats.org/officeDocument/2006/relationships/hyperlink" Target="https://fbref.com/en/squads/e4a775cb/Nottingham-Forest-Stats" TargetMode="External"/><Relationship Id="rId1734" Type="http://schemas.openxmlformats.org/officeDocument/2006/relationships/hyperlink" Target="https://fbref.com/en/country/JAM/Jamaica-Football" TargetMode="External"/><Relationship Id="rId1941" Type="http://schemas.openxmlformats.org/officeDocument/2006/relationships/hyperlink" Target="https://fbref.com/en/players/b2626673/Jay-Stansfield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468a7a91/Facundo-Buonanotte" TargetMode="External"/><Relationship Id="rId536" Type="http://schemas.openxmlformats.org/officeDocument/2006/relationships/hyperlink" Target="https://fbref.com/en/players/b737f944/matchlogs/2023-2024/summary/Hannes-Delcroix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90f91999/John-McGinn" TargetMode="External"/><Relationship Id="rId2217" Type="http://schemas.openxmlformats.org/officeDocument/2006/relationships/hyperlink" Target="https://fbref.com/en/country/ITA/Italy-Football" TargetMode="External"/><Relationship Id="rId175" Type="http://schemas.openxmlformats.org/officeDocument/2006/relationships/hyperlink" Target="https://fbref.com/en/squads/fd962109/Fulham-Stats" TargetMode="External"/><Relationship Id="rId743" Type="http://schemas.openxmlformats.org/officeDocument/2006/relationships/hyperlink" Target="https://fbref.com/en/squads/943e8050/Burnley-Stats" TargetMode="External"/><Relationship Id="rId950" Type="http://schemas.openxmlformats.org/officeDocument/2006/relationships/hyperlink" Target="https://fbref.com/en/country/USA/United-States-Football" TargetMode="External"/><Relationship Id="rId1026" Type="http://schemas.openxmlformats.org/officeDocument/2006/relationships/hyperlink" Target="https://fbref.com/en/country/KOR/Korea-Republic-Football" TargetMode="External"/><Relationship Id="rId1580" Type="http://schemas.openxmlformats.org/officeDocument/2006/relationships/hyperlink" Target="https://fbref.com/en/players/43a166b4/matchlogs/2023-2024/summary/Divock-Origi-Match-Logs" TargetMode="External"/><Relationship Id="rId1678" Type="http://schemas.openxmlformats.org/officeDocument/2006/relationships/hyperlink" Target="https://fbref.com/en/country/ESP/Spain-Football" TargetMode="External"/><Relationship Id="rId1801" Type="http://schemas.openxmlformats.org/officeDocument/2006/relationships/hyperlink" Target="https://fbref.com/en/players/903b6e8b/Jose-Sa" TargetMode="External"/><Relationship Id="rId1885" Type="http://schemas.openxmlformats.org/officeDocument/2006/relationships/hyperlink" Target="https://fbref.com/en/players/9c94165b/Luke-Shaw" TargetMode="External"/><Relationship Id="rId382" Type="http://schemas.openxmlformats.org/officeDocument/2006/relationships/hyperlink" Target="https://fbref.com/en/country/POL/Poland-Football" TargetMode="External"/><Relationship Id="rId603" Type="http://schemas.openxmlformats.org/officeDocument/2006/relationships/hyperlink" Target="https://fbref.com/en/squads/d3fd31cc/Everton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POR/Portugal-Football" TargetMode="External"/><Relationship Id="rId908" Type="http://schemas.openxmlformats.org/officeDocument/2006/relationships/hyperlink" Target="https://fbref.com/en/players/4fd08daa/matchlogs/2023-2024/summary/Jan-Paul-van-Hecke-Match-Logs" TargetMode="External"/><Relationship Id="rId1233" Type="http://schemas.openxmlformats.org/officeDocument/2006/relationships/hyperlink" Target="https://fbref.com/en/players/a2b105e0/Sean-Longstaff" TargetMode="External"/><Relationship Id="rId1440" Type="http://schemas.openxmlformats.org/officeDocument/2006/relationships/hyperlink" Target="https://fbref.com/en/players/12de1b0d/matchlogs/2023-2024/summary/Diego-Moreira-Match-Logs" TargetMode="External"/><Relationship Id="rId1538" Type="http://schemas.openxmlformats.org/officeDocument/2006/relationships/hyperlink" Target="https://fbref.com/en/country/IRL/Republic-of-Ireland-Football" TargetMode="External"/><Relationship Id="rId2063" Type="http://schemas.openxmlformats.org/officeDocument/2006/relationships/hyperlink" Target="https://fbref.com/en/squads/822bd0ba/Liverpool-Stat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WAL/Wales-Football" TargetMode="External"/><Relationship Id="rId1177" Type="http://schemas.openxmlformats.org/officeDocument/2006/relationships/hyperlink" Target="https://fbref.com/en/players/119b9a8e/Aymeric-Laporte" TargetMode="External"/><Relationship Id="rId1300" Type="http://schemas.openxmlformats.org/officeDocument/2006/relationships/hyperlink" Target="https://fbref.com/en/players/8b788c01/matchlogs/2023-2024/summary/Anthony-Martial-Match-Logs" TargetMode="External"/><Relationship Id="rId1745" Type="http://schemas.openxmlformats.org/officeDocument/2006/relationships/hyperlink" Target="https://fbref.com/en/players/fa031b34/Richarlison" TargetMode="External"/><Relationship Id="rId1952" Type="http://schemas.openxmlformats.org/officeDocument/2006/relationships/hyperlink" Target="https://fbref.com/en/players/b400bde0/matchlogs/2023-2024/summary/Raheem-Sterling-Match-Logs" TargetMode="External"/><Relationship Id="rId2130" Type="http://schemas.openxmlformats.org/officeDocument/2006/relationships/hyperlink" Target="https://fbref.com/en/squads/e4a775cb/Nottingham-Forest-Stats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DEN/Denmark-Football" TargetMode="External"/><Relationship Id="rId547" Type="http://schemas.openxmlformats.org/officeDocument/2006/relationships/hyperlink" Target="https://fbref.com/en/squads/b8fd03ef/Manchester-City-Stats" TargetMode="External"/><Relationship Id="rId754" Type="http://schemas.openxmlformats.org/officeDocument/2006/relationships/hyperlink" Target="https://fbref.com/en/country/AUS/Australia-Football" TargetMode="External"/><Relationship Id="rId961" Type="http://schemas.openxmlformats.org/officeDocument/2006/relationships/hyperlink" Target="https://fbref.com/en/players/d2b32e91/Bashir-Humphreys" TargetMode="External"/><Relationship Id="rId1384" Type="http://schemas.openxmlformats.org/officeDocument/2006/relationships/hyperlink" Target="https://fbref.com/en/players/fc15fb84/matchlogs/2023-2024/summary/Dwight-McNeil-Match-Logs" TargetMode="External"/><Relationship Id="rId1591" Type="http://schemas.openxmlformats.org/officeDocument/2006/relationships/hyperlink" Target="https://fbref.com/en/squads/e297cd13/Luton-Town-Stats" TargetMode="External"/><Relationship Id="rId1605" Type="http://schemas.openxmlformats.org/officeDocument/2006/relationships/hyperlink" Target="https://fbref.com/en/players/a78ff07f/Joao-Palhinha" TargetMode="External"/><Relationship Id="rId1689" Type="http://schemas.openxmlformats.org/officeDocument/2006/relationships/hyperlink" Target="https://fbref.com/en/players/45685411/Jesuran-Rak-Sakyi" TargetMode="External"/><Relationship Id="rId1812" Type="http://schemas.openxmlformats.org/officeDocument/2006/relationships/hyperlink" Target="https://fbref.com/en/players/e342ad68/matchlogs/2023-2024/summary/Mohamed-Salah-Match-Logs" TargetMode="External"/><Relationship Id="rId2228" Type="http://schemas.openxmlformats.org/officeDocument/2006/relationships/hyperlink" Target="https://fbref.com/en/players/ce4246f5/Kurt-Zouma" TargetMode="External"/><Relationship Id="rId90" Type="http://schemas.openxmlformats.org/officeDocument/2006/relationships/hyperlink" Target="https://fbref.com/en/country/GHA/Ghana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9cfbad36/Julio-Cesar-Enciso" TargetMode="External"/><Relationship Id="rId407" Type="http://schemas.openxmlformats.org/officeDocument/2006/relationships/hyperlink" Target="https://fbref.com/en/squads/1df6b87e/Sheffield-United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7a11550b/Joe-Gomez" TargetMode="External"/><Relationship Id="rId1037" Type="http://schemas.openxmlformats.org/officeDocument/2006/relationships/hyperlink" Target="https://fbref.com/en/players/73b1d65b/Ryan-John-Giles" TargetMode="External"/><Relationship Id="rId1244" Type="http://schemas.openxmlformats.org/officeDocument/2006/relationships/hyperlink" Target="https://fbref.com/en/players/6f7d826d/matchlogs/2023-2024/summary/Douglas-Luiz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3eb22ec9/matchlogs/2023-2024/summary/Bernardo-Silva-Match-Logs" TargetMode="External"/><Relationship Id="rId2074" Type="http://schemas.openxmlformats.org/officeDocument/2006/relationships/hyperlink" Target="https://fbref.com/en/country/FRA/France-Football" TargetMode="External"/><Relationship Id="rId253" Type="http://schemas.openxmlformats.org/officeDocument/2006/relationships/hyperlink" Target="https://fbref.com/en/players/d328a254/Philip-Billing" TargetMode="External"/><Relationship Id="rId460" Type="http://schemas.openxmlformats.org/officeDocument/2006/relationships/hyperlink" Target="https://fbref.com/en/players/0ef89a37/matchlogs/2023-2024/summary/Philippe-Coutinho-Match-Logs" TargetMode="External"/><Relationship Id="rId698" Type="http://schemas.openxmlformats.org/officeDocument/2006/relationships/hyperlink" Target="https://fbref.com/en/country/BRA/Brazil-Football" TargetMode="External"/><Relationship Id="rId919" Type="http://schemas.openxmlformats.org/officeDocument/2006/relationships/hyperlink" Target="https://fbref.com/en/squads/47c64c55/Crystal-Palace-Stats" TargetMode="External"/><Relationship Id="rId1090" Type="http://schemas.openxmlformats.org/officeDocument/2006/relationships/hyperlink" Target="https://fbref.com/en/country/AUT/Austria-Football" TargetMode="External"/><Relationship Id="rId1104" Type="http://schemas.openxmlformats.org/officeDocument/2006/relationships/hyperlink" Target="https://fbref.com/en/players/c5b7c315/matchlogs/2023-2024/summary/Michael-Keane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cdd70dc0/Michael-Olakigbe" TargetMode="External"/><Relationship Id="rId1756" Type="http://schemas.openxmlformats.org/officeDocument/2006/relationships/hyperlink" Target="https://fbref.com/en/players/71ef519e/matchlogs/2023-2024/summary/Matt-Ritchie-Match-Logs" TargetMode="External"/><Relationship Id="rId1963" Type="http://schemas.openxmlformats.org/officeDocument/2006/relationships/hyperlink" Target="https://fbref.com/en/squads/cff3d9bb/Chelsea-Stats" TargetMode="External"/><Relationship Id="rId2141" Type="http://schemas.openxmlformats.org/officeDocument/2006/relationships/hyperlink" Target="https://fbref.com/en/country/ENG/England-Football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ac05f970/Michail-Antonio" TargetMode="External"/><Relationship Id="rId320" Type="http://schemas.openxmlformats.org/officeDocument/2006/relationships/hyperlink" Target="https://fbref.com/en/players/4e204552/matchlogs/2023-2024/summary/Jacob-Bruun-Larsen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1971591f/Cody-Gakpo" TargetMode="External"/><Relationship Id="rId972" Type="http://schemas.openxmlformats.org/officeDocument/2006/relationships/hyperlink" Target="https://fbref.com/en/players/8b04d6c1/matchlogs/2023-2024/summary/Pierre-Hojbjerg-Match-Logs" TargetMode="External"/><Relationship Id="rId1188" Type="http://schemas.openxmlformats.org/officeDocument/2006/relationships/hyperlink" Target="https://fbref.com/en/players/450ab6fc/matchlogs/2023-2024/summary/Jamaal-Lascelles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c7f8a28/matchlogs/2023-2024/summary/Cole-Palmer-Match-Logs" TargetMode="External"/><Relationship Id="rId1823" Type="http://schemas.openxmlformats.org/officeDocument/2006/relationships/hyperlink" Target="https://fbref.com/en/squads/361ca564/Tottenham-Hotspur-Stats" TargetMode="External"/><Relationship Id="rId2001" Type="http://schemas.openxmlformats.org/officeDocument/2006/relationships/hyperlink" Target="https://fbref.com/en/players/41034650/Jurrien-Timber" TargetMode="External"/><Relationship Id="rId2239" Type="http://schemas.openxmlformats.org/officeDocument/2006/relationships/hyperlink" Target="https://fbref.com/en/players/79300479/matchlogs/2023-2024/summary/Martin-Odegaard-Match-Logs" TargetMode="External"/><Relationship Id="rId197" Type="http://schemas.openxmlformats.org/officeDocument/2006/relationships/hyperlink" Target="https://fbref.com/en/players/072e68ed/Altay-Bayindir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282f75f3/Lewis-Dunk" TargetMode="External"/><Relationship Id="rId832" Type="http://schemas.openxmlformats.org/officeDocument/2006/relationships/hyperlink" Target="https://fbref.com/en/players/7e5bebeb/matchlogs/2023-2024/summary/Enso-Gonzalez-Match-Logs" TargetMode="External"/><Relationship Id="rId1048" Type="http://schemas.openxmlformats.org/officeDocument/2006/relationships/hyperlink" Target="https://fbref.com/en/players/0cd31129/matchlogs/2023-2024/summary/Brennan-Johnson-Match-Logs" TargetMode="External"/><Relationship Id="rId1255" Type="http://schemas.openxmlformats.org/officeDocument/2006/relationships/hyperlink" Target="https://fbref.com/en/squads/cff3d9bb/Chelsea-Stats" TargetMode="External"/><Relationship Id="rId1462" Type="http://schemas.openxmlformats.org/officeDocument/2006/relationships/hyperlink" Target="https://fbref.com/en/country/BRA/Brazil-Football" TargetMode="External"/><Relationship Id="rId2085" Type="http://schemas.openxmlformats.org/officeDocument/2006/relationships/hyperlink" Target="https://fbref.com/en/players/9f8e9423/Raphael-Varane" TargetMode="External"/><Relationship Id="rId264" Type="http://schemas.openxmlformats.org/officeDocument/2006/relationships/hyperlink" Target="https://fbref.com/en/players/eed2427e/matchlogs/2023-2024/summary/Oscar-Bobb-Match-Logs" TargetMode="External"/><Relationship Id="rId471" Type="http://schemas.openxmlformats.org/officeDocument/2006/relationships/hyperlink" Target="https://fbref.com/en/squads/cff3d9bb/Chelsea-Stats" TargetMode="External"/><Relationship Id="rId1115" Type="http://schemas.openxmlformats.org/officeDocument/2006/relationships/hyperlink" Target="https://fbref.com/en/squads/4ba7cbea/Bournemouth-Stats" TargetMode="External"/><Relationship Id="rId1322" Type="http://schemas.openxmlformats.org/officeDocument/2006/relationships/hyperlink" Target="https://fbref.com/en/country/CMR/Cameroon-Football" TargetMode="External"/><Relationship Id="rId1767" Type="http://schemas.openxmlformats.org/officeDocument/2006/relationships/hyperlink" Target="https://fbref.com/en/squads/fd962109/Fulham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aed3a70f/Ollie-Watkin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ad82197c/Axel-Disasi" TargetMode="External"/><Relationship Id="rId776" Type="http://schemas.openxmlformats.org/officeDocument/2006/relationships/hyperlink" Target="https://fbref.com/en/players/72c812f3/matchlogs/2023-2024/summary/Idrissa-Gana-Gueye-Match-Logs" TargetMode="External"/><Relationship Id="rId983" Type="http://schemas.openxmlformats.org/officeDocument/2006/relationships/hyperlink" Target="https://fbref.com/en/squads/7c21e445/West-Ham-United-Stats" TargetMode="External"/><Relationship Id="rId1199" Type="http://schemas.openxmlformats.org/officeDocument/2006/relationships/hyperlink" Target="https://fbref.com/en/squads/fd962109/Fulham-Stats" TargetMode="External"/><Relationship Id="rId1627" Type="http://schemas.openxmlformats.org/officeDocument/2006/relationships/hyperlink" Target="https://fbref.com/en/squads/18bb7c10/Arsenal-Stats" TargetMode="External"/><Relationship Id="rId1834" Type="http://schemas.openxmlformats.org/officeDocument/2006/relationships/hyperlink" Target="https://fbref.com/en/country/CIV/Cote-dIvoire-Football" TargetMode="External"/><Relationship Id="rId331" Type="http://schemas.openxmlformats.org/officeDocument/2006/relationships/hyperlink" Target="https://fbref.com/en/squads/d07537b9/Brighton-and-Hove-Albion-Stats" TargetMode="External"/><Relationship Id="rId429" Type="http://schemas.openxmlformats.org/officeDocument/2006/relationships/hyperlink" Target="https://fbref.com/en/players/0442183b/Nathaniel-Clyne" TargetMode="External"/><Relationship Id="rId636" Type="http://schemas.openxmlformats.org/officeDocument/2006/relationships/hyperlink" Target="https://fbref.com/en/players/fa9fa773/matchlogs/2023-2024/summary/Malcolm-Ebiowei-Match-Logs" TargetMode="External"/><Relationship Id="rId1059" Type="http://schemas.openxmlformats.org/officeDocument/2006/relationships/hyperlink" Target="https://fbref.com/en/squads/47c64c55/Crystal-Palace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de112b84/Jacob-Murphy" TargetMode="External"/><Relationship Id="rId2012" Type="http://schemas.openxmlformats.org/officeDocument/2006/relationships/hyperlink" Target="https://fbref.com/en/players/b3af9be1/matchlogs/2023-2024/summary/Takehiro-Tomiyasu-Match-Logs" TargetMode="External"/><Relationship Id="rId2096" Type="http://schemas.openxmlformats.org/officeDocument/2006/relationships/hyperlink" Target="https://fbref.com/en/players/dad4b285/matchlogs/2023-2024/summary/Joel-Veltman-Match-Logs" TargetMode="External"/><Relationship Id="rId843" Type="http://schemas.openxmlformats.org/officeDocument/2006/relationships/hyperlink" Target="https://fbref.com/en/squads/19538871/Manchester-United-Stats" TargetMode="External"/><Relationship Id="rId1126" Type="http://schemas.openxmlformats.org/officeDocument/2006/relationships/hyperlink" Target="https://fbref.com/en/country/IRL/Republic-of-Ireland-Football" TargetMode="External"/><Relationship Id="rId1680" Type="http://schemas.openxmlformats.org/officeDocument/2006/relationships/hyperlink" Target="https://fbref.com/en/players/27d0a506/matchlogs/2023-2024/summary/Pedro-Porro-Match-Logs" TargetMode="External"/><Relationship Id="rId1778" Type="http://schemas.openxmlformats.org/officeDocument/2006/relationships/hyperlink" Target="https://fbref.com/en/country/ESP/Spain-Football" TargetMode="External"/><Relationship Id="rId1901" Type="http://schemas.openxmlformats.org/officeDocument/2006/relationships/hyperlink" Target="https://fbref.com/en/players/86e7deaf/Thiago-Silva" TargetMode="External"/><Relationship Id="rId1985" Type="http://schemas.openxmlformats.org/officeDocument/2006/relationships/hyperlink" Target="https://fbref.com/en/players/cc2d7ad5/Charlie-Taylor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GER/Germany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KOR/Korea-Republic-Football" TargetMode="External"/><Relationship Id="rId1333" Type="http://schemas.openxmlformats.org/officeDocument/2006/relationships/hyperlink" Target="https://fbref.com/en/players/4bcf39f6/Neal-Maupay" TargetMode="External"/><Relationship Id="rId1540" Type="http://schemas.openxmlformats.org/officeDocument/2006/relationships/hyperlink" Target="https://fbref.com/en/players/788c0277/matchlogs/2023-2024/summary/Chiedozie-Ogbene-Match-Logs" TargetMode="External"/><Relationship Id="rId1638" Type="http://schemas.openxmlformats.org/officeDocument/2006/relationships/hyperlink" Target="https://fbref.com/en/country/BRA/Brazil-Football" TargetMode="External"/><Relationship Id="rId2163" Type="http://schemas.openxmlformats.org/officeDocument/2006/relationships/hyperlink" Target="https://fbref.com/en/players/ce5143da/matchlogs/2023-2024/summary/Danny-Welbeck-Match-Log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cd051869/Brentford-Stats" TargetMode="External"/><Relationship Id="rId994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91748070/matchlogs/2023-2024/summary/Teden-Mengi-Match-Logs" TargetMode="External"/><Relationship Id="rId1845" Type="http://schemas.openxmlformats.org/officeDocument/2006/relationships/hyperlink" Target="https://fbref.com/en/players/9744ff80/Pablo-Sarabia" TargetMode="External"/><Relationship Id="rId2023" Type="http://schemas.openxmlformats.org/officeDocument/2006/relationships/hyperlink" Target="https://fbref.com/en/squads/8602292d/Aston-Villa-Stats" TargetMode="External"/><Relationship Id="rId2230" Type="http://schemas.openxmlformats.org/officeDocument/2006/relationships/hyperlink" Target="https://fbref.com/en/squads/7c21e445/West-Ham-United-Stats" TargetMode="External"/><Relationship Id="rId202" Type="http://schemas.openxmlformats.org/officeDocument/2006/relationships/hyperlink" Target="https://fbref.com/en/country/WAL/Wales-Football" TargetMode="External"/><Relationship Id="rId647" Type="http://schemas.openxmlformats.org/officeDocument/2006/relationships/hyperlink" Target="https://fbref.com/en/squads/1df6b87e/Sheffield-United-Stats" TargetMode="External"/><Relationship Id="rId854" Type="http://schemas.openxmlformats.org/officeDocument/2006/relationships/hyperlink" Target="https://fbref.com/en/country/IRL/Republic-of-Ireland-Football" TargetMode="External"/><Relationship Id="rId1277" Type="http://schemas.openxmlformats.org/officeDocument/2006/relationships/hyperlink" Target="https://fbref.com/en/players/758dd7f0/Javier-Manquillo" TargetMode="External"/><Relationship Id="rId1484" Type="http://schemas.openxmlformats.org/officeDocument/2006/relationships/hyperlink" Target="https://fbref.com/en/players/de5b5570/matchlogs/2023-2024/summary/Marvelous-Nakamba-Match-Logs" TargetMode="External"/><Relationship Id="rId1691" Type="http://schemas.openxmlformats.org/officeDocument/2006/relationships/hyperlink" Target="https://fbref.com/en/squads/47c64c55/Crystal-Palace-Stats" TargetMode="External"/><Relationship Id="rId1705" Type="http://schemas.openxmlformats.org/officeDocument/2006/relationships/hyperlink" Target="https://fbref.com/en/players/a1d5bd30/Marcus-Rashford" TargetMode="External"/><Relationship Id="rId1912" Type="http://schemas.openxmlformats.org/officeDocument/2006/relationships/hyperlink" Target="https://fbref.com/en/players/6250083a/matchlogs/2023-2024/summary/Oliver-Skipp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215f3907/Mikkel-Damsgaard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ARG/Argentina-Football" TargetMode="External"/><Relationship Id="rId921" Type="http://schemas.openxmlformats.org/officeDocument/2006/relationships/hyperlink" Target="https://fbref.com/en/players/8a3c1dc7/Rico-Henry" TargetMode="External"/><Relationship Id="rId1137" Type="http://schemas.openxmlformats.org/officeDocument/2006/relationships/hyperlink" Target="https://fbref.com/en/players/4c3a6744/Justin-Kluivert" TargetMode="External"/><Relationship Id="rId1344" Type="http://schemas.openxmlformats.org/officeDocument/2006/relationships/hyperlink" Target="https://fbref.com/en/players/00963611/matchlogs/2023-2024/summary/Konstantinos-Mavropanos-Match-Logs" TargetMode="External"/><Relationship Id="rId1551" Type="http://schemas.openxmlformats.org/officeDocument/2006/relationships/hyperlink" Target="https://fbref.com/en/squads/cd051869/Brentford-Stats" TargetMode="External"/><Relationship Id="rId1789" Type="http://schemas.openxmlformats.org/officeDocument/2006/relationships/hyperlink" Target="https://fbref.com/en/players/a3d94a58/Cristian-Romero" TargetMode="External"/><Relationship Id="rId1996" Type="http://schemas.openxmlformats.org/officeDocument/2006/relationships/hyperlink" Target="https://fbref.com/en/players/fc027d02/matchlogs/2023-2024/summary/Luke-Thomas-Match-Logs" TargetMode="External"/><Relationship Id="rId2174" Type="http://schemas.openxmlformats.org/officeDocument/2006/relationships/hyperlink" Target="https://fbref.com/en/squads/fd962109/Fulham-Stats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ac861941/matchlogs/2023-2024/summary/Eric-Dier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GAB/Gabon-Football" TargetMode="External"/><Relationship Id="rId1204" Type="http://schemas.openxmlformats.org/officeDocument/2006/relationships/hyperlink" Target="https://fbref.com/en/players/9b5ce51a/matchlogs/2023-2024/summary/Jefferson-Lerm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0cf321c8/Djordje-Petrovic" TargetMode="External"/><Relationship Id="rId1856" Type="http://schemas.openxmlformats.org/officeDocument/2006/relationships/hyperlink" Target="https://fbref.com/en/players/52afb588/matchlogs/2023-2024/summary/Kevin-Schade-Match-Logs" TargetMode="External"/><Relationship Id="rId2034" Type="http://schemas.openxmlformats.org/officeDocument/2006/relationships/hyperlink" Target="https://fbref.com/en/country/ESP/Spain-Football" TargetMode="External"/><Relationship Id="rId213" Type="http://schemas.openxmlformats.org/officeDocument/2006/relationships/hyperlink" Target="https://fbref.com/en/players/10f0fdd3/Jean-Ricner-Bellegarde" TargetMode="External"/><Relationship Id="rId420" Type="http://schemas.openxmlformats.org/officeDocument/2006/relationships/hyperlink" Target="https://fbref.com/en/players/2696b6a9/matchlogs/2023-2024/summary/Tahith-Chong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82518f62/Bruno-Guimaraes" TargetMode="External"/><Relationship Id="rId1050" Type="http://schemas.openxmlformats.org/officeDocument/2006/relationships/hyperlink" Target="https://fbref.com/en/country/WAL/Wales-Football" TargetMode="External"/><Relationship Id="rId1288" Type="http://schemas.openxmlformats.org/officeDocument/2006/relationships/hyperlink" Target="https://fbref.com/en/players/bb5fbd2b/matchlogs/2023-2024/summary/Solly-March-Match-Logs" TargetMode="External"/><Relationship Id="rId1495" Type="http://schemas.openxmlformats.org/officeDocument/2006/relationships/hyperlink" Target="https://fbref.com/en/squads/8cec06e1/Wolverhampton-Wanderers-Stats" TargetMode="External"/><Relationship Id="rId1509" Type="http://schemas.openxmlformats.org/officeDocument/2006/relationships/hyperlink" Target="https://fbref.com/en/players/e6af02e0/Matheus-Nunes" TargetMode="External"/><Relationship Id="rId1716" Type="http://schemas.openxmlformats.org/officeDocument/2006/relationships/hyperlink" Target="https://fbref.com/en/players/9ad8d732/matchlogs/2023-2024/summary/Jadan-Raymond-Match-Logs" TargetMode="External"/><Relationship Id="rId1923" Type="http://schemas.openxmlformats.org/officeDocument/2006/relationships/hyperlink" Target="https://fbref.com/en/squads/18bb7c10/Arsenal-Stats" TargetMode="External"/><Relationship Id="rId2101" Type="http://schemas.openxmlformats.org/officeDocument/2006/relationships/hyperlink" Target="https://fbref.com/en/players/cf134113/Bart-Verbruggen" TargetMode="External"/><Relationship Id="rId297" Type="http://schemas.openxmlformats.org/officeDocument/2006/relationships/hyperlink" Target="https://fbref.com/en/players/330f638c/Joshua-Brooking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ed1e53f3/Phil-Foden" TargetMode="External"/><Relationship Id="rId932" Type="http://schemas.openxmlformats.org/officeDocument/2006/relationships/hyperlink" Target="https://fbref.com/en/players/1780bb4a/matchlogs/2023-2024/summary/Aaron-Hickey-Match-Logs" TargetMode="External"/><Relationship Id="rId1148" Type="http://schemas.openxmlformats.org/officeDocument/2006/relationships/hyperlink" Target="https://fbref.com/en/players/5ed9b537/matchlogs/2023-2024/summary/Ibrahima-Konate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CMR/Cameroon-Football" TargetMode="External"/><Relationship Id="rId2185" Type="http://schemas.openxmlformats.org/officeDocument/2006/relationships/hyperlink" Target="https://fbref.com/en/country/COD/Congo-DR-Football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858409be/matchlogs/2023-2024/summary/Allan-Campbell-Match-Logs" TargetMode="External"/><Relationship Id="rId1008" Type="http://schemas.openxmlformats.org/officeDocument/2006/relationships/hyperlink" Target="https://fbref.com/en/players/1265a93a/matchlogs/2023-2024/summary/Reece-James-Match-Logs" TargetMode="External"/><Relationship Id="rId1215" Type="http://schemas.openxmlformats.org/officeDocument/2006/relationships/hyperlink" Target="https://fbref.com/en/squads/19538871/Manchester-United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4ba7cbea/Bournemouth-Stats" TargetMode="External"/><Relationship Id="rId2045" Type="http://schemas.openxmlformats.org/officeDocument/2006/relationships/hyperlink" Target="https://fbref.com/en/players/b2a81fc6/Mike-Tresor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cff3d9bb/Chelsea-Stats" TargetMode="External"/><Relationship Id="rId669" Type="http://schemas.openxmlformats.org/officeDocument/2006/relationships/hyperlink" Target="https://fbref.com/en/players/c149016b/Wataru-Endo" TargetMode="External"/><Relationship Id="rId876" Type="http://schemas.openxmlformats.org/officeDocument/2006/relationships/hyperlink" Target="https://fbref.com/en/players/5ad50391/matchlogs/2023-2024/summary/Josko-Gvardiol-Match-Logs" TargetMode="External"/><Relationship Id="rId1299" Type="http://schemas.openxmlformats.org/officeDocument/2006/relationships/hyperlink" Target="https://fbref.com/en/squads/19538871/Manchester-United-Stats" TargetMode="External"/><Relationship Id="rId1727" Type="http://schemas.openxmlformats.org/officeDocument/2006/relationships/hyperlink" Target="https://fbref.com/en/squads/fd962109/Fulham-Stats" TargetMode="External"/><Relationship Id="rId1934" Type="http://schemas.openxmlformats.org/officeDocument/2006/relationships/hyperlink" Target="https://fbref.com/en/country/CZE/Czech-Republic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5a04fd92/matchlogs/2023-2024/summary/Said-Benrahma-Match-Logs" TargetMode="External"/><Relationship Id="rId431" Type="http://schemas.openxmlformats.org/officeDocument/2006/relationships/hyperlink" Target="https://fbref.com/en/squads/47c64c55/Crystal-Palace-Stats" TargetMode="External"/><Relationship Id="rId529" Type="http://schemas.openxmlformats.org/officeDocument/2006/relationships/hyperlink" Target="https://fbref.com/en/players/45c427ff/Luc-De-Fougerolles" TargetMode="External"/><Relationship Id="rId736" Type="http://schemas.openxmlformats.org/officeDocument/2006/relationships/hyperlink" Target="https://fbref.com/en/players/82927de4/matchlogs/2023-2024/summary/Pablo-Fornals-Match-Logs" TargetMode="External"/><Relationship Id="rId1061" Type="http://schemas.openxmlformats.org/officeDocument/2006/relationships/hyperlink" Target="https://fbref.com/en/players/4fb9c88f/Curtis-Jones" TargetMode="External"/><Relationship Id="rId1159" Type="http://schemas.openxmlformats.org/officeDocument/2006/relationships/hyperlink" Target="https://fbref.com/en/squads/b8fd03ef/Manchester-City-Stats" TargetMode="External"/><Relationship Id="rId1366" Type="http://schemas.openxmlformats.org/officeDocument/2006/relationships/hyperlink" Target="https://fbref.com/en/country/SCO/Scotland-Football" TargetMode="External"/><Relationship Id="rId2112" Type="http://schemas.openxmlformats.org/officeDocument/2006/relationships/hyperlink" Target="https://fbref.com/en/players/6412cc03/matchlogs/2023-2024/summary/Fabio-Vieira-Match-Logs" TargetMode="External"/><Relationship Id="rId2196" Type="http://schemas.openxmlformats.org/officeDocument/2006/relationships/hyperlink" Target="https://fbref.com/en/players/a5212312/Joe-Worrall" TargetMode="External"/><Relationship Id="rId168" Type="http://schemas.openxmlformats.org/officeDocument/2006/relationships/hyperlink" Target="https://fbref.com/en/players/394854c4/matchlogs/2023-2024/summary/George-Baldock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2944f86f/Frank-Onyeka" TargetMode="External"/><Relationship Id="rId1780" Type="http://schemas.openxmlformats.org/officeDocument/2006/relationships/hyperlink" Target="https://fbref.com/en/players/6434f10d/matchlogs/2023-2024/summary/Rodri-Match-Logs" TargetMode="External"/><Relationship Id="rId1878" Type="http://schemas.openxmlformats.org/officeDocument/2006/relationships/hyperlink" Target="https://fbref.com/en/country/ARG/Argentina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b8fd03ef/Manchester-City-Stats" TargetMode="External"/><Relationship Id="rId582" Type="http://schemas.openxmlformats.org/officeDocument/2006/relationships/hyperlink" Target="https://fbref.com/en/country/IRL/Republic-of-Ireland-Football" TargetMode="External"/><Relationship Id="rId803" Type="http://schemas.openxmlformats.org/officeDocument/2006/relationships/hyperlink" Target="https://fbref.com/en/squads/d07537b9/Brighton-and-Hove-Albion-Stats" TargetMode="External"/><Relationship Id="rId1226" Type="http://schemas.openxmlformats.org/officeDocument/2006/relationships/hyperlink" Target="https://fbref.com/en/country/WAL/Wales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6639e500/matchlogs/2023-2024/summary/Andreas-Pereira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38ceb24a/matchlogs/2023-2024/summary/Leandro-Trossard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178ae8f8/matchlogs/2023-2024/summary/Diogo-Jota-Match-Logs" TargetMode="External"/><Relationship Id="rId1500" Type="http://schemas.openxmlformats.org/officeDocument/2006/relationships/hyperlink" Target="https://fbref.com/en/players/00242715/matchlogs/2023-2024/summary/Moussa-Niakhate-Match-Logs" TargetMode="External"/><Relationship Id="rId1945" Type="http://schemas.openxmlformats.org/officeDocument/2006/relationships/hyperlink" Target="https://fbref.com/en/players/28300a16/Jason-Steele" TargetMode="External"/><Relationship Id="rId2123" Type="http://schemas.openxmlformats.org/officeDocument/2006/relationships/hyperlink" Target="https://fbref.com/en/players/d617bff6/matchlogs/2023-2024/summary/Radek-Vitek-Match-Log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47c64c55/Crystal-Palace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4e5a4cbc/Scott-McKenna" TargetMode="External"/><Relationship Id="rId1584" Type="http://schemas.openxmlformats.org/officeDocument/2006/relationships/hyperlink" Target="https://fbref.com/en/players/c1242d4e/matchlogs/2023-2024/summary/Stefan-Ortega-Match-Logs" TargetMode="External"/><Relationship Id="rId1791" Type="http://schemas.openxmlformats.org/officeDocument/2006/relationships/hyperlink" Target="https://fbref.com/en/squads/361ca564/Tottenham-Hotspur-Stats" TargetMode="External"/><Relationship Id="rId1805" Type="http://schemas.openxmlformats.org/officeDocument/2006/relationships/hyperlink" Target="https://fbref.com/en/players/bc7dc64d/Bukayo-Saka" TargetMode="External"/><Relationship Id="rId83" Type="http://schemas.openxmlformats.org/officeDocument/2006/relationships/hyperlink" Target="https://fbref.com/en/squads/d07537b9/Brighton-and-Hove-Albion-Stats" TargetMode="External"/><Relationship Id="rId179" Type="http://schemas.openxmlformats.org/officeDocument/2006/relationships/hyperlink" Target="https://fbref.com/en/squads/cd051869/Brentford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5e4d9b48/Jamie-Donley" TargetMode="External"/><Relationship Id="rId607" Type="http://schemas.openxmlformats.org/officeDocument/2006/relationships/hyperlink" Target="https://fbref.com/en/squads/47c64c55/Crystal-Palace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7af88b33/Max-Lowe" TargetMode="External"/><Relationship Id="rId1444" Type="http://schemas.openxmlformats.org/officeDocument/2006/relationships/hyperlink" Target="https://fbref.com/en/players/16e9d0ea/matchlogs/2023-2024/summary/Alex-Moreno-Match-Logs" TargetMode="External"/><Relationship Id="rId1651" Type="http://schemas.openxmlformats.org/officeDocument/2006/relationships/hyperlink" Target="https://fbref.com/en/squads/cff3d9bb/Chelsea-Stats" TargetMode="External"/><Relationship Id="rId1889" Type="http://schemas.openxmlformats.org/officeDocument/2006/relationships/hyperlink" Target="https://fbref.com/en/players/ee7c0a5e/James-Shea" TargetMode="External"/><Relationship Id="rId2067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GNB/Guinea-Bissau-Football" TargetMode="External"/><Relationship Id="rId453" Type="http://schemas.openxmlformats.org/officeDocument/2006/relationships/hyperlink" Target="https://fbref.com/en/players/fdf3cb77/Vladimir-Coufal" TargetMode="External"/><Relationship Id="rId660" Type="http://schemas.openxmlformats.org/officeDocument/2006/relationships/hyperlink" Target="https://fbref.com/en/players/b9e1436c/matchlogs/2023-2024/summary/Harvey-Elliott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48a5a5d6/matchlogs/2023-2024/summary/Gabriel-Martinelli-Match-Logs" TargetMode="External"/><Relationship Id="rId1511" Type="http://schemas.openxmlformats.org/officeDocument/2006/relationships/hyperlink" Target="https://fbref.com/en/squads/8cec06e1/Wolverhampton-Wanderers-Stats" TargetMode="External"/><Relationship Id="rId1749" Type="http://schemas.openxmlformats.org/officeDocument/2006/relationships/hyperlink" Target="https://fbref.com/en/players/7a1f2c08/Jairo-Riedewald" TargetMode="External"/><Relationship Id="rId1956" Type="http://schemas.openxmlformats.org/officeDocument/2006/relationships/hyperlink" Target="https://fbref.com/en/players/5eecec3d/matchlogs/2023-2024/summary/John-Stones-Match-Logs" TargetMode="External"/><Relationship Id="rId2134" Type="http://schemas.openxmlformats.org/officeDocument/2006/relationships/hyperlink" Target="https://fbref.com/en/squads/b8fd03ef/Manchester-City-Stats" TargetMode="External"/><Relationship Id="rId106" Type="http://schemas.openxmlformats.org/officeDocument/2006/relationships/hyperlink" Target="https://fbref.com/en/country/SCO/Scotland-Football" TargetMode="External"/><Relationship Id="rId313" Type="http://schemas.openxmlformats.org/officeDocument/2006/relationships/hyperlink" Target="https://fbref.com/en/players/47369df8/Josh-Brownhill" TargetMode="External"/><Relationship Id="rId758" Type="http://schemas.openxmlformats.org/officeDocument/2006/relationships/hyperlink" Target="https://fbref.com/en/country/IRL/Republic-of-Ireland-Football" TargetMode="External"/><Relationship Id="rId965" Type="http://schemas.openxmlformats.org/officeDocument/2006/relationships/hyperlink" Target="https://fbref.com/en/players/a7a688d7/Mackenzie-Hunt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d93c2511/matchlogs/2023-2024/summary/Scott-McTominay-Match-Logs" TargetMode="External"/><Relationship Id="rId1595" Type="http://schemas.openxmlformats.org/officeDocument/2006/relationships/hyperlink" Target="https://fbref.com/en/squads/1df6b87e/Sheffield-United-Stats" TargetMode="External"/><Relationship Id="rId1609" Type="http://schemas.openxmlformats.org/officeDocument/2006/relationships/hyperlink" Target="https://fbref.com/en/players/dc7f8a28/Cole-Palmer" TargetMode="External"/><Relationship Id="rId1816" Type="http://schemas.openxmlformats.org/officeDocument/2006/relationships/hyperlink" Target="https://fbref.com/en/players/972aeb2a/matchlogs/2023-2024/summary/William-Saliba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MAR/Morocco-Football" TargetMode="External"/><Relationship Id="rId397" Type="http://schemas.openxmlformats.org/officeDocument/2006/relationships/hyperlink" Target="https://fbref.com/en/players/dc6f5bdd/Calum-Chambers" TargetMode="External"/><Relationship Id="rId520" Type="http://schemas.openxmlformats.org/officeDocument/2006/relationships/hyperlink" Target="https://fbref.com/en/players/9228b07c/matchlogs/2023-2024/summary/Tom-Davies-Match-Logs" TargetMode="External"/><Relationship Id="rId618" Type="http://schemas.openxmlformats.org/officeDocument/2006/relationships/hyperlink" Target="https://fbref.com/en/country/SVK/Slovakia-Football" TargetMode="External"/><Relationship Id="rId825" Type="http://schemas.openxmlformats.org/officeDocument/2006/relationships/hyperlink" Target="https://fbref.com/en/players/01e5f06e/Sergio-Gomez" TargetMode="External"/><Relationship Id="rId1248" Type="http://schemas.openxmlformats.org/officeDocument/2006/relationships/hyperlink" Target="https://fbref.com/en/players/61aed9fe/matchlogs/2023-2024/summary/Jayden-Luker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KOR/Korea-Republic-Football" TargetMode="External"/><Relationship Id="rId2201" Type="http://schemas.openxmlformats.org/officeDocument/2006/relationships/hyperlink" Target="https://fbref.com/en/country/UKR/Ukraine-Football" TargetMode="External"/><Relationship Id="rId257" Type="http://schemas.openxmlformats.org/officeDocument/2006/relationships/hyperlink" Target="https://fbref.com/en/players/6c203af0/Yves-Bissouma" TargetMode="External"/><Relationship Id="rId464" Type="http://schemas.openxmlformats.org/officeDocument/2006/relationships/hyperlink" Target="https://fbref.com/en/players/a5ca9127/matchlogs/2023-2024/summary/Conor-Coventry-Match-Logs" TargetMode="External"/><Relationship Id="rId1010" Type="http://schemas.openxmlformats.org/officeDocument/2006/relationships/hyperlink" Target="https://fbref.com/en/country/GER/Germany-Football" TargetMode="External"/><Relationship Id="rId1094" Type="http://schemas.openxmlformats.org/officeDocument/2006/relationships/hyperlink" Target="https://fbref.com/en/country/FRA/France-Football" TargetMode="External"/><Relationship Id="rId1108" Type="http://schemas.openxmlformats.org/officeDocument/2006/relationships/hyperlink" Target="https://fbref.com/en/players/51dbeea9/matchlogs/2023-2024/summary/Thilo-Kehrer-Match-Logs" TargetMode="External"/><Relationship Id="rId1315" Type="http://schemas.openxmlformats.org/officeDocument/2006/relationships/hyperlink" Target="https://fbref.com/en/squads/361ca564/Tottenham-Hotspur-Stats" TargetMode="External"/><Relationship Id="rId1967" Type="http://schemas.openxmlformats.org/officeDocument/2006/relationships/hyperlink" Target="https://fbref.com/en/squads/822bd0ba/Liverpool-Stats" TargetMode="External"/><Relationship Id="rId2145" Type="http://schemas.openxmlformats.org/officeDocument/2006/relationships/hyperlink" Target="https://fbref.com/en/country/ENG/England-Football" TargetMode="External"/><Relationship Id="rId117" Type="http://schemas.openxmlformats.org/officeDocument/2006/relationships/hyperlink" Target="https://fbref.com/en/players/99127249/Antony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c2731c10/Conor-Gallagher" TargetMode="External"/><Relationship Id="rId976" Type="http://schemas.openxmlformats.org/officeDocument/2006/relationships/hyperlink" Target="https://fbref.com/en/players/491a433d/matchlogs/2023-2024/summary/Rasmus-Hojlund-Match-Logs" TargetMode="External"/><Relationship Id="rId1399" Type="http://schemas.openxmlformats.org/officeDocument/2006/relationships/hyperlink" Target="https://fbref.com/en/squads/e297cd13/Luton-Town-Stats" TargetMode="External"/><Relationship Id="rId324" Type="http://schemas.openxmlformats.org/officeDocument/2006/relationships/hyperlink" Target="https://fbref.com/en/players/bfc3b3a0/matchlogs/2023-2024/summary/Hugo-Bueno-Match-Logs" TargetMode="External"/><Relationship Id="rId531" Type="http://schemas.openxmlformats.org/officeDocument/2006/relationships/hyperlink" Target="https://fbref.com/en/squads/fd962109/Fulham-Stats" TargetMode="External"/><Relationship Id="rId629" Type="http://schemas.openxmlformats.org/officeDocument/2006/relationships/hyperlink" Target="https://fbref.com/en/players/414184f7/Jhon-Duran" TargetMode="External"/><Relationship Id="rId1161" Type="http://schemas.openxmlformats.org/officeDocument/2006/relationships/hyperlink" Target="https://fbref.com/en/players/f23f9d20/Tim-Krul" TargetMode="External"/><Relationship Id="rId1259" Type="http://schemas.openxmlformats.org/officeDocument/2006/relationships/hyperlink" Target="https://fbref.com/en/squads/822bd0ba/Liverpool-Stats" TargetMode="External"/><Relationship Id="rId1466" Type="http://schemas.openxmlformats.org/officeDocument/2006/relationships/hyperlink" Target="https://fbref.com/en/country/KVX/Kosovo-Football" TargetMode="External"/><Relationship Id="rId2005" Type="http://schemas.openxmlformats.org/officeDocument/2006/relationships/hyperlink" Target="https://fbref.com/en/players/a105d46a/Harry-Toffolo" TargetMode="External"/><Relationship Id="rId2212" Type="http://schemas.openxmlformats.org/officeDocument/2006/relationships/hyperlink" Target="https://fbref.com/en/players/88968486/Illia-Zabarnyi" TargetMode="External"/><Relationship Id="rId836" Type="http://schemas.openxmlformats.org/officeDocument/2006/relationships/hyperlink" Target="https://fbref.com/en/players/2bd83368/matchlogs/2023-2024/summary/Anthony-Gordon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8602292d/Aston-Villa-Stats" TargetMode="External"/><Relationship Id="rId1673" Type="http://schemas.openxmlformats.org/officeDocument/2006/relationships/hyperlink" Target="https://fbref.com/en/players/4b40d9ca/Nick-Pope" TargetMode="External"/><Relationship Id="rId1880" Type="http://schemas.openxmlformats.org/officeDocument/2006/relationships/hyperlink" Target="https://fbref.com/en/players/35141f4c/matchlogs/2023-2024/summary/Marcos-Senesi-Match-Logs" TargetMode="External"/><Relationship Id="rId1978" Type="http://schemas.openxmlformats.org/officeDocument/2006/relationships/hyperlink" Target="https://fbref.com/en/country/POR/Portugal-Football" TargetMode="External"/><Relationship Id="rId903" Type="http://schemas.openxmlformats.org/officeDocument/2006/relationships/hyperlink" Target="https://fbref.com/en/squads/18bb7c10/Arsenal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35516eac/Wilson-Odobert" TargetMode="External"/><Relationship Id="rId1740" Type="http://schemas.openxmlformats.org/officeDocument/2006/relationships/hyperlink" Target="https://fbref.com/en/players/1c7012b8/matchlogs/2023-2024/summary/Declan-Rice-Match-Logs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2f9e4435/matchlogs/2023-2024/summary/Dango-Ouattara-Match-Logs" TargetMode="External"/><Relationship Id="rId1838" Type="http://schemas.openxmlformats.org/officeDocument/2006/relationships/hyperlink" Target="https://fbref.com/en/country/BRA/Brazil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8e16dd48/Luis-Sinisterra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EL/Belgium-Football" TargetMode="External"/><Relationship Id="rId693" Type="http://schemas.openxmlformats.org/officeDocument/2006/relationships/hyperlink" Target="https://fbref.com/en/players/0ba976e4/Ansu-Fati" TargetMode="External"/><Relationship Id="rId2167" Type="http://schemas.openxmlformats.org/officeDocument/2006/relationships/hyperlink" Target="https://fbref.com/en/players/35e413f1/matchlogs/2023-2024/summary/Ben-White-Match-Logs" TargetMode="External"/><Relationship Id="rId139" Type="http://schemas.openxmlformats.org/officeDocument/2006/relationships/hyperlink" Target="https://fbref.com/en/squads/361ca564/Tottenham-Hotspur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979cb300/Matt-Dibley-Dias" TargetMode="External"/><Relationship Id="rId760" Type="http://schemas.openxmlformats.org/officeDocument/2006/relationships/hyperlink" Target="https://fbref.com/en/players/00b77ecf/matchlogs/2023-2024/summary/Nathan-Fraser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1df6b87e/Sheffield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e297cd13/Luton-Town-Stats" TargetMode="External"/><Relationship Id="rId2234" Type="http://schemas.openxmlformats.org/officeDocument/2006/relationships/hyperlink" Target="https://fbref.com/en/squads/8602292d/Aston-Villa-Stats" TargetMode="External"/><Relationship Id="rId206" Type="http://schemas.openxmlformats.org/officeDocument/2006/relationships/hyperlink" Target="https://fbref.com/en/country/NED/Netherlands-Football" TargetMode="External"/><Relationship Id="rId413" Type="http://schemas.openxmlformats.org/officeDocument/2006/relationships/hyperlink" Target="https://fbref.com/en/players/d2424d1b/Ben-Chilwell" TargetMode="External"/><Relationship Id="rId858" Type="http://schemas.openxmlformats.org/officeDocument/2006/relationships/hyperlink" Target="https://fbref.com/en/country/GER/Germany-Football" TargetMode="External"/><Relationship Id="rId1043" Type="http://schemas.openxmlformats.org/officeDocument/2006/relationships/hyperlink" Target="https://fbref.com/en/squads/7c21e445/West-Ham-United-Stats" TargetMode="External"/><Relationship Id="rId1488" Type="http://schemas.openxmlformats.org/officeDocument/2006/relationships/hyperlink" Target="https://fbref.com/en/players/c5bdb6e3/matchlogs/2023-2024/summary/Reiss-Nelson-Match-Logs" TargetMode="External"/><Relationship Id="rId1695" Type="http://schemas.openxmlformats.org/officeDocument/2006/relationships/hyperlink" Target="https://fbref.com/en/squads/18bb7c10/Arsenal-Stats" TargetMode="External"/><Relationship Id="rId620" Type="http://schemas.openxmlformats.org/officeDocument/2006/relationships/hyperlink" Target="https://fbref.com/en/players/3a949a25/matchlogs/2023-2024/summary/Martin-Dubravka-Match-Logs" TargetMode="External"/><Relationship Id="rId718" Type="http://schemas.openxmlformats.org/officeDocument/2006/relationships/hyperlink" Target="https://fbref.com/en/country/SCO/Scotland-Football" TargetMode="External"/><Relationship Id="rId925" Type="http://schemas.openxmlformats.org/officeDocument/2006/relationships/hyperlink" Target="https://fbref.com/en/players/92e7e919/Son-Heung-min" TargetMode="External"/><Relationship Id="rId1250" Type="http://schemas.openxmlformats.org/officeDocument/2006/relationships/hyperlink" Target="https://fbref.com/en/country/SRB/Serbia-Football" TargetMode="External"/><Relationship Id="rId1348" Type="http://schemas.openxmlformats.org/officeDocument/2006/relationships/hyperlink" Target="https://fbref.com/en/players/493924a7/matchlogs/2023-2024/summary/Kevin-Mbabu-Match-Logs" TargetMode="External"/><Relationship Id="rId1555" Type="http://schemas.openxmlformats.org/officeDocument/2006/relationships/hyperlink" Target="https://fbref.com/en/squads/8602292d/Aston-Villa-Stats" TargetMode="External"/><Relationship Id="rId1762" Type="http://schemas.openxmlformats.org/officeDocument/2006/relationships/hyperlink" Target="https://fbref.com/en/country/SCO/Scotland-Football" TargetMode="External"/><Relationship Id="rId1110" Type="http://schemas.openxmlformats.org/officeDocument/2006/relationships/hyperlink" Target="https://fbref.com/en/country/IRL/Republic-of-Ireland-Football" TargetMode="External"/><Relationship Id="rId1208" Type="http://schemas.openxmlformats.org/officeDocument/2006/relationships/hyperlink" Target="https://fbref.com/en/players/b57e066e/matchlogs/2023-2024/summary/Rico-Lewis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country/BRA/Brazil-Football" TargetMode="External"/><Relationship Id="rId1927" Type="http://schemas.openxmlformats.org/officeDocument/2006/relationships/hyperlink" Target="https://fbref.com/en/squads/4ba7cbea/Bournemouth-Stats" TargetMode="External"/><Relationship Id="rId2091" Type="http://schemas.openxmlformats.org/officeDocument/2006/relationships/hyperlink" Target="https://fbref.com/en/squads/361ca564/Tottenham-Hotspur-Stats" TargetMode="External"/><Relationship Id="rId2189" Type="http://schemas.openxmlformats.org/officeDocument/2006/relationships/hyperlink" Target="https://fbref.com/en/country/NZL/New-Zealand-Football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4506aec5/matchlogs/2023-2024/summary/Thomas-Cannon-Match-Logs" TargetMode="External"/><Relationship Id="rId575" Type="http://schemas.openxmlformats.org/officeDocument/2006/relationships/hyperlink" Target="https://fbref.com/en/squads/822bd0ba/Liverpool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21512407/Kieran-Trippier" TargetMode="External"/><Relationship Id="rId228" Type="http://schemas.openxmlformats.org/officeDocument/2006/relationships/hyperlink" Target="https://fbref.com/en/players/68db6358/matchlogs/2023-2024/summary/Daniel-Bentley-Match-Logs" TargetMode="External"/><Relationship Id="rId435" Type="http://schemas.openxmlformats.org/officeDocument/2006/relationships/hyperlink" Target="https://fbref.com/en/squads/cd051869/Brentford-Stats" TargetMode="External"/><Relationship Id="rId642" Type="http://schemas.openxmlformats.org/officeDocument/2006/relationships/hyperlink" Target="https://fbref.com/en/country/FRA/France-Football" TargetMode="External"/><Relationship Id="rId1065" Type="http://schemas.openxmlformats.org/officeDocument/2006/relationships/hyperlink" Target="https://fbref.com/en/players/45db685d/Jorginho" TargetMode="External"/><Relationship Id="rId1272" Type="http://schemas.openxmlformats.org/officeDocument/2006/relationships/hyperlink" Target="https://fbref.com/en/players/d8931174/matchlogs/2023-2024/summary/Harry-Maguire-Match-Logs" TargetMode="External"/><Relationship Id="rId2116" Type="http://schemas.openxmlformats.org/officeDocument/2006/relationships/hyperlink" Target="https://fbref.com/en/players/8b529245/matchlogs/2023-2024/summary/Carlos-Vinicius-Match-Logs" TargetMode="External"/><Relationship Id="rId502" Type="http://schemas.openxmlformats.org/officeDocument/2006/relationships/hyperlink" Target="https://fbref.com/en/country/NED/Netherlands-Football" TargetMode="External"/><Relationship Id="rId947" Type="http://schemas.openxmlformats.org/officeDocument/2006/relationships/hyperlink" Target="https://fbref.com/en/squads/47c64c55/Crystal-Palace-Stats" TargetMode="External"/><Relationship Id="rId1132" Type="http://schemas.openxmlformats.org/officeDocument/2006/relationships/hyperlink" Target="https://fbref.com/en/players/d0f72bf1/matchlogs/2023-2024/summary/Max-Kilman-Match-Logs" TargetMode="External"/><Relationship Id="rId1577" Type="http://schemas.openxmlformats.org/officeDocument/2006/relationships/hyperlink" Target="https://fbref.com/en/players/43a166b4/Divock-Origi" TargetMode="External"/><Relationship Id="rId1784" Type="http://schemas.openxmlformats.org/officeDocument/2006/relationships/hyperlink" Target="https://fbref.com/en/players/4ab53cdb/matchlogs/2023-2024/summary/Jay-Rodriguez-Match-Logs" TargetMode="External"/><Relationship Id="rId1991" Type="http://schemas.openxmlformats.org/officeDocument/2006/relationships/hyperlink" Target="https://fbref.com/en/squads/fd962109/Fulham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d3fd31cc/Everton-Stats" TargetMode="External"/><Relationship Id="rId1437" Type="http://schemas.openxmlformats.org/officeDocument/2006/relationships/hyperlink" Target="https://fbref.com/en/players/12de1b0d/Diego-Moreira" TargetMode="External"/><Relationship Id="rId1644" Type="http://schemas.openxmlformats.org/officeDocument/2006/relationships/hyperlink" Target="https://fbref.com/en/players/6fe90922/matchlogs/2023-2024/summary/Ivan-Perisic-Match-Logs" TargetMode="External"/><Relationship Id="rId1851" Type="http://schemas.openxmlformats.org/officeDocument/2006/relationships/hyperlink" Target="https://fbref.com/en/squads/822bd0ba/Liverpool-Stats" TargetMode="External"/><Relationship Id="rId1504" Type="http://schemas.openxmlformats.org/officeDocument/2006/relationships/hyperlink" Target="https://fbref.com/en/players/a53649b7/matchlogs/2023-2024/summary/Eddie-Nketiah-Match-Logs" TargetMode="External"/><Relationship Id="rId1711" Type="http://schemas.openxmlformats.org/officeDocument/2006/relationships/hyperlink" Target="https://fbref.com/en/squads/18bb7c10/Arsenal-Stats" TargetMode="External"/><Relationship Id="rId1949" Type="http://schemas.openxmlformats.org/officeDocument/2006/relationships/hyperlink" Target="https://fbref.com/en/players/b400bde0/Raheem-Sterling" TargetMode="External"/><Relationship Id="rId292" Type="http://schemas.openxmlformats.org/officeDocument/2006/relationships/hyperlink" Target="https://fbref.com/en/players/c2c5ecda/matchlogs/2023-2024/summary/Ethan-Brierley-Match-Logs" TargetMode="External"/><Relationship Id="rId1809" Type="http://schemas.openxmlformats.org/officeDocument/2006/relationships/hyperlink" Target="https://fbref.com/en/players/e342ad68/Mohamed-Salah" TargetMode="External"/><Relationship Id="rId597" Type="http://schemas.openxmlformats.org/officeDocument/2006/relationships/hyperlink" Target="https://fbref.com/en/players/67ac5bb8/Gabriel-Dos-Santos" TargetMode="External"/><Relationship Id="rId2180" Type="http://schemas.openxmlformats.org/officeDocument/2006/relationships/hyperlink" Target="https://fbref.com/en/players/c6dc9ecd/Harry-Wilson" TargetMode="External"/><Relationship Id="rId152" Type="http://schemas.openxmlformats.org/officeDocument/2006/relationships/hyperlink" Target="https://fbref.com/en/players/06df8256/matchlogs/2023-2024/summary/Benoit-Badiashile-Match-Logs" TargetMode="External"/><Relationship Id="rId457" Type="http://schemas.openxmlformats.org/officeDocument/2006/relationships/hyperlink" Target="https://fbref.com/en/players/0ef89a37/Philippe-Coutinho" TargetMode="External"/><Relationship Id="rId1087" Type="http://schemas.openxmlformats.org/officeDocument/2006/relationships/hyperlink" Target="https://fbref.com/en/squads/e297cd13/Luton-Town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c47541e0/matchlogs/2023-2024/summary/Bertrand-Traore-Match-Logs" TargetMode="External"/><Relationship Id="rId2138" Type="http://schemas.openxmlformats.org/officeDocument/2006/relationships/hyperlink" Target="https://fbref.com/en/squads/19538871/Manchester-United-Stats" TargetMode="External"/><Relationship Id="rId664" Type="http://schemas.openxmlformats.org/officeDocument/2006/relationships/hyperlink" Target="https://fbref.com/en/players/47a34c4f/matchlogs/2023-2024/summary/Mohamed-Elneny-Match-Logs" TargetMode="External"/><Relationship Id="rId871" Type="http://schemas.openxmlformats.org/officeDocument/2006/relationships/hyperlink" Target="https://fbref.com/en/squads/cff3d9bb/Chelsea-Stats" TargetMode="External"/><Relationship Id="rId969" Type="http://schemas.openxmlformats.org/officeDocument/2006/relationships/hyperlink" Target="https://fbref.com/en/players/8b04d6c1/Pierre-Hojbjerg" TargetMode="External"/><Relationship Id="rId1599" Type="http://schemas.openxmlformats.org/officeDocument/2006/relationships/hyperlink" Target="https://fbref.com/en/squads/4ba7cbea/Bournemouth-Stats" TargetMode="External"/><Relationship Id="rId317" Type="http://schemas.openxmlformats.org/officeDocument/2006/relationships/hyperlink" Target="https://fbref.com/en/players/4e204552/Jacob-Bruun-Larsen" TargetMode="External"/><Relationship Id="rId524" Type="http://schemas.openxmlformats.org/officeDocument/2006/relationships/hyperlink" Target="https://fbref.com/en/players/3e9e06cb/matchlogs/2023-2024/summary/Craig-Dawson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SEN/Senegal-Football" TargetMode="External"/><Relationship Id="rId1361" Type="http://schemas.openxmlformats.org/officeDocument/2006/relationships/hyperlink" Target="https://fbref.com/en/players/5c42b6b6/John-Mcate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7e5bebeb/Enso-Gonzalez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d7553721/Giovani-Lo-Celso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efd2ec23/Antoine-Semenyo" TargetMode="External"/><Relationship Id="rId1319" Type="http://schemas.openxmlformats.org/officeDocument/2006/relationships/hyperlink" Target="https://fbref.com/en/squads/47c64c55/Crystal-Palace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0f7533cd/Bobby-Reid" TargetMode="External"/><Relationship Id="rId1940" Type="http://schemas.openxmlformats.org/officeDocument/2006/relationships/hyperlink" Target="https://fbref.com/en/players/6a8a7af8/matchlogs/2023-2024/summary/Vinicius-Souza-Match-Logs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a9b1c319/matchlogs/2023-2024/summary/Pelly-Ruddock-Mpanzu-Match-Logs" TargetMode="External"/><Relationship Id="rId174" Type="http://schemas.openxmlformats.org/officeDocument/2006/relationships/hyperlink" Target="https://fbref.com/en/country/SEN/Senegal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GRE/Greece-Football" TargetMode="External"/><Relationship Id="rId241" Type="http://schemas.openxmlformats.org/officeDocument/2006/relationships/hyperlink" Target="https://fbref.com/en/players/2aaadf33/Luke-Berry" TargetMode="External"/><Relationship Id="rId479" Type="http://schemas.openxmlformats.org/officeDocument/2006/relationships/hyperlink" Target="https://fbref.com/en/squads/8cec06e1/Wolverhampton-Wanderers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8c3078cd/Luke-Harris" TargetMode="External"/><Relationship Id="rId339" Type="http://schemas.openxmlformats.org/officeDocument/2006/relationships/hyperlink" Target="https://fbref.com/en/squads/b2b47a98/Newcastle-United-Stats" TargetMode="External"/><Relationship Id="rId546" Type="http://schemas.openxmlformats.org/officeDocument/2006/relationships/hyperlink" Target="https://fbref.com/en/country/POR/Portugal-Football" TargetMode="External"/><Relationship Id="rId753" Type="http://schemas.openxmlformats.org/officeDocument/2006/relationships/hyperlink" Target="https://fbref.com/en/players/6722d4f0/Tyrese-Francois" TargetMode="External"/><Relationship Id="rId1176" Type="http://schemas.openxmlformats.org/officeDocument/2006/relationships/hyperlink" Target="https://fbref.com/en/players/f4e433d4/matchlogs/2023-2024/summary/Tariq-Lamptey-Match-Logs" TargetMode="External"/><Relationship Id="rId1383" Type="http://schemas.openxmlformats.org/officeDocument/2006/relationships/hyperlink" Target="https://fbref.com/en/squads/d3fd31cc/Everton-Stats" TargetMode="External"/><Relationship Id="rId2227" Type="http://schemas.openxmlformats.org/officeDocument/2006/relationships/hyperlink" Target="https://fbref.com/en/players/51cf8561/matchlogs/2023-2024/summary/Oleksandr-Zinchenko-Match-Logs" TargetMode="External"/><Relationship Id="rId101" Type="http://schemas.openxmlformats.org/officeDocument/2006/relationships/hyperlink" Target="https://fbref.com/en/players/e34fc66d/Joachim-Andersen" TargetMode="External"/><Relationship Id="rId406" Type="http://schemas.openxmlformats.org/officeDocument/2006/relationships/hyperlink" Target="https://fbref.com/en/country/MLI/Mali-Football" TargetMode="External"/><Relationship Id="rId960" Type="http://schemas.openxmlformats.org/officeDocument/2006/relationships/hyperlink" Target="https://fbref.com/en/players/a0666d3e/matchlogs/2023-2024/summary/Will-Hughes-Match-Logs" TargetMode="External"/><Relationship Id="rId1036" Type="http://schemas.openxmlformats.org/officeDocument/2006/relationships/hyperlink" Target="https://fbref.com/en/players/c17bfb65/matchlogs/2023-2024/summary/Joelinton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67f649be/matchlogs/2023-2024/summary/Ionut-Radu-Match-Logs" TargetMode="External"/><Relationship Id="rId1895" Type="http://schemas.openxmlformats.org/officeDocument/2006/relationships/hyperlink" Target="https://fbref.com/en/squads/b8fd03ef/Manchester-City-Stats" TargetMode="External"/><Relationship Id="rId613" Type="http://schemas.openxmlformats.org/officeDocument/2006/relationships/hyperlink" Target="https://fbref.com/en/players/5526deb1/Tommy-Doyle" TargetMode="External"/><Relationship Id="rId820" Type="http://schemas.openxmlformats.org/officeDocument/2006/relationships/hyperlink" Target="https://fbref.com/en/players/f0caab96/matchlogs/2023-2024/summary/Toti-Gomes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efacf4fd/matchlogs/2023-2024/summary/Ademola-Ola-Adebomi-Match-Logs" TargetMode="External"/><Relationship Id="rId1755" Type="http://schemas.openxmlformats.org/officeDocument/2006/relationships/hyperlink" Target="https://fbref.com/en/squads/b2b47a98/Newcastle-United-Stats" TargetMode="External"/><Relationship Id="rId1103" Type="http://schemas.openxmlformats.org/officeDocument/2006/relationships/hyperlink" Target="https://fbref.com/en/squads/d3fd31cc/Everton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summary/James-Milner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squads/cff3d9bb/Chelsea-Stats" TargetMode="External"/><Relationship Id="rId1822" Type="http://schemas.openxmlformats.org/officeDocument/2006/relationships/hyperlink" Target="https://fbref.com/en/country/COL/Colombia-Football" TargetMode="External"/><Relationship Id="rId196" Type="http://schemas.openxmlformats.org/officeDocument/2006/relationships/hyperlink" Target="https://fbref.com/en/players/a36524bf/matchlogs/2023-2024/summary/Calvin-Bassey-Match-Logs" TargetMode="External"/><Relationship Id="rId2084" Type="http://schemas.openxmlformats.org/officeDocument/2006/relationships/hyperlink" Target="https://fbref.com/en/players/e06683ca/matchlogs/2023-2024/summary/Virgil-van-Dijk-Match-Log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ESP/Spain-Football" TargetMode="External"/><Relationship Id="rId2151" Type="http://schemas.openxmlformats.org/officeDocument/2006/relationships/hyperlink" Target="https://fbref.com/en/players/95bd120d/matchlogs/2023-2024/summary/Deivid-Washington-Match-Log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ARG/Argentina-Football" TargetMode="External"/><Relationship Id="rId568" Type="http://schemas.openxmlformats.org/officeDocument/2006/relationships/hyperlink" Target="https://fbref.com/en/players/a712ca2b/matchlogs/2023-2024/summary/Issa-Diop-Match-Logs" TargetMode="External"/><Relationship Id="rId775" Type="http://schemas.openxmlformats.org/officeDocument/2006/relationships/hyperlink" Target="https://fbref.com/en/squads/d3fd31cc/Everton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GER/Germany-Football" TargetMode="External"/><Relationship Id="rId2011" Type="http://schemas.openxmlformats.org/officeDocument/2006/relationships/hyperlink" Target="https://fbref.com/en/squads/18bb7c10/Arsenal-Stats" TargetMode="External"/><Relationship Id="rId428" Type="http://schemas.openxmlformats.org/officeDocument/2006/relationships/hyperlink" Target="https://fbref.com/en/players/b2f9c73e/matchlogs/2023-2024/summary/Carney-Chukwuemeka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bf34eebd/Noni-Madueke" TargetMode="External"/><Relationship Id="rId1472" Type="http://schemas.openxmlformats.org/officeDocument/2006/relationships/hyperlink" Target="https://fbref.com/en/players/1704b0b8/matchlogs/2023-2024/summary/Murillo-Match-Logs" TargetMode="External"/><Relationship Id="rId2109" Type="http://schemas.openxmlformats.org/officeDocument/2006/relationships/hyperlink" Target="https://fbref.com/en/players/6412cc03/Fabio-Vieira" TargetMode="External"/><Relationship Id="rId702" Type="http://schemas.openxmlformats.org/officeDocument/2006/relationships/hyperlink" Target="https://fbref.com/en/country/IRL/Republic-of-Ireland-Football" TargetMode="External"/><Relationship Id="rId1125" Type="http://schemas.openxmlformats.org/officeDocument/2006/relationships/hyperlink" Target="https://fbref.com/en/players/3eeda7dd/Gavin-Kilkenny" TargetMode="External"/><Relationship Id="rId1332" Type="http://schemas.openxmlformats.org/officeDocument/2006/relationships/hyperlink" Target="https://fbref.com/en/players/27f4f772/matchlogs/2023-2024/summary/Remi-Matthews-Match-Logs" TargetMode="External"/><Relationship Id="rId1777" Type="http://schemas.openxmlformats.org/officeDocument/2006/relationships/hyperlink" Target="https://fbref.com/en/players/6434f10d/Rodri" TargetMode="External"/><Relationship Id="rId1984" Type="http://schemas.openxmlformats.org/officeDocument/2006/relationships/hyperlink" Target="https://fbref.com/en/players/5c0da4a4/matchlogs/2023-2024/summary/Marcus-Tavernier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6639e500/Andreas-Pereira" TargetMode="External"/><Relationship Id="rId1844" Type="http://schemas.openxmlformats.org/officeDocument/2006/relationships/hyperlink" Target="https://fbref.com/en/players/dd745366/matchlogs/2023-2024/summary/Andrey-Santos-Match-Logs" TargetMode="External"/><Relationship Id="rId1704" Type="http://schemas.openxmlformats.org/officeDocument/2006/relationships/hyperlink" Target="https://fbref.com/en/players/1544f145/matchlogs/2023-2024/summary/Jacob-Ramsey-Match-Logs" TargetMode="External"/><Relationship Id="rId285" Type="http://schemas.openxmlformats.org/officeDocument/2006/relationships/hyperlink" Target="https://fbref.com/en/players/30e81a88/Rhian-Brewster" TargetMode="External"/><Relationship Id="rId1911" Type="http://schemas.openxmlformats.org/officeDocument/2006/relationships/hyperlink" Target="https://fbref.com/en/squads/361ca564/Tottenham-Hotspur-Stats" TargetMode="External"/><Relationship Id="rId492" Type="http://schemas.openxmlformats.org/officeDocument/2006/relationships/hyperlink" Target="https://fbref.com/en/players/d9565625/matchlogs/2023-2024/summary/Diogo-Dalot-Match-Logs" TargetMode="External"/><Relationship Id="rId797" Type="http://schemas.openxmlformats.org/officeDocument/2006/relationships/hyperlink" Target="https://fbref.com/en/players/d91f104d/Alfie-Gilchrist" TargetMode="External"/><Relationship Id="rId2173" Type="http://schemas.openxmlformats.org/officeDocument/2006/relationships/hyperlink" Target="https://fbref.com/en/country/BRA/Brazil-Football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summary/Moises-Caicedo-Match-Logs" TargetMode="External"/><Relationship Id="rId1287" Type="http://schemas.openxmlformats.org/officeDocument/2006/relationships/hyperlink" Target="https://fbref.com/en/squads/d07537b9/Brighton-and-Hove-Albion-Stats" TargetMode="External"/><Relationship Id="rId2033" Type="http://schemas.openxmlformats.org/officeDocument/2006/relationships/hyperlink" Target="https://fbref.com/en/players/9a28eba4/Adama-Traore" TargetMode="External"/><Relationship Id="rId212" Type="http://schemas.openxmlformats.org/officeDocument/2006/relationships/hyperlink" Target="https://fbref.com/en/players/399e9474/matchlogs/2023-2024/summary/Amarii-Bell-Match-Logs" TargetMode="External"/><Relationship Id="rId657" Type="http://schemas.openxmlformats.org/officeDocument/2006/relationships/hyperlink" Target="https://fbref.com/en/players/b9e1436c/Harvey-Elliott" TargetMode="External"/><Relationship Id="rId864" Type="http://schemas.openxmlformats.org/officeDocument/2006/relationships/hyperlink" Target="https://fbref.com/en/players/d0706b27/matchlogs/2023-2024/summary/Marc-Guehi-Match-Logs" TargetMode="External"/><Relationship Id="rId1494" Type="http://schemas.openxmlformats.org/officeDocument/2006/relationships/hyperlink" Target="https://fbref.com/en/country/POR/Portugal-Football" TargetMode="External"/><Relationship Id="rId1799" Type="http://schemas.openxmlformats.org/officeDocument/2006/relationships/hyperlink" Target="https://fbref.com/en/squads/e297cd13/Luton-Town-Stats" TargetMode="External"/><Relationship Id="rId2100" Type="http://schemas.openxmlformats.org/officeDocument/2006/relationships/hyperlink" Target="https://fbref.com/en/players/8fe2a392/matchlogs/2023-2024/summary/Micky-van-de-Ven-Match-Logs" TargetMode="External"/><Relationship Id="rId517" Type="http://schemas.openxmlformats.org/officeDocument/2006/relationships/hyperlink" Target="https://fbref.com/en/players/9228b07c/Tom-Davies" TargetMode="External"/><Relationship Id="rId724" Type="http://schemas.openxmlformats.org/officeDocument/2006/relationships/hyperlink" Target="https://fbref.com/en/players/a92ab7be/matchlogs/2023-2024/summary/Mark-Flekken-Match-Logs" TargetMode="External"/><Relationship Id="rId931" Type="http://schemas.openxmlformats.org/officeDocument/2006/relationships/hyperlink" Target="https://fbref.com/en/squads/cd051869/Brentford-Stats" TargetMode="External"/><Relationship Id="rId1147" Type="http://schemas.openxmlformats.org/officeDocument/2006/relationships/hyperlink" Target="https://fbref.com/en/squads/822bd0ba/Liverpool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e9c0c1b2/Andre-Onana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cff3d9bb/Chelsea-Stats" TargetMode="External"/><Relationship Id="rId1214" Type="http://schemas.openxmlformats.org/officeDocument/2006/relationships/hyperlink" Target="https://fbref.com/en/country/SWE/Sweden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b8fd03ef/Manchester-City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822bd0ba/Liverpool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6613c819/Tomas-Soucek" TargetMode="External"/><Relationship Id="rId18" Type="http://schemas.openxmlformats.org/officeDocument/2006/relationships/hyperlink" Target="https://fbref.com/en/country/CIV/Cote-dIvoire-Football" TargetMode="External"/><Relationship Id="rId2195" Type="http://schemas.openxmlformats.org/officeDocument/2006/relationships/hyperlink" Target="https://fbref.com/en/players/d3085b49/matchlogs/2023-2024/summary/Cauley-Woodrow-Match-Logs" TargetMode="External"/><Relationship Id="rId167" Type="http://schemas.openxmlformats.org/officeDocument/2006/relationships/hyperlink" Target="https://fbref.com/en/squads/1df6b87e/Sheffield-United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d557d734/Matt-Doherty" TargetMode="External"/><Relationship Id="rId2055" Type="http://schemas.openxmlformats.org/officeDocument/2006/relationships/hyperlink" Target="https://fbref.com/en/squads/18bb7c10/Arsenal-Stats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2afc7272/Lewis-Cook" TargetMode="External"/><Relationship Id="rId539" Type="http://schemas.openxmlformats.org/officeDocument/2006/relationships/hyperlink" Target="https://fbref.com/en/squads/8602292d/Aston-Villa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822bd0ba/Liverpool-Stats" TargetMode="External"/><Relationship Id="rId1169" Type="http://schemas.openxmlformats.org/officeDocument/2006/relationships/hyperlink" Target="https://fbref.com/en/players/99813635/Adam-Lallana" TargetMode="External"/><Relationship Id="rId1376" Type="http://schemas.openxmlformats.org/officeDocument/2006/relationships/hyperlink" Target="https://fbref.com/en/players/90f91999/matchlogs/2023-2024/summary/John-McGinn-Match-Logs" TargetMode="External"/><Relationship Id="rId1583" Type="http://schemas.openxmlformats.org/officeDocument/2006/relationships/hyperlink" Target="https://fbref.com/en/squads/b8fd03ef/Manchester-City-Stats" TargetMode="External"/><Relationship Id="rId2122" Type="http://schemas.openxmlformats.org/officeDocument/2006/relationships/hyperlink" Target="https://fbref.com/en/squads/19538871/Manchester-United-Stats" TargetMode="External"/><Relationship Id="rId301" Type="http://schemas.openxmlformats.org/officeDocument/2006/relationships/hyperlink" Target="https://fbref.com/en/players/5f346071/Andre-Brooks" TargetMode="External"/><Relationship Id="rId953" Type="http://schemas.openxmlformats.org/officeDocument/2006/relationships/hyperlink" Target="https://fbref.com/en/players/15f3ec41/Callum-Hudson-Odoi" TargetMode="External"/><Relationship Id="rId1029" Type="http://schemas.openxmlformats.org/officeDocument/2006/relationships/hyperlink" Target="https://fbref.com/en/players/e8832875/Joao-Pedro" TargetMode="External"/><Relationship Id="rId1236" Type="http://schemas.openxmlformats.org/officeDocument/2006/relationships/hyperlink" Target="https://fbref.com/en/players/a2b105e0/matchlogs/2023-2024/summary/Sean-Longstaff-Match-Logs" TargetMode="External"/><Relationship Id="rId1790" Type="http://schemas.openxmlformats.org/officeDocument/2006/relationships/hyperlink" Target="https://fbref.com/en/country/ARG/Argentina-Football" TargetMode="External"/><Relationship Id="rId1888" Type="http://schemas.openxmlformats.org/officeDocument/2006/relationships/hyperlink" Target="https://fbref.com/en/players/9c94165b/matchlogs/2023-2024/summary/Luke-Shaw-Match-Logs" TargetMode="External"/><Relationship Id="rId82" Type="http://schemas.openxmlformats.org/officeDocument/2006/relationships/hyperlink" Target="https://fbref.com/en/country/COL/Colombia-Football" TargetMode="External"/><Relationship Id="rId606" Type="http://schemas.openxmlformats.org/officeDocument/2006/relationships/hyperlink" Target="https://fbref.com/en/country/MLI/Mali-Football" TargetMode="External"/><Relationship Id="rId813" Type="http://schemas.openxmlformats.org/officeDocument/2006/relationships/hyperlink" Target="https://fbref.com/en/players/8b57ad2c/Joao-Gomes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SRB/Serbia-Football" TargetMode="External"/><Relationship Id="rId1748" Type="http://schemas.openxmlformats.org/officeDocument/2006/relationships/hyperlink" Target="https://fbref.com/en/players/fa031b34/matchlogs/2023-2024/summary/Richarlison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POR/Portugal-Football" TargetMode="External"/><Relationship Id="rId1955" Type="http://schemas.openxmlformats.org/officeDocument/2006/relationships/hyperlink" Target="https://fbref.com/en/squads/b8fd03ef/Manchester-City-Stats" TargetMode="External"/><Relationship Id="rId1608" Type="http://schemas.openxmlformats.org/officeDocument/2006/relationships/hyperlink" Target="https://fbref.com/en/players/a78ff07f/matchlogs/2023-2024/summary/Joao-Palhinha-Match-Logs" TargetMode="External"/><Relationship Id="rId1815" Type="http://schemas.openxmlformats.org/officeDocument/2006/relationships/hyperlink" Target="https://fbref.com/en/squads/18bb7c10/Arsenal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9cfbad36/matchlogs/2023-2024/summary/Julio-Cesar-Enciso-Match-Logs" TargetMode="External"/><Relationship Id="rId2077" Type="http://schemas.openxmlformats.org/officeDocument/2006/relationships/hyperlink" Target="https://fbref.com/en/players/a2d873dd/Hwang-Ui-jo" TargetMode="External"/><Relationship Id="rId256" Type="http://schemas.openxmlformats.org/officeDocument/2006/relationships/hyperlink" Target="https://fbref.com/en/players/d328a254/matchlogs/2023-2024/summary/Philip-Billing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JPN/Japan-Football" TargetMode="External"/><Relationship Id="rId1093" Type="http://schemas.openxmlformats.org/officeDocument/2006/relationships/hyperlink" Target="https://fbref.com/en/players/cc77354e/Boubacar-Kamara" TargetMode="External"/><Relationship Id="rId2144" Type="http://schemas.openxmlformats.org/officeDocument/2006/relationships/hyperlink" Target="https://fbref.com/en/players/3515d404/James-Ward-Prowse" TargetMode="External"/><Relationship Id="rId116" Type="http://schemas.openxmlformats.org/officeDocument/2006/relationships/hyperlink" Target="https://fbref.com/en/players/ac05f970/matchlogs/2023-2024/summary/Michail-Antonio-Match-Logs" TargetMode="External"/><Relationship Id="rId323" Type="http://schemas.openxmlformats.org/officeDocument/2006/relationships/hyperlink" Target="https://fbref.com/en/squads/8cec06e1/Wolverhampton-Wanderers-Stats" TargetMode="External"/><Relationship Id="rId530" Type="http://schemas.openxmlformats.org/officeDocument/2006/relationships/hyperlink" Target="https://fbref.com/en/country/CAN/Canada-Football" TargetMode="External"/><Relationship Id="rId768" Type="http://schemas.openxmlformats.org/officeDocument/2006/relationships/hyperlink" Target="https://fbref.com/en/players/1971591f/matchlogs/2023-2024/summary/Cody-Gakpo-Match-Logs" TargetMode="External"/><Relationship Id="rId975" Type="http://schemas.openxmlformats.org/officeDocument/2006/relationships/hyperlink" Target="https://fbref.com/en/squads/19538871/Manchester-United-Stats" TargetMode="External"/><Relationship Id="rId1160" Type="http://schemas.openxmlformats.org/officeDocument/2006/relationships/hyperlink" Target="https://fbref.com/en/players/79c0821a/matchlogs/2023-2024/summary/Mateo-Kovacic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41034650/matchlogs/2023-2024/summary/Jurrien-Timber-Match-Logs" TargetMode="External"/><Relationship Id="rId2211" Type="http://schemas.openxmlformats.org/officeDocument/2006/relationships/hyperlink" Target="https://fbref.com/en/players/be927d03/matchlogs/2023-2024/summary/Ashley-Young-Match-Logs" TargetMode="External"/><Relationship Id="rId628" Type="http://schemas.openxmlformats.org/officeDocument/2006/relationships/hyperlink" Target="https://fbref.com/en/players/282f75f3/matchlogs/2023-2024/summary/Lewis-Dunk-Match-Logs" TargetMode="External"/><Relationship Id="rId835" Type="http://schemas.openxmlformats.org/officeDocument/2006/relationships/hyperlink" Target="https://fbref.com/en/squads/b2b47a98/Newcastle-United-Stats" TargetMode="External"/><Relationship Id="rId1258" Type="http://schemas.openxmlformats.org/officeDocument/2006/relationships/hyperlink" Target="https://fbref.com/en/country/ARG/Argentina-Football" TargetMode="External"/><Relationship Id="rId1465" Type="http://schemas.openxmlformats.org/officeDocument/2006/relationships/hyperlink" Target="https://fbref.com/en/players/99aa1a84/Arijanet-Muric" TargetMode="External"/><Relationship Id="rId1672" Type="http://schemas.openxmlformats.org/officeDocument/2006/relationships/hyperlink" Target="https://fbref.com/en/players/e541326e/matchlogs/2023-2024/summary/Ethan-Pinnock-Match-Logs" TargetMode="External"/><Relationship Id="rId1020" Type="http://schemas.openxmlformats.org/officeDocument/2006/relationships/hyperlink" Target="https://fbref.com/en/players/b66315ae/matchlogs/2023-2024/summary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ed383e43/Alex-Matos" TargetMode="External"/><Relationship Id="rId1532" Type="http://schemas.openxmlformats.org/officeDocument/2006/relationships/hyperlink" Target="https://fbref.com/en/players/1d042188/matchlogs/2023-2024/summary/Dara-OShea-Match-Logs" TargetMode="External"/><Relationship Id="rId1977" Type="http://schemas.openxmlformats.org/officeDocument/2006/relationships/hyperlink" Target="https://fbref.com/en/players/a65c844b/Nuno-Tavares" TargetMode="External"/><Relationship Id="rId902" Type="http://schemas.openxmlformats.org/officeDocument/2006/relationships/hyperlink" Target="https://fbref.com/en/country/GER/Germany-Football" TargetMode="External"/><Relationship Id="rId1837" Type="http://schemas.openxmlformats.org/officeDocument/2006/relationships/hyperlink" Target="https://fbref.com/en/players/dd745366/Andrey-Santos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squads/361ca564/Tottenham-Hotspur-Stats" TargetMode="External"/><Relationship Id="rId180" Type="http://schemas.openxmlformats.org/officeDocument/2006/relationships/hyperlink" Target="https://fbref.com/en/players/2886c9b5/matchlogs/2023-2024/summary/Shandon-Baptiste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86e7deaf/matchlogs/2023-2024/summary/Thiago-Silva-Match-Logs" TargetMode="External"/><Relationship Id="rId485" Type="http://schemas.openxmlformats.org/officeDocument/2006/relationships/hyperlink" Target="https://fbref.com/en/players/93e08bce/Ameen-Al-Dakhil" TargetMode="External"/><Relationship Id="rId692" Type="http://schemas.openxmlformats.org/officeDocument/2006/relationships/hyperlink" Target="https://fbref.com/en/players/9328b835/matchlogs/2023-2024/summary/Lukasz-Fabianski-Match-Logs" TargetMode="External"/><Relationship Id="rId2166" Type="http://schemas.openxmlformats.org/officeDocument/2006/relationships/hyperlink" Target="https://fbref.com/en/squads/18bb7c10/Arsenal-Stats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15ee4bc1/Jili-Buyabu" TargetMode="External"/><Relationship Id="rId552" Type="http://schemas.openxmlformats.org/officeDocument/2006/relationships/hyperlink" Target="https://fbref.com/en/players/4a1a9578/matchlogs/2023-2024/summary/Luis-Diaz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ALG/Algeri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country/POL/Poland-Football" TargetMode="External"/><Relationship Id="rId205" Type="http://schemas.openxmlformats.org/officeDocument/2006/relationships/hyperlink" Target="https://fbref.com/en/players/50dc94ce/Donny-van-de-Beek" TargetMode="External"/><Relationship Id="rId412" Type="http://schemas.openxmlformats.org/officeDocument/2006/relationships/hyperlink" Target="https://fbref.com/en/players/890f108d/matchlogs/2023-2024/summary/Youssef-Chermiti-Match-Logs" TargetMode="External"/><Relationship Id="rId857" Type="http://schemas.openxmlformats.org/officeDocument/2006/relationships/hyperlink" Target="https://fbref.com/en/players/8aec0537/Pascal-Gros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18bb7c10/Arsenal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b63e789d/John-Fleck" TargetMode="External"/><Relationship Id="rId924" Type="http://schemas.openxmlformats.org/officeDocument/2006/relationships/hyperlink" Target="https://fbref.com/en/players/8a3c1dc7/matchlogs/2023-2024/summary/Rico-Henry-Match-Logs" TargetMode="External"/><Relationship Id="rId1347" Type="http://schemas.openxmlformats.org/officeDocument/2006/relationships/hyperlink" Target="https://fbref.com/en/squads/fd962109/Fulham-Stats" TargetMode="External"/><Relationship Id="rId1554" Type="http://schemas.openxmlformats.org/officeDocument/2006/relationships/hyperlink" Target="https://fbref.com/en/country/SWE/Sweden-Football" TargetMode="External"/><Relationship Id="rId1761" Type="http://schemas.openxmlformats.org/officeDocument/2006/relationships/hyperlink" Target="https://fbref.com/en/players/2e4f5f03/Andrew-Robertson" TargetMode="External"/><Relationship Id="rId1999" Type="http://schemas.openxmlformats.org/officeDocument/2006/relationships/hyperlink" Target="https://fbref.com/en/squads/8602292d/Aston-Villa-Stat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squads/b8fd03ef/Manchester-City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9b6f7fd5/Lucas-Paqueta" TargetMode="External"/><Relationship Id="rId1859" Type="http://schemas.openxmlformats.org/officeDocument/2006/relationships/hyperlink" Target="https://fbref.com/en/squads/b2b47a98/Newcastle-United-Stats" TargetMode="External"/><Relationship Id="rId1719" Type="http://schemas.openxmlformats.org/officeDocument/2006/relationships/hyperlink" Target="https://fbref.com/en/squads/fd962109/Fulham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ARG/Argentina-Football" TargetMode="External"/><Relationship Id="rId2188" Type="http://schemas.openxmlformats.org/officeDocument/2006/relationships/hyperlink" Target="https://fbref.com/en/players/4e9a0555/Chris-Wood" TargetMode="External"/><Relationship Id="rId367" Type="http://schemas.openxmlformats.org/officeDocument/2006/relationships/hyperlink" Target="https://fbref.com/en/squads/d3fd31cc/Everton-Stats" TargetMode="External"/><Relationship Id="rId574" Type="http://schemas.openxmlformats.org/officeDocument/2006/relationships/hyperlink" Target="https://fbref.com/en/country/SCO/Scotland-Football" TargetMode="External"/><Relationship Id="rId2048" Type="http://schemas.openxmlformats.org/officeDocument/2006/relationships/hyperlink" Target="https://fbref.com/en/players/b2a81fc6/matchlogs/2023-2024/summary/Mike-Tresor-Match-Log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4e015693/James-Garner" TargetMode="External"/><Relationship Id="rId879" Type="http://schemas.openxmlformats.org/officeDocument/2006/relationships/hyperlink" Target="https://fbref.com/en/squads/b8fd03ef/Manchester-City-Stats" TargetMode="External"/><Relationship Id="rId434" Type="http://schemas.openxmlformats.org/officeDocument/2006/relationships/hyperlink" Target="https://fbref.com/en/country/IRL/Republic-of-Ireland-Football" TargetMode="External"/><Relationship Id="rId641" Type="http://schemas.openxmlformats.org/officeDocument/2006/relationships/hyperlink" Target="https://fbref.com/en/players/0562b7f1/Odsonne-Edouard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4fb9c88f/matchlogs/2023-2024/summary/Curtis-Jones-Match-Logs" TargetMode="External"/><Relationship Id="rId1271" Type="http://schemas.openxmlformats.org/officeDocument/2006/relationships/hyperlink" Target="https://fbref.com/en/squads/19538871/Manchester-United-Stats" TargetMode="External"/><Relationship Id="rId1369" Type="http://schemas.openxmlformats.org/officeDocument/2006/relationships/hyperlink" Target="https://fbref.com/en/players/bf973eeb/James-McConnell" TargetMode="External"/><Relationship Id="rId1576" Type="http://schemas.openxmlformats.org/officeDocument/2006/relationships/hyperlink" Target="https://fbref.com/en/players/2944f86f/matchlogs/2023-2024/summary/Frank-Onyeka-Match-Logs" TargetMode="External"/><Relationship Id="rId2115" Type="http://schemas.openxmlformats.org/officeDocument/2006/relationships/hyperlink" Target="https://fbref.com/en/squads/fd962109/Fulham-Stats" TargetMode="External"/><Relationship Id="rId501" Type="http://schemas.openxmlformats.org/officeDocument/2006/relationships/hyperlink" Target="https://fbref.com/en/players/f08490a6/Arnaut-Danjuma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cec06e1/Wolverhampton-Wanderers-Stats" TargetMode="External"/><Relationship Id="rId1229" Type="http://schemas.openxmlformats.org/officeDocument/2006/relationships/hyperlink" Target="https://fbref.com/en/players/165cf989/Andy-Lonergan" TargetMode="External"/><Relationship Id="rId1783" Type="http://schemas.openxmlformats.org/officeDocument/2006/relationships/hyperlink" Target="https://fbref.com/en/squads/943e8050/Burnley-Stats" TargetMode="External"/><Relationship Id="rId1990" Type="http://schemas.openxmlformats.org/officeDocument/2006/relationships/hyperlink" Target="https://fbref.com/en/country/NED/Netherlands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01ce9e70/matchlogs/2023-2024/summary/Kieffer-Moore-Match-Logs" TargetMode="External"/><Relationship Id="rId1643" Type="http://schemas.openxmlformats.org/officeDocument/2006/relationships/hyperlink" Target="https://fbref.com/en/squads/361ca564/Tottenham-Hotspur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SP/Spain-Football" TargetMode="External"/><Relationship Id="rId1948" Type="http://schemas.openxmlformats.org/officeDocument/2006/relationships/hyperlink" Target="https://fbref.com/en/players/28300a16/matchlogs/2023-2024/summary/Jason-Steele-Match-Logs" TargetMode="External"/><Relationship Id="rId291" Type="http://schemas.openxmlformats.org/officeDocument/2006/relationships/hyperlink" Target="https://fbref.com/en/squads/cd051869/Brentford-Stats" TargetMode="External"/><Relationship Id="rId1808" Type="http://schemas.openxmlformats.org/officeDocument/2006/relationships/hyperlink" Target="https://fbref.com/en/players/bc7dc64d/matchlogs/2023-2024/summary/Bukayo-Saka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5e4d9b48/matchlogs/2023-2024/summary/Jamie-Donley-Match-Logs" TargetMode="External"/><Relationship Id="rId249" Type="http://schemas.openxmlformats.org/officeDocument/2006/relationships/hyperlink" Target="https://fbref.com/en/players/9af1f9ff/Jordan-Beyer" TargetMode="External"/><Relationship Id="rId456" Type="http://schemas.openxmlformats.org/officeDocument/2006/relationships/hyperlink" Target="https://fbref.com/en/players/fdf3cb77/matchlogs/2023-2024/summary/Vladimir-Coufal-Match-Logs" TargetMode="External"/><Relationship Id="rId663" Type="http://schemas.openxmlformats.org/officeDocument/2006/relationships/hyperlink" Target="https://fbref.com/en/squads/18bb7c10/Arsenal-Stats" TargetMode="External"/><Relationship Id="rId870" Type="http://schemas.openxmlformats.org/officeDocument/2006/relationships/hyperlink" Target="https://fbref.com/en/country/FRA/France-Football" TargetMode="External"/><Relationship Id="rId1086" Type="http://schemas.openxmlformats.org/officeDocument/2006/relationships/hyperlink" Target="https://fbref.com/en/country/BFA/Burkina-Faso-Football" TargetMode="External"/><Relationship Id="rId1293" Type="http://schemas.openxmlformats.org/officeDocument/2006/relationships/hyperlink" Target="https://fbref.com/en/players/a79abd8b/Filip-Marshall" TargetMode="External"/><Relationship Id="rId2137" Type="http://schemas.openxmlformats.org/officeDocument/2006/relationships/hyperlink" Target="https://fbref.com/en/country/ENG/England-Football" TargetMode="External"/><Relationship Id="rId109" Type="http://schemas.openxmlformats.org/officeDocument/2006/relationships/hyperlink" Target="https://fbref.com/en/players/e4238fb1/Jaidon-Anthony" TargetMode="External"/><Relationship Id="rId316" Type="http://schemas.openxmlformats.org/officeDocument/2006/relationships/hyperlink" Target="https://fbref.com/en/players/47369df8/matchlogs/2023-2024/summary/Josh-Brownhill-Match-Logs" TargetMode="External"/><Relationship Id="rId523" Type="http://schemas.openxmlformats.org/officeDocument/2006/relationships/hyperlink" Target="https://fbref.com/en/squads/8cec06e1/Wolverhampton-Wanderers-Stats" TargetMode="External"/><Relationship Id="rId968" Type="http://schemas.openxmlformats.org/officeDocument/2006/relationships/hyperlink" Target="https://fbref.com/en/players/a7a688d7/matchlogs/2023-2024/summary/Mackenzie-Hunt-Match-Logs" TargetMode="External"/><Relationship Id="rId1153" Type="http://schemas.openxmlformats.org/officeDocument/2006/relationships/hyperlink" Target="https://fbref.com/en/players/8d3c902d/Cheikhou-Kouyate" TargetMode="External"/><Relationship Id="rId1598" Type="http://schemas.openxmlformats.org/officeDocument/2006/relationships/hyperlink" Target="https://fbref.com/en/country/BFA/Burkina-Faso-Football" TargetMode="External"/><Relationship Id="rId2204" Type="http://schemas.openxmlformats.org/officeDocument/2006/relationships/hyperlink" Target="https://fbref.com/en/players/c1fe2a48/Ryan-Yates" TargetMode="External"/><Relationship Id="rId97" Type="http://schemas.openxmlformats.org/officeDocument/2006/relationships/hyperlink" Target="https://fbref.com/en/players/21a866b7/Joseph-Anang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01e5f06e/matchlogs/2023-2024/summary/Sergio-Gomez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summary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4806ec67/Jordan-Pickford" TargetMode="External"/><Relationship Id="rId1872" Type="http://schemas.openxmlformats.org/officeDocument/2006/relationships/hyperlink" Target="https://fbref.com/en/players/d04b94db/matchlogs/2023-2024/summary/Nelson-Semedo-Match-Logs" TargetMode="External"/><Relationship Id="rId1220" Type="http://schemas.openxmlformats.org/officeDocument/2006/relationships/hyperlink" Target="https://fbref.com/en/players/afed6722/matchlogs/2023-2024/summary/Valentino-Livramento-Match-Logs" TargetMode="External"/><Relationship Id="rId1318" Type="http://schemas.openxmlformats.org/officeDocument/2006/relationships/hyperlink" Target="https://fbref.com/en/country/FRA/France-Football" TargetMode="External"/><Relationship Id="rId1525" Type="http://schemas.openxmlformats.org/officeDocument/2006/relationships/hyperlink" Target="https://fbref.com/en/players/089667a5/Lewis-OBrien" TargetMode="External"/><Relationship Id="rId1732" Type="http://schemas.openxmlformats.org/officeDocument/2006/relationships/hyperlink" Target="https://fbref.com/en/players/3353737a/matchlogs/2023-2024/summary/Sergio-Reguilon-Match-Logs" TargetMode="External"/><Relationship Id="rId24" Type="http://schemas.openxmlformats.org/officeDocument/2006/relationships/hyperlink" Target="https://fbref.com/en/players/f76e6b4e/matchlogs/2023-2024/summary/Adrian-Match-Logs" TargetMode="External"/><Relationship Id="rId173" Type="http://schemas.openxmlformats.org/officeDocument/2006/relationships/hyperlink" Target="https://fbref.com/en/players/f449640d/Fode-Ballo-Toure" TargetMode="External"/><Relationship Id="rId380" Type="http://schemas.openxmlformats.org/officeDocument/2006/relationships/hyperlink" Target="https://fbref.com/en/players/4d224fe8/matchlogs/2023-2024/summary/Casemiro-Match-Logs" TargetMode="External"/><Relationship Id="rId2061" Type="http://schemas.openxmlformats.org/officeDocument/2006/relationships/hyperlink" Target="https://fbref.com/en/players/f315ca93/Kostas-Tsimikas" TargetMode="External"/><Relationship Id="rId240" Type="http://schemas.openxmlformats.org/officeDocument/2006/relationships/hyperlink" Target="https://fbref.com/en/players/b59c2a92/matchlogs/2023-2024/summary/Lucas-Bergstrom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ae4fc6a4/Eberechi-Eze" TargetMode="External"/><Relationship Id="rId892" Type="http://schemas.openxmlformats.org/officeDocument/2006/relationships/hyperlink" Target="https://fbref.com/en/players/eebacc07/matchlogs/2023-2024/summary/Gustavo-Hamer-Match-Logs" TargetMode="External"/><Relationship Id="rId2159" Type="http://schemas.openxmlformats.org/officeDocument/2006/relationships/hyperlink" Target="https://fbref.com/en/players/c40b6180/matchlogs/2023-2024/summary/Adam-Webster-Match-Logs" TargetMode="External"/><Relationship Id="rId100" Type="http://schemas.openxmlformats.org/officeDocument/2006/relationships/hyperlink" Target="https://fbref.com/en/players/21a866b7/matchlogs/2023-2024/summary/Joseph-Anang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31c69ef1/Ruben-Dias" TargetMode="External"/><Relationship Id="rId752" Type="http://schemas.openxmlformats.org/officeDocument/2006/relationships/hyperlink" Target="https://fbref.com/en/players/38c29201/matchlogs/2023-2024/summary/Aidan-Francis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b2b47a98/Newcastle-United-Stats" TargetMode="External"/><Relationship Id="rId2226" Type="http://schemas.openxmlformats.org/officeDocument/2006/relationships/hyperlink" Target="https://fbref.com/en/squads/18bb7c10/Arsenal-Stats" TargetMode="External"/><Relationship Id="rId405" Type="http://schemas.openxmlformats.org/officeDocument/2006/relationships/hyperlink" Target="https://fbref.com/en/players/d33e3242/Ismaila-Cheick-Coulibaly" TargetMode="External"/><Relationship Id="rId612" Type="http://schemas.openxmlformats.org/officeDocument/2006/relationships/hyperlink" Target="https://fbref.com/en/players/bf33b257/matchlogs/2023-2024/summary/Alfie-Doughty-Match-Logs" TargetMode="External"/><Relationship Id="rId1035" Type="http://schemas.openxmlformats.org/officeDocument/2006/relationships/hyperlink" Target="https://fbref.com/en/squads/b2b47a98/Newcastle-United-Stats" TargetMode="External"/><Relationship Id="rId1242" Type="http://schemas.openxmlformats.org/officeDocument/2006/relationships/hyperlink" Target="https://fbref.com/en/country/BRA/Brazil-Football" TargetMode="External"/><Relationship Id="rId1687" Type="http://schemas.openxmlformats.org/officeDocument/2006/relationships/hyperlink" Target="https://fbref.com/en/squads/4ba7cbea/Bournemouth-Stats" TargetMode="External"/><Relationship Id="rId1894" Type="http://schemas.openxmlformats.org/officeDocument/2006/relationships/hyperlink" Target="https://fbref.com/en/country/POR/Portugal-Football" TargetMode="External"/><Relationship Id="rId917" Type="http://schemas.openxmlformats.org/officeDocument/2006/relationships/hyperlink" Target="https://fbref.com/en/players/e5a76dfe/Dean-Henderson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country/SCO/Scotland-Football" TargetMode="External"/><Relationship Id="rId1961" Type="http://schemas.openxmlformats.org/officeDocument/2006/relationships/hyperlink" Target="https://fbref.com/en/players/e3f9e68a/Ronnie-Stutter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da7b447d/Davinson-Sanchez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18bb7c10/Arsenal-Stats" TargetMode="External"/><Relationship Id="rId2083" Type="http://schemas.openxmlformats.org/officeDocument/2006/relationships/hyperlink" Target="https://fbref.com/en/squads/822bd0ba/Liverpool-Stats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fd962109/Fulham-Stats" TargetMode="External"/><Relationship Id="rId1197" Type="http://schemas.openxmlformats.org/officeDocument/2006/relationships/hyperlink" Target="https://fbref.com/en/players/2628fd2b/Bernd-Leno" TargetMode="External"/><Relationship Id="rId2150" Type="http://schemas.openxmlformats.org/officeDocument/2006/relationships/hyperlink" Target="https://fbref.com/en/squads/cff3d9bb/Chelsea-Stat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SEN/Senegal-Football" TargetMode="External"/><Relationship Id="rId981" Type="http://schemas.openxmlformats.org/officeDocument/2006/relationships/hyperlink" Target="https://fbref.com/en/players/07802f7f/Danny-Ings" TargetMode="External"/><Relationship Id="rId1057" Type="http://schemas.openxmlformats.org/officeDocument/2006/relationships/hyperlink" Target="https://fbref.com/en/players/9e5708be/Sam-Johnstone" TargetMode="External"/><Relationship Id="rId2010" Type="http://schemas.openxmlformats.org/officeDocument/2006/relationships/hyperlink" Target="https://fbref.com/en/country/JPN/Japan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861e9b3b/Daniel-Gore" TargetMode="External"/><Relationship Id="rId1264" Type="http://schemas.openxmlformats.org/officeDocument/2006/relationships/hyperlink" Target="https://fbref.com/en/players/ee38d9c5/matchlogs/2023-2024/summary/James-Maddison-Match-Logs" TargetMode="External"/><Relationship Id="rId1471" Type="http://schemas.openxmlformats.org/officeDocument/2006/relationships/hyperlink" Target="https://fbref.com/en/squads/e4a775cb/Nottingham-Forest-Stats" TargetMode="External"/><Relationship Id="rId1569" Type="http://schemas.openxmlformats.org/officeDocument/2006/relationships/hyperlink" Target="https://fbref.com/en/players/d86a1f3e/Tyler-Onyango" TargetMode="External"/><Relationship Id="rId2108" Type="http://schemas.openxmlformats.org/officeDocument/2006/relationships/hyperlink" Target="https://fbref.com/en/players/77d6fd4d/matchlogs/2023-2024/summary/Guglielmo-Vicario-Match-Logs" TargetMode="External"/><Relationship Id="rId701" Type="http://schemas.openxmlformats.org/officeDocument/2006/relationships/hyperlink" Target="https://fbref.com/en/players/4596da74/Evan-Ferguson" TargetMode="External"/><Relationship Id="rId939" Type="http://schemas.openxmlformats.org/officeDocument/2006/relationships/hyperlink" Target="https://fbref.com/en/squads/d07537b9/Brighton-and-Hove-Albion-Stats" TargetMode="External"/><Relationship Id="rId1124" Type="http://schemas.openxmlformats.org/officeDocument/2006/relationships/hyperlink" Target="https://fbref.com/en/players/0ad53bdc/matchlogs/2023-2024/summary/Milos-Kerkez-Match-Logs" TargetMode="External"/><Relationship Id="rId1331" Type="http://schemas.openxmlformats.org/officeDocument/2006/relationships/hyperlink" Target="https://fbref.com/en/squads/47c64c55/Crystal-Palace-Stats" TargetMode="External"/><Relationship Id="rId1776" Type="http://schemas.openxmlformats.org/officeDocument/2006/relationships/hyperlink" Target="https://fbref.com/en/players/17acc2ed/matchlogs/2023-2024/summary/Marek-Rodak-Match-Logs" TargetMode="External"/><Relationship Id="rId1983" Type="http://schemas.openxmlformats.org/officeDocument/2006/relationships/hyperlink" Target="https://fbref.com/en/squads/4ba7cbea/Bournemouth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ac7e7b1c/matchlogs/2023-2024/summary/Facundo-Pellistri-Match-Logs" TargetMode="External"/><Relationship Id="rId1843" Type="http://schemas.openxmlformats.org/officeDocument/2006/relationships/hyperlink" Target="https://fbref.com/en/squads/e4a775cb/Nottingham-Forest-Stats" TargetMode="External"/><Relationship Id="rId1703" Type="http://schemas.openxmlformats.org/officeDocument/2006/relationships/hyperlink" Target="https://fbref.com/en/squads/8602292d/Aston-Villa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c1949191/matchlogs/2023-2024/summary/Jarrad-Branthwaite-Match-Logs" TargetMode="External"/><Relationship Id="rId491" Type="http://schemas.openxmlformats.org/officeDocument/2006/relationships/hyperlink" Target="https://fbref.com/en/squads/19538871/Manchester-United-Stats" TargetMode="External"/><Relationship Id="rId2172" Type="http://schemas.openxmlformats.org/officeDocument/2006/relationships/hyperlink" Target="https://fbref.com/en/players/8b9ebd03/Willian" TargetMode="External"/><Relationship Id="rId144" Type="http://schemas.openxmlformats.org/officeDocument/2006/relationships/hyperlink" Target="https://fbref.com/en/players/e5478b87/matchlogs/2023-2024/summary/Taiwo-Awoniyi-Match-Logs" TargetMode="External"/><Relationship Id="rId589" Type="http://schemas.openxmlformats.org/officeDocument/2006/relationships/hyperlink" Target="https://fbref.com/en/players/20b3a502/Nicolas-Dominguez" TargetMode="External"/><Relationship Id="rId796" Type="http://schemas.openxmlformats.org/officeDocument/2006/relationships/hyperlink" Target="https://fbref.com/en/players/7b5ab7f2/matchlogs/2023-2024/summary/Bryan-Gil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beb391dd/Maxwel-Cornet" TargetMode="External"/><Relationship Id="rId656" Type="http://schemas.openxmlformats.org/officeDocument/2006/relationships/hyperlink" Target="https://fbref.com/en/players/2fba6108/matchlogs/2023-2024/summary/Anthony-Elanga-Match-Logs" TargetMode="External"/><Relationship Id="rId863" Type="http://schemas.openxmlformats.org/officeDocument/2006/relationships/hyperlink" Target="https://fbref.com/en/squads/47c64c55/Crystal-Palace-Stats" TargetMode="External"/><Relationship Id="rId1079" Type="http://schemas.openxmlformats.org/officeDocument/2006/relationships/hyperlink" Target="https://fbref.com/en/squads/4ba7cbea/Bournemouth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7ba2eaa9/Pedro-Neto" TargetMode="External"/><Relationship Id="rId2032" Type="http://schemas.openxmlformats.org/officeDocument/2006/relationships/hyperlink" Target="https://fbref.com/en/players/259fea27/matchlogs/2023-2024/summary/James-Trafford-Match-Logs" TargetMode="External"/><Relationship Id="rId211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ca18c8f1/Jacob-Brown" TargetMode="External"/><Relationship Id="rId516" Type="http://schemas.openxmlformats.org/officeDocument/2006/relationships/hyperlink" Target="https://fbref.com/en/players/44781702/matchlogs/2023-2024/summary/Ben-Davies-Match-Logs" TargetMode="External"/><Relationship Id="rId1146" Type="http://schemas.openxmlformats.org/officeDocument/2006/relationships/hyperlink" Target="https://fbref.com/en/country/FRA/France-Football" TargetMode="External"/><Relationship Id="rId1798" Type="http://schemas.openxmlformats.org/officeDocument/2006/relationships/hyperlink" Target="https://fbref.com/en/country/COD/Congo-DR-Football" TargetMode="External"/><Relationship Id="rId723" Type="http://schemas.openxmlformats.org/officeDocument/2006/relationships/hyperlink" Target="https://fbref.com/en/squads/cd051869/Brentford-Stats" TargetMode="External"/><Relationship Id="rId930" Type="http://schemas.openxmlformats.org/officeDocument/2006/relationships/hyperlink" Target="https://fbref.com/en/country/SCO/Scot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828657ff/matchlogs/2023-2024/summary/Amadou-Onana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104d0bb8/Alex-Scott" TargetMode="External"/><Relationship Id="rId1213" Type="http://schemas.openxmlformats.org/officeDocument/2006/relationships/hyperlink" Target="https://fbref.com/en/players/f5deef4c/Victor-Lindelof" TargetMode="External"/><Relationship Id="rId1420" Type="http://schemas.openxmlformats.org/officeDocument/2006/relationships/hyperlink" Target="https://fbref.com/en/players/74618572/matchlogs/2023-2024/summary/Kaoru-Mitoma-Match-Logs" TargetMode="External"/><Relationship Id="rId1518" Type="http://schemas.openxmlformats.org/officeDocument/2006/relationships/hyperlink" Target="https://fbref.com/en/country/URU/Uruguay-Football" TargetMode="External"/><Relationship Id="rId1725" Type="http://schemas.openxmlformats.org/officeDocument/2006/relationships/hyperlink" Target="https://fbref.com/en/players/803ae100/Harrison-Reed" TargetMode="External"/><Relationship Id="rId1932" Type="http://schemas.openxmlformats.org/officeDocument/2006/relationships/hyperlink" Target="https://fbref.com/en/players/886f9aac/matchlogs/2023-2024/summary/Manor-Solomon-Match-Logs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squads/e297cd13/Luton-Town-Stats" TargetMode="External"/><Relationship Id="rId166" Type="http://schemas.openxmlformats.org/officeDocument/2006/relationships/hyperlink" Target="https://fbref.com/en/country/GRE/Greece-Football" TargetMode="External"/><Relationship Id="rId373" Type="http://schemas.openxmlformats.org/officeDocument/2006/relationships/hyperlink" Target="https://fbref.com/en/players/3e1550ee/Scott-Carson" TargetMode="External"/><Relationship Id="rId580" Type="http://schemas.openxmlformats.org/officeDocument/2006/relationships/hyperlink" Target="https://fbref.com/en/players/e814e1cf/matchlogs/2023-2024/summary/Lewis-Dobbin-Match-Logs" TargetMode="External"/><Relationship Id="rId2054" Type="http://schemas.openxmlformats.org/officeDocument/2006/relationships/hyperlink" Target="https://fbref.com/en/country/BEL/Belgium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700783e7/matchlogs/2023-2024/summary/Levi-Colwill-Match-Logs" TargetMode="External"/><Relationship Id="rId678" Type="http://schemas.openxmlformats.org/officeDocument/2006/relationships/hyperlink" Target="https://fbref.com/en/country/ECU/Ecuador-Football" TargetMode="External"/><Relationship Id="rId885" Type="http://schemas.openxmlformats.org/officeDocument/2006/relationships/hyperlink" Target="https://fbref.com/en/players/da011f18/Lewis-Hall" TargetMode="External"/><Relationship Id="rId1070" Type="http://schemas.openxmlformats.org/officeDocument/2006/relationships/hyperlink" Target="https://fbref.com/en/country/POR/Portugal-Football" TargetMode="External"/><Relationship Id="rId2121" Type="http://schemas.openxmlformats.org/officeDocument/2006/relationships/hyperlink" Target="https://fbref.com/en/players/d617bff6/Radek-Vitek" TargetMode="External"/><Relationship Id="rId300" Type="http://schemas.openxmlformats.org/officeDocument/2006/relationships/hyperlink" Target="https://fbref.com/en/players/330f638c/matchlogs/2023-2024/summary/Joshua-Brooking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077faf72/Matheus-Franca" TargetMode="External"/><Relationship Id="rId952" Type="http://schemas.openxmlformats.org/officeDocument/2006/relationships/hyperlink" Target="https://fbref.com/en/players/3f65d5ce/matchlogs/2023-2024/summary/Ethan-Horvath-Match-Logs" TargetMode="External"/><Relationship Id="rId1168" Type="http://schemas.openxmlformats.org/officeDocument/2006/relationships/hyperlink" Target="https://fbref.com/en/players/df3cda47/matchlogs/2023-2024/summary/Dejan-Kulusevski-Match-Logs" TargetMode="External"/><Relationship Id="rId1375" Type="http://schemas.openxmlformats.org/officeDocument/2006/relationships/hyperlink" Target="https://fbref.com/en/squads/8602292d/Aston-Villa-Stats" TargetMode="External"/><Relationship Id="rId1582" Type="http://schemas.openxmlformats.org/officeDocument/2006/relationships/hyperlink" Target="https://fbref.com/en/country/GER/Germany-Football" TargetMode="External"/><Relationship Id="rId2219" Type="http://schemas.openxmlformats.org/officeDocument/2006/relationships/hyperlink" Target="https://fbref.com/en/players/9907b1c8/matchlogs/2023-2024/summary/Nicolo-Zaniolo-Match-Logs" TargetMode="External"/><Relationship Id="rId81" Type="http://schemas.openxmlformats.org/officeDocument/2006/relationships/hyperlink" Target="https://fbref.com/en/players/ad1f61f3/Steven-Alzate" TargetMode="External"/><Relationship Id="rId605" Type="http://schemas.openxmlformats.org/officeDocument/2006/relationships/hyperlink" Target="https://fbref.com/en/players/ce4f40c7/Cheick-Doucoure" TargetMode="External"/><Relationship Id="rId812" Type="http://schemas.openxmlformats.org/officeDocument/2006/relationships/hyperlink" Target="https://fbref.com/en/players/1961b2aa/matchlogs/2023-2024/summary/Andre-Gomes-Match-Logs" TargetMode="External"/><Relationship Id="rId1028" Type="http://schemas.openxmlformats.org/officeDocument/2006/relationships/hyperlink" Target="https://fbref.com/en/players/f4065d9e/matchlogs/2023-2024/summary/Kim-Jisoo-Match-Logs" TargetMode="External"/><Relationship Id="rId1235" Type="http://schemas.openxmlformats.org/officeDocument/2006/relationships/hyperlink" Target="https://fbref.com/en/squads/b2b47a98/Newcastle-United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19538871/Manchester-United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361ca564/Tottenham-Hotspur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1df6b87e/Sheffield-United-Stats" TargetMode="External"/><Relationship Id="rId1607" Type="http://schemas.openxmlformats.org/officeDocument/2006/relationships/hyperlink" Target="https://fbref.com/en/squads/fd962109/Fulham-Stats" TargetMode="External"/><Relationship Id="rId1814" Type="http://schemas.openxmlformats.org/officeDocument/2006/relationships/hyperlink" Target="https://fbref.com/en/country/FRA/France-Football" TargetMode="External"/><Relationship Id="rId188" Type="http://schemas.openxmlformats.org/officeDocument/2006/relationships/hyperlink" Target="https://fbref.com/en/players/3ea50f67/matchlogs/2023-2024/summary/Harvey-Barnes-Match-Logs" TargetMode="External"/><Relationship Id="rId395" Type="http://schemas.openxmlformats.org/officeDocument/2006/relationships/hyperlink" Target="https://fbref.com/en/squads/d07537b9/Brighton-and-Hove-Albion-Stats" TargetMode="External"/><Relationship Id="rId2076" Type="http://schemas.openxmlformats.org/officeDocument/2006/relationships/hyperlink" Target="https://fbref.com/en/players/1df4a109/matchlogs/2023-2024/summary/Lesley-Ugochukwu-Match-Logs" TargetMode="External"/><Relationship Id="rId255" Type="http://schemas.openxmlformats.org/officeDocument/2006/relationships/hyperlink" Target="https://fbref.com/en/squads/4ba7cbea/Bournemouth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15f24fe7/matchlogs/2023-2024/summary/Sasa-Kalajdzic-Match-Logs" TargetMode="External"/><Relationship Id="rId1397" Type="http://schemas.openxmlformats.org/officeDocument/2006/relationships/hyperlink" Target="https://fbref.com/en/players/91748070/Teden-Mengi" TargetMode="External"/><Relationship Id="rId2143" Type="http://schemas.openxmlformats.org/officeDocument/2006/relationships/hyperlink" Target="https://fbref.com/en/players/8a7ff278/matchlogs/2023-2024/summary/Joel-Ward-Match-Logs" TargetMode="External"/><Relationship Id="rId115" Type="http://schemas.openxmlformats.org/officeDocument/2006/relationships/hyperlink" Target="https://fbref.com/en/squads/7c21e445/West-Ham-United-Stats" TargetMode="External"/><Relationship Id="rId322" Type="http://schemas.openxmlformats.org/officeDocument/2006/relationships/hyperlink" Target="https://fbref.com/en/country/ESP/Spain-Football" TargetMode="External"/><Relationship Id="rId767" Type="http://schemas.openxmlformats.org/officeDocument/2006/relationships/hyperlink" Target="https://fbref.com/en/squads/822bd0ba/Liverpool-Stats" TargetMode="External"/><Relationship Id="rId974" Type="http://schemas.openxmlformats.org/officeDocument/2006/relationships/hyperlink" Target="https://fbref.com/en/country/DEN/Denmark-Football" TargetMode="External"/><Relationship Id="rId2003" Type="http://schemas.openxmlformats.org/officeDocument/2006/relationships/hyperlink" Target="https://fbref.com/en/squads/18bb7c10/Arsenal-Stats" TargetMode="External"/><Relationship Id="rId2210" Type="http://schemas.openxmlformats.org/officeDocument/2006/relationships/hyperlink" Target="https://fbref.com/en/squads/d3fd31cc/Everton-Stats" TargetMode="External"/><Relationship Id="rId627" Type="http://schemas.openxmlformats.org/officeDocument/2006/relationships/hyperlink" Target="https://fbref.com/en/squads/d07537b9/Brighton-and-Hove-Albion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83d074ff/Alexis-Mac-Allister" TargetMode="External"/><Relationship Id="rId1464" Type="http://schemas.openxmlformats.org/officeDocument/2006/relationships/hyperlink" Target="https://fbref.com/en/players/a755db8c/matchlogs/2023-2024/summary/Rodrigo-Muniz-Match-Logs" TargetMode="External"/><Relationship Id="rId1671" Type="http://schemas.openxmlformats.org/officeDocument/2006/relationships/hyperlink" Target="https://fbref.com/en/squads/cd051869/Brentford-Sta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38daebd2/Wolverhampton-Wanderers-Liverpool-September-16-2023-Premier-League" TargetMode="External"/><Relationship Id="rId117" Type="http://schemas.openxmlformats.org/officeDocument/2006/relationships/hyperlink" Target="https://fbref.com/en/matches/d1671efa/Nottingham-Forest-Luton-Town-October-21-2023-Premier-League" TargetMode="External"/><Relationship Id="rId21" Type="http://schemas.openxmlformats.org/officeDocument/2006/relationships/hyperlink" Target="https://fbref.com/en/matches/59cd18ae/Arsenal-Manchester-City-October-8-2023-Premier-League" TargetMode="External"/><Relationship Id="rId42" Type="http://schemas.openxmlformats.org/officeDocument/2006/relationships/hyperlink" Target="https://fbref.com/en/matches/cf4fef85/Sheffield-United-Newcastle-United-September-24-2023-Premier-League" TargetMode="External"/><Relationship Id="rId47" Type="http://schemas.openxmlformats.org/officeDocument/2006/relationships/hyperlink" Target="https://fbref.com/en/players/4b40d9ca/Nick-Pope" TargetMode="External"/><Relationship Id="rId63" Type="http://schemas.openxmlformats.org/officeDocument/2006/relationships/hyperlink" Target="https://fbref.com/en/players/e9c0c1b2/Andre-Onana" TargetMode="External"/><Relationship Id="rId68" Type="http://schemas.openxmlformats.org/officeDocument/2006/relationships/hyperlink" Target="https://fbref.com/en/matches/017c9ca5/West-Ham-United-Newcastle-United-October-8-2023-Premier-League" TargetMode="External"/><Relationship Id="rId84" Type="http://schemas.openxmlformats.org/officeDocument/2006/relationships/hyperlink" Target="https://fbref.com/en/matches/1828106c/Crystal-Palace-Nottingham-Forest-October-7-2023-Premier-League" TargetMode="External"/><Relationship Id="rId89" Type="http://schemas.openxmlformats.org/officeDocument/2006/relationships/hyperlink" Target="https://fbref.com/en/matches/38daebd2/Wolverhampton-Wanderers-Liverpool-September-16-2023-Premier-League" TargetMode="External"/><Relationship Id="rId112" Type="http://schemas.openxmlformats.org/officeDocument/2006/relationships/hyperlink" Target="https://fbref.com/en/squads/e4a775cb/Nottingham-Forest-Stats" TargetMode="External"/><Relationship Id="rId133" Type="http://schemas.openxmlformats.org/officeDocument/2006/relationships/hyperlink" Target="https://fbref.com/en/players/2da834f1/Carlton-Morris" TargetMode="External"/><Relationship Id="rId138" Type="http://schemas.openxmlformats.org/officeDocument/2006/relationships/hyperlink" Target="https://fbref.com/en/matches/4f7b3f27/Luton-Town-Burnley-October-3-2023-Premier-League" TargetMode="External"/><Relationship Id="rId154" Type="http://schemas.openxmlformats.org/officeDocument/2006/relationships/hyperlink" Target="https://fbref.com/en/matches/b82be6d7/West-Ham-United-Sheffield-United-September-30-2023-Premier-League" TargetMode="External"/><Relationship Id="rId159" Type="http://schemas.openxmlformats.org/officeDocument/2006/relationships/printerSettings" Target="../printerSettings/printerSettings4.bin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923467c5/Nottingham-Forest-Brentford-October-1-2023-Premier-League" TargetMode="External"/><Relationship Id="rId11" Type="http://schemas.openxmlformats.org/officeDocument/2006/relationships/hyperlink" Target="https://fbref.com/en/matches/5dc7e234/Manchester-City-Nottingham-Forest-September-23-2023-Premier-League" TargetMode="External"/><Relationship Id="rId32" Type="http://schemas.openxmlformats.org/officeDocument/2006/relationships/hyperlink" Target="https://fbref.com/en/players/7a2e46a8/Alisson" TargetMode="External"/><Relationship Id="rId37" Type="http://schemas.openxmlformats.org/officeDocument/2006/relationships/hyperlink" Target="https://fbref.com/en/matches/3292ed35/Wolverhampton-Wanderers-Aston-Villa-October-8-2023-Premier-League" TargetMode="External"/><Relationship Id="rId53" Type="http://schemas.openxmlformats.org/officeDocument/2006/relationships/hyperlink" Target="https://fbref.com/en/matches/b782a834/Manchester-City-Brighton-and-Hove-Albion-October-21-2023-Premier-League" TargetMode="External"/><Relationship Id="rId58" Type="http://schemas.openxmlformats.org/officeDocument/2006/relationships/hyperlink" Target="https://fbref.com/en/matches/8e26793d/Burnley-Manchester-United-September-23-2023-Premier-League" TargetMode="External"/><Relationship Id="rId74" Type="http://schemas.openxmlformats.org/officeDocument/2006/relationships/hyperlink" Target="https://fbref.com/en/matches/7d2c5e05/Chelsea-Aston-Villa-September-24-2023-Premier-League" TargetMode="External"/><Relationship Id="rId79" Type="http://schemas.openxmlformats.org/officeDocument/2006/relationships/hyperlink" Target="https://fbref.com/en/players/6a713852/Robert-Sanchez" TargetMode="External"/><Relationship Id="rId102" Type="http://schemas.openxmlformats.org/officeDocument/2006/relationships/hyperlink" Target="https://fbref.com/en/players/0f7533cd/Bobby-Reid" TargetMode="External"/><Relationship Id="rId123" Type="http://schemas.openxmlformats.org/officeDocument/2006/relationships/hyperlink" Target="https://fbref.com/en/matches/497b9558/Everton-Bournemouth-October-7-2023-Premier-League" TargetMode="External"/><Relationship Id="rId128" Type="http://schemas.openxmlformats.org/officeDocument/2006/relationships/hyperlink" Target="https://fbref.com/en/matches/76a1421e/Luton-Town-Wolverhampton-Wanderers-September-23-2023-Premier-League" TargetMode="External"/><Relationship Id="rId144" Type="http://schemas.openxmlformats.org/officeDocument/2006/relationships/hyperlink" Target="https://fbref.com/en/matches/be0cbf88/Bournemouth-Chelsea-September-17-2023-Premier-League" TargetMode="External"/><Relationship Id="rId149" Type="http://schemas.openxmlformats.org/officeDocument/2006/relationships/hyperlink" Target="https://fbref.com/en/players/e77dc3b2/Dominic-Solanke" TargetMode="External"/><Relationship Id="rId5" Type="http://schemas.openxmlformats.org/officeDocument/2006/relationships/hyperlink" Target="https://fbref.com/en/matches/d021f28f/Luton-Town-Tottenham-Hotspur-October-7-2023-Premier-League" TargetMode="External"/><Relationship Id="rId90" Type="http://schemas.openxmlformats.org/officeDocument/2006/relationships/hyperlink" Target="https://fbref.com/en/matches/76a1421e/Luton-Town-Wolverhampton-Wanderers-September-23-2023-Premier-League" TargetMode="External"/><Relationship Id="rId95" Type="http://schemas.openxmlformats.org/officeDocument/2006/relationships/hyperlink" Target="https://fbref.com/en/players/903b6e8b/Jose-Sa" TargetMode="External"/><Relationship Id="rId160" Type="http://schemas.openxmlformats.org/officeDocument/2006/relationships/drawing" Target="../drawings/drawing1.xml"/><Relationship Id="rId22" Type="http://schemas.openxmlformats.org/officeDocument/2006/relationships/hyperlink" Target="https://fbref.com/en/matches/a1c336e2/North-West-London-Derby-Chelsea-Arsenal-October-21-2023-Premier-League" TargetMode="External"/><Relationship Id="rId27" Type="http://schemas.openxmlformats.org/officeDocument/2006/relationships/hyperlink" Target="https://fbref.com/en/matches/90adf8b3/Liverpool-West-Ham-United-September-24-2023-Premier-League" TargetMode="External"/><Relationship Id="rId43" Type="http://schemas.openxmlformats.org/officeDocument/2006/relationships/hyperlink" Target="https://fbref.com/en/matches/a79ff136/Newcastle-United-Burnley-September-30-2023-Premier-League" TargetMode="External"/><Relationship Id="rId48" Type="http://schemas.openxmlformats.org/officeDocument/2006/relationships/hyperlink" Target="https://fbref.com/en/squads/d07537b9/Brighton-and-Hove-Albion-Stats" TargetMode="External"/><Relationship Id="rId64" Type="http://schemas.openxmlformats.org/officeDocument/2006/relationships/hyperlink" Target="https://fbref.com/en/squads/7c21e445/West-Ham-United-Stats" TargetMode="External"/><Relationship Id="rId69" Type="http://schemas.openxmlformats.org/officeDocument/2006/relationships/hyperlink" Target="https://fbref.com/en/matches/7efcc598/Aston-Villa-West-Ham-United-October-22-2023-Premier-League" TargetMode="External"/><Relationship Id="rId113" Type="http://schemas.openxmlformats.org/officeDocument/2006/relationships/hyperlink" Target="https://fbref.com/en/matches/ad7ecfad/Nottingham-Forest-Burnley-September-18-2023-Premier-League" TargetMode="External"/><Relationship Id="rId118" Type="http://schemas.openxmlformats.org/officeDocument/2006/relationships/hyperlink" Target="https://fbref.com/en/players/4a51ba65/Matt-Turner" TargetMode="External"/><Relationship Id="rId134" Type="http://schemas.openxmlformats.org/officeDocument/2006/relationships/hyperlink" Target="https://fbref.com/en/players/1caa93a5/Thomas-Kaminski" TargetMode="External"/><Relationship Id="rId139" Type="http://schemas.openxmlformats.org/officeDocument/2006/relationships/hyperlink" Target="https://fbref.com/en/matches/cfd83ca3/Burnley-Chelsea-October-7-2023-Premier-League" TargetMode="External"/><Relationship Id="rId80" Type="http://schemas.openxmlformats.org/officeDocument/2006/relationships/hyperlink" Target="https://fbref.com/en/squads/47c64c55/Crystal-Palace-Stats" TargetMode="External"/><Relationship Id="rId85" Type="http://schemas.openxmlformats.org/officeDocument/2006/relationships/hyperlink" Target="https://fbref.com/en/matches/21625dde/Newcastle-United-Crystal-Palace-October-21-2023-Premier-League" TargetMode="External"/><Relationship Id="rId150" Type="http://schemas.openxmlformats.org/officeDocument/2006/relationships/hyperlink" Target="https://fbref.com/en/players/a9dc785c/Neto" TargetMode="External"/><Relationship Id="rId155" Type="http://schemas.openxmlformats.org/officeDocument/2006/relationships/hyperlink" Target="https://fbref.com/en/matches/ffc59ea8/Fulham-Sheffield-United-October-7-2023-Premier-League" TargetMode="External"/><Relationship Id="rId12" Type="http://schemas.openxmlformats.org/officeDocument/2006/relationships/hyperlink" Target="https://fbref.com/en/matches/60ce29cd/Wolverhampton-Wanderers-Manchester-City-September-30-2023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7efcc598/Aston-Villa-West-Ham-United-October-22-2023-Premier-League" TargetMode="External"/><Relationship Id="rId59" Type="http://schemas.openxmlformats.org/officeDocument/2006/relationships/hyperlink" Target="https://fbref.com/en/matches/ef2b7ab9/Manchester-United-Crystal-Palace-September-30-2023-Premier-League" TargetMode="External"/><Relationship Id="rId103" Type="http://schemas.openxmlformats.org/officeDocument/2006/relationships/hyperlink" Target="https://fbref.com/en/players/2628fd2b/Bernd-Leno" TargetMode="External"/><Relationship Id="rId108" Type="http://schemas.openxmlformats.org/officeDocument/2006/relationships/hyperlink" Target="https://fbref.com/en/matches/5006142a/Manchester-United-Brentford-October-7-2023-Premier-League" TargetMode="External"/><Relationship Id="rId124" Type="http://schemas.openxmlformats.org/officeDocument/2006/relationships/hyperlink" Target="https://fbref.com/en/matches/e747ddb3/Merseyside-Derby-Liverpool-Everton-October-21-2023-Premier-League" TargetMode="External"/><Relationship Id="rId129" Type="http://schemas.openxmlformats.org/officeDocument/2006/relationships/hyperlink" Target="https://fbref.com/en/matches/921d5f17/Everton-Luton-Town-September-30-2023-Premier-League" TargetMode="External"/><Relationship Id="rId20" Type="http://schemas.openxmlformats.org/officeDocument/2006/relationships/hyperlink" Target="https://fbref.com/en/matches/8de4aca0/Bournemouth-Arsenal-September-30-2023-Premier-League" TargetMode="External"/><Relationship Id="rId41" Type="http://schemas.openxmlformats.org/officeDocument/2006/relationships/hyperlink" Target="https://fbref.com/en/matches/71b7e5e2/Newcastle-United-Brentford-September-16-2023-Premier-League" TargetMode="External"/><Relationship Id="rId54" Type="http://schemas.openxmlformats.org/officeDocument/2006/relationships/hyperlink" Target="https://fbref.com/en/players/4596da74/Evan-Ferguson" TargetMode="External"/><Relationship Id="rId62" Type="http://schemas.openxmlformats.org/officeDocument/2006/relationships/hyperlink" Target="https://fbref.com/en/players/d93c2511/Scott-McTominay" TargetMode="External"/><Relationship Id="rId70" Type="http://schemas.openxmlformats.org/officeDocument/2006/relationships/hyperlink" Target="https://fbref.com/en/players/79c84d1c/Jarrod-Bowen" TargetMode="External"/><Relationship Id="rId75" Type="http://schemas.openxmlformats.org/officeDocument/2006/relationships/hyperlink" Target="https://fbref.com/en/matches/c9787e60/Fulham-Chelsea-October-2-2023-Premier-League" TargetMode="External"/><Relationship Id="rId83" Type="http://schemas.openxmlformats.org/officeDocument/2006/relationships/hyperlink" Target="https://fbref.com/en/matches/ef2b7ab9/Manchester-United-Crystal-Palace-September-30-2023-Premier-League" TargetMode="External"/><Relationship Id="rId88" Type="http://schemas.openxmlformats.org/officeDocument/2006/relationships/hyperlink" Target="https://fbref.com/en/squads/8cec06e1/Wolverhampton-Wanderers-Stats" TargetMode="External"/><Relationship Id="rId91" Type="http://schemas.openxmlformats.org/officeDocument/2006/relationships/hyperlink" Target="https://fbref.com/en/matches/60ce29cd/Wolverhampton-Wanderers-Manchester-City-September-30-2023-Premier-League" TargetMode="External"/><Relationship Id="rId96" Type="http://schemas.openxmlformats.org/officeDocument/2006/relationships/hyperlink" Target="https://fbref.com/en/squads/fd962109/Fulham-Stats" TargetMode="External"/><Relationship Id="rId111" Type="http://schemas.openxmlformats.org/officeDocument/2006/relationships/hyperlink" Target="https://fbref.com/en/players/a92ab7be/Mark-Flekken" TargetMode="External"/><Relationship Id="rId132" Type="http://schemas.openxmlformats.org/officeDocument/2006/relationships/hyperlink" Target="https://fbref.com/en/matches/d1671efa/Nottingham-Forest-Luton-Town-October-21-2023-Premier-League" TargetMode="External"/><Relationship Id="rId140" Type="http://schemas.openxmlformats.org/officeDocument/2006/relationships/hyperlink" Target="https://fbref.com/en/matches/52781f37/Brentford-Burnley-October-21-2023-Premier-League" TargetMode="External"/><Relationship Id="rId145" Type="http://schemas.openxmlformats.org/officeDocument/2006/relationships/hyperlink" Target="https://fbref.com/en/matches/5593f16c/Brighton-and-Hove-Albion-Bournemouth-September-24-2023-Premier-League" TargetMode="External"/><Relationship Id="rId153" Type="http://schemas.openxmlformats.org/officeDocument/2006/relationships/hyperlink" Target="https://fbref.com/en/matches/cf4fef85/Sheffield-United-Newcastle-United-September-24-2023-Premier-League" TargetMode="External"/><Relationship Id="rId1" Type="http://schemas.openxmlformats.org/officeDocument/2006/relationships/hyperlink" Target="https://fbref.com/en/squads/361ca564/Tottenham-Hotspur-Stats" TargetMode="External"/><Relationship Id="rId6" Type="http://schemas.openxmlformats.org/officeDocument/2006/relationships/hyperlink" Target="https://fbref.com/en/matches/8c6293a3/Tottenham-Hotspur-Fulham-October-23-2023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ec4145b4/Tottenham-Hotspur-Liverpool-September-30-2023-Premier-League" TargetMode="External"/><Relationship Id="rId36" Type="http://schemas.openxmlformats.org/officeDocument/2006/relationships/hyperlink" Target="https://fbref.com/en/matches/2df9a3a1/Aston-Villa-Brighton-and-Hove-Albion-September-30-2023-Premier-League" TargetMode="External"/><Relationship Id="rId49" Type="http://schemas.openxmlformats.org/officeDocument/2006/relationships/hyperlink" Target="https://fbref.com/en/matches/ddcf2857/Manchester-United-Brighton-and-Hove-Albion-September-16-2023-Premier-League" TargetMode="External"/><Relationship Id="rId57" Type="http://schemas.openxmlformats.org/officeDocument/2006/relationships/hyperlink" Target="https://fbref.com/en/matches/ddcf2857/Manchester-United-Brighton-and-Hove-Albion-September-16-2023-Premier-League" TargetMode="External"/><Relationship Id="rId106" Type="http://schemas.openxmlformats.org/officeDocument/2006/relationships/hyperlink" Target="https://fbref.com/en/matches/96681b93/Brentford-Everton-September-23-2023-Premier-League" TargetMode="External"/><Relationship Id="rId114" Type="http://schemas.openxmlformats.org/officeDocument/2006/relationships/hyperlink" Target="https://fbref.com/en/matches/5dc7e234/Manchester-City-Nottingham-Forest-September-23-2023-Premier-League" TargetMode="External"/><Relationship Id="rId119" Type="http://schemas.openxmlformats.org/officeDocument/2006/relationships/hyperlink" Target="https://fbref.com/en/squads/d3fd31cc/Everton-Stats" TargetMode="External"/><Relationship Id="rId127" Type="http://schemas.openxmlformats.org/officeDocument/2006/relationships/hyperlink" Target="https://fbref.com/en/squads/e297cd13/Luton-Town-Stats" TargetMode="External"/><Relationship Id="rId10" Type="http://schemas.openxmlformats.org/officeDocument/2006/relationships/hyperlink" Target="https://fbref.com/en/matches/64c0a6e2/West-Ham-United-Manchester-City-September-16-2023-Premier-League" TargetMode="External"/><Relationship Id="rId31" Type="http://schemas.openxmlformats.org/officeDocument/2006/relationships/hyperlink" Target="https://fbref.com/en/players/e342ad68/Mohamed-Salah" TargetMode="External"/><Relationship Id="rId44" Type="http://schemas.openxmlformats.org/officeDocument/2006/relationships/hyperlink" Target="https://fbref.com/en/matches/017c9ca5/West-Ham-United-Newcastle-United-October-8-2023-Premier-League" TargetMode="External"/><Relationship Id="rId52" Type="http://schemas.openxmlformats.org/officeDocument/2006/relationships/hyperlink" Target="https://fbref.com/en/matches/3b1ec657/Brighton-and-Hove-Albion-Liverpool-October-8-2023-Premier-League" TargetMode="External"/><Relationship Id="rId60" Type="http://schemas.openxmlformats.org/officeDocument/2006/relationships/hyperlink" Target="https://fbref.com/en/matches/5006142a/Manchester-United-Brentford-October-7-2023-Premier-League" TargetMode="External"/><Relationship Id="rId65" Type="http://schemas.openxmlformats.org/officeDocument/2006/relationships/hyperlink" Target="https://fbref.com/en/matches/64c0a6e2/West-Ham-United-Manchester-City-September-16-2023-Premier-League" TargetMode="External"/><Relationship Id="rId73" Type="http://schemas.openxmlformats.org/officeDocument/2006/relationships/hyperlink" Target="https://fbref.com/en/matches/be0cbf88/Bournemouth-Chelsea-September-17-2023-Premier-League" TargetMode="External"/><Relationship Id="rId78" Type="http://schemas.openxmlformats.org/officeDocument/2006/relationships/hyperlink" Target="https://fbref.com/en/players/b400bde0/Raheem-Sterling" TargetMode="External"/><Relationship Id="rId81" Type="http://schemas.openxmlformats.org/officeDocument/2006/relationships/hyperlink" Target="https://fbref.com/en/matches/bc77340e/Aston-Villa-Crystal-Palace-September-16-2023-Premier-League" TargetMode="External"/><Relationship Id="rId86" Type="http://schemas.openxmlformats.org/officeDocument/2006/relationships/hyperlink" Target="https://fbref.com/en/players/0562b7f1/Odsonne-Edouard" TargetMode="External"/><Relationship Id="rId94" Type="http://schemas.openxmlformats.org/officeDocument/2006/relationships/hyperlink" Target="https://fbref.com/en/players/169fd162/Hwang-Hee-chan" TargetMode="External"/><Relationship Id="rId99" Type="http://schemas.openxmlformats.org/officeDocument/2006/relationships/hyperlink" Target="https://fbref.com/en/matches/c9787e60/Fulham-Chelsea-October-2-2023-Premier-League" TargetMode="External"/><Relationship Id="rId101" Type="http://schemas.openxmlformats.org/officeDocument/2006/relationships/hyperlink" Target="https://fbref.com/en/matches/8c6293a3/Tottenham-Hotspur-Fulham-October-23-2023-Premier-League" TargetMode="External"/><Relationship Id="rId122" Type="http://schemas.openxmlformats.org/officeDocument/2006/relationships/hyperlink" Target="https://fbref.com/en/matches/921d5f17/Everton-Luton-Town-September-30-2023-Premier-League" TargetMode="External"/><Relationship Id="rId130" Type="http://schemas.openxmlformats.org/officeDocument/2006/relationships/hyperlink" Target="https://fbref.com/en/matches/4f7b3f27/Luton-Town-Burnley-October-3-2023-Premier-League" TargetMode="External"/><Relationship Id="rId135" Type="http://schemas.openxmlformats.org/officeDocument/2006/relationships/hyperlink" Target="https://fbref.com/en/squads/943e8050/Burnley-Stats" TargetMode="External"/><Relationship Id="rId143" Type="http://schemas.openxmlformats.org/officeDocument/2006/relationships/hyperlink" Target="https://fbref.com/en/squads/4ba7cbea/Bournemouth-Stats" TargetMode="External"/><Relationship Id="rId148" Type="http://schemas.openxmlformats.org/officeDocument/2006/relationships/hyperlink" Target="https://fbref.com/en/matches/007b352e/Bournemouth-Wolverhampton-Wanderers-October-21-2023-Premier-League" TargetMode="External"/><Relationship Id="rId151" Type="http://schemas.openxmlformats.org/officeDocument/2006/relationships/hyperlink" Target="https://fbref.com/en/squads/1df6b87e/Sheffield-United-Stats" TargetMode="External"/><Relationship Id="rId156" Type="http://schemas.openxmlformats.org/officeDocument/2006/relationships/hyperlink" Target="https://fbref.com/en/matches/d95b42eb/Sheffield-United-Manchester-United-October-21-2023-Premier-League" TargetMode="External"/><Relationship Id="rId4" Type="http://schemas.openxmlformats.org/officeDocument/2006/relationships/hyperlink" Target="https://fbref.com/en/matches/ec4145b4/Tottenham-Hotspur-Liverpool-September-30-2023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59cd18ae/Arsenal-Manchester-City-October-8-2023-Premier-League" TargetMode="External"/><Relationship Id="rId18" Type="http://schemas.openxmlformats.org/officeDocument/2006/relationships/hyperlink" Target="https://fbref.com/en/matches/b1278924/Everton-Arsenal-September-17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matches/52781f37/Brentford-Burnley-October-21-2023-Premier-League" TargetMode="External"/><Relationship Id="rId34" Type="http://schemas.openxmlformats.org/officeDocument/2006/relationships/hyperlink" Target="https://fbref.com/en/matches/bc77340e/Aston-Villa-Crystal-Palace-September-16-2023-Premier-League" TargetMode="External"/><Relationship Id="rId50" Type="http://schemas.openxmlformats.org/officeDocument/2006/relationships/hyperlink" Target="https://fbref.com/en/matches/5593f16c/Brighton-and-Hove-Albion-Bournemouth-September-24-2023-Premier-League" TargetMode="External"/><Relationship Id="rId55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matches/cfd83ca3/Burnley-Chelsea-October-7-2023-Premier-League" TargetMode="External"/><Relationship Id="rId97" Type="http://schemas.openxmlformats.org/officeDocument/2006/relationships/hyperlink" Target="https://fbref.com/en/matches/48b1bdc7/Fulham-Luton-Town-September-16-2023-Premier-League" TargetMode="External"/><Relationship Id="rId104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matches/b1278924/Everton-Arsenal-September-17-2023-Premier-League" TargetMode="External"/><Relationship Id="rId125" Type="http://schemas.openxmlformats.org/officeDocument/2006/relationships/hyperlink" Target="https://fbref.com/en/players/02b29014/Abdoulaye-Doucoure" TargetMode="External"/><Relationship Id="rId141" Type="http://schemas.openxmlformats.org/officeDocument/2006/relationships/hyperlink" Target="https://fbref.com/en/players/f84a807c/Lyle-Foster" TargetMode="External"/><Relationship Id="rId146" Type="http://schemas.openxmlformats.org/officeDocument/2006/relationships/hyperlink" Target="https://fbref.com/en/matches/8de4aca0/Bournemouth-Arsenal-September-30-2023-Premier-League" TargetMode="External"/><Relationship Id="rId7" Type="http://schemas.openxmlformats.org/officeDocument/2006/relationships/hyperlink" Target="https://fbref.com/en/players/92e7e919/Son-Heung-min" TargetMode="External"/><Relationship Id="rId71" Type="http://schemas.openxmlformats.org/officeDocument/2006/relationships/hyperlink" Target="https://fbref.com/en/players/2f965a72/Alphonse-Areola" TargetMode="External"/><Relationship Id="rId92" Type="http://schemas.openxmlformats.org/officeDocument/2006/relationships/hyperlink" Target="https://fbref.com/en/matches/3292ed35/Wolverhampton-Wanderers-Aston-Villa-October-8-2023-Premier-League" TargetMode="External"/><Relationship Id="rId2" Type="http://schemas.openxmlformats.org/officeDocument/2006/relationships/hyperlink" Target="https://fbref.com/en/matches/e56e96e1/Tottenham-Hotspur-Sheffield-United-September-16-2023-Premier-League" TargetMode="External"/><Relationship Id="rId29" Type="http://schemas.openxmlformats.org/officeDocument/2006/relationships/hyperlink" Target="https://fbref.com/en/matches/3b1ec657/Brighton-and-Hove-Albion-Liverpool-October-8-2023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21625dde/Newcastle-United-Crystal-Palace-October-21-2023-Premier-League" TargetMode="External"/><Relationship Id="rId66" Type="http://schemas.openxmlformats.org/officeDocument/2006/relationships/hyperlink" Target="https://fbref.com/en/matches/90adf8b3/Liverpool-West-Ham-United-September-24-2023-Premier-League" TargetMode="External"/><Relationship Id="rId87" Type="http://schemas.openxmlformats.org/officeDocument/2006/relationships/hyperlink" Target="https://fbref.com/en/players/9e5708be/Sam-Johnstone" TargetMode="External"/><Relationship Id="rId110" Type="http://schemas.openxmlformats.org/officeDocument/2006/relationships/hyperlink" Target="https://fbref.com/en/players/6afaebf2/Bryan-Mbeumo" TargetMode="External"/><Relationship Id="rId115" Type="http://schemas.openxmlformats.org/officeDocument/2006/relationships/hyperlink" Target="https://fbref.com/en/matches/923467c5/Nottingham-Forest-Brentford-October-1-2023-Premier-League" TargetMode="External"/><Relationship Id="rId131" Type="http://schemas.openxmlformats.org/officeDocument/2006/relationships/hyperlink" Target="https://fbref.com/en/matches/d021f28f/Luton-Town-Tottenham-Hotspur-October-7-2023-Premier-League" TargetMode="External"/><Relationship Id="rId136" Type="http://schemas.openxmlformats.org/officeDocument/2006/relationships/hyperlink" Target="https://fbref.com/en/matches/8e26793d/Burnley-Manchester-United-September-23-2023-Premier-League" TargetMode="External"/><Relationship Id="rId157" Type="http://schemas.openxmlformats.org/officeDocument/2006/relationships/hyperlink" Target="https://fbref.com/en/players/eebacc07/Gustavo-Hamer" TargetMode="External"/><Relationship Id="rId61" Type="http://schemas.openxmlformats.org/officeDocument/2006/relationships/hyperlink" Target="https://fbref.com/en/matches/d95b42eb/Sheffield-United-Manchester-United-October-21-2023-Premier-League" TargetMode="External"/><Relationship Id="rId82" Type="http://schemas.openxmlformats.org/officeDocument/2006/relationships/hyperlink" Target="https://fbref.com/en/matches/cf0b2b19/Crystal-Palace-Fulham-September-23-2023-Premier-League" TargetMode="External"/><Relationship Id="rId152" Type="http://schemas.openxmlformats.org/officeDocument/2006/relationships/hyperlink" Target="https://fbref.com/en/matches/e56e96e1/Tottenham-Hotspur-Sheffield-United-September-16-2023-Premier-League" TargetMode="External"/><Relationship Id="rId19" Type="http://schemas.openxmlformats.org/officeDocument/2006/relationships/hyperlink" Target="https://fbref.com/en/matches/08947a10/North-London-Derby-Arsenal-Tottenham-Hotspur-September-24-2023-Premier-League" TargetMode="External"/><Relationship Id="rId14" Type="http://schemas.openxmlformats.org/officeDocument/2006/relationships/hyperlink" Target="https://fbref.com/en/matches/b782a834/Manchester-City-Brighton-and-Hove-Albion-October-21-2023-Premier-League" TargetMode="External"/><Relationship Id="rId30" Type="http://schemas.openxmlformats.org/officeDocument/2006/relationships/hyperlink" Target="https://fbref.com/en/matches/e747ddb3/Merseyside-Derby-Liverpool-Everton-October-21-2023-Premier-League" TargetMode="External"/><Relationship Id="rId35" Type="http://schemas.openxmlformats.org/officeDocument/2006/relationships/hyperlink" Target="https://fbref.com/en/matches/7d2c5e05/Chelsea-Aston-Villa-September-24-2023-Premier-League" TargetMode="External"/><Relationship Id="rId56" Type="http://schemas.openxmlformats.org/officeDocument/2006/relationships/hyperlink" Target="https://fbref.com/en/squads/19538871/Manchester-United-Stats" TargetMode="External"/><Relationship Id="rId77" Type="http://schemas.openxmlformats.org/officeDocument/2006/relationships/hyperlink" Target="https://fbref.com/en/matches/a1c336e2/North-West-London-Derby-Chelsea-Arsenal-October-21-2023-Premier-League" TargetMode="External"/><Relationship Id="rId100" Type="http://schemas.openxmlformats.org/officeDocument/2006/relationships/hyperlink" Target="https://fbref.com/en/matches/ffc59ea8/Fulham-Sheffield-United-October-7-2023-Premier-League" TargetMode="External"/><Relationship Id="rId105" Type="http://schemas.openxmlformats.org/officeDocument/2006/relationships/hyperlink" Target="https://fbref.com/en/matches/71b7e5e2/Newcastle-United-Brentford-September-16-2023-Premier-League" TargetMode="External"/><Relationship Id="rId126" Type="http://schemas.openxmlformats.org/officeDocument/2006/relationships/hyperlink" Target="https://fbref.com/en/players/4806ec67/Jordan-Pickford" TargetMode="External"/><Relationship Id="rId147" Type="http://schemas.openxmlformats.org/officeDocument/2006/relationships/hyperlink" Target="https://fbref.com/en/matches/497b9558/Everton-Bournemouth-October-7-2023-Premier-League" TargetMode="External"/><Relationship Id="rId8" Type="http://schemas.openxmlformats.org/officeDocument/2006/relationships/hyperlink" Target="https://fbref.com/en/players/77d6fd4d/Guglielmo-Vicario" TargetMode="External"/><Relationship Id="rId51" Type="http://schemas.openxmlformats.org/officeDocument/2006/relationships/hyperlink" Target="https://fbref.com/en/matches/2df9a3a1/Aston-Villa-Brighton-and-Hove-Albion-September-30-2023-Premier-League" TargetMode="External"/><Relationship Id="rId72" Type="http://schemas.openxmlformats.org/officeDocument/2006/relationships/hyperlink" Target="https://fbref.com/en/squads/cff3d9bb/Chelsea-Stats" TargetMode="External"/><Relationship Id="rId93" Type="http://schemas.openxmlformats.org/officeDocument/2006/relationships/hyperlink" Target="https://fbref.com/en/matches/007b352e/Bournemouth-Wolverhampton-Wanderers-October-21-2023-Premier-League" TargetMode="External"/><Relationship Id="rId98" Type="http://schemas.openxmlformats.org/officeDocument/2006/relationships/hyperlink" Target="https://fbref.com/en/matches/cf0b2b19/Crystal-Palace-Fulham-September-23-2023-Premier-League" TargetMode="External"/><Relationship Id="rId121" Type="http://schemas.openxmlformats.org/officeDocument/2006/relationships/hyperlink" Target="https://fbref.com/en/matches/96681b93/Brentford-Everton-September-23-2023-Premier-League" TargetMode="External"/><Relationship Id="rId142" Type="http://schemas.openxmlformats.org/officeDocument/2006/relationships/hyperlink" Target="https://fbref.com/en/players/259fea27/James-Trafford" TargetMode="External"/><Relationship Id="rId3" Type="http://schemas.openxmlformats.org/officeDocument/2006/relationships/hyperlink" Target="https://fbref.com/en/matches/08947a10/North-London-Derby-Arsenal-Tottenham-Hotspur-September-24-2023-Premier-League" TargetMode="External"/><Relationship Id="rId25" Type="http://schemas.openxmlformats.org/officeDocument/2006/relationships/hyperlink" Target="https://fbref.com/en/squads/822bd0ba/Liverpool-Stats" TargetMode="External"/><Relationship Id="rId46" Type="http://schemas.openxmlformats.org/officeDocument/2006/relationships/hyperlink" Target="https://fbref.com/en/players/8e92be30/Alexander-Isak" TargetMode="External"/><Relationship Id="rId67" Type="http://schemas.openxmlformats.org/officeDocument/2006/relationships/hyperlink" Target="https://fbref.com/en/matches/b82be6d7/West-Ham-United-Sheffield-United-September-30-2023-Premier-League" TargetMode="External"/><Relationship Id="rId116" Type="http://schemas.openxmlformats.org/officeDocument/2006/relationships/hyperlink" Target="https://fbref.com/en/matches/1828106c/Crystal-Palace-Nottingham-Forest-October-7-2023-Premier-League" TargetMode="External"/><Relationship Id="rId137" Type="http://schemas.openxmlformats.org/officeDocument/2006/relationships/hyperlink" Target="https://fbref.com/en/matches/a79ff136/Newcastle-United-Burnley-September-30-2023-Premier-League" TargetMode="External"/><Relationship Id="rId158" Type="http://schemas.openxmlformats.org/officeDocument/2006/relationships/hyperlink" Target="https://fbref.com/en/players/96cf7b61/Wes-Foderingha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3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1876</v>
      </c>
      <c r="N2" s="20">
        <v>0</v>
      </c>
      <c r="O2" s="22">
        <v>1</v>
      </c>
      <c r="P2" s="23" t="b">
        <v>0</v>
      </c>
      <c r="Q2" s="20" t="s">
        <v>2973</v>
      </c>
      <c r="R2" s="20" t="s">
        <v>2974</v>
      </c>
      <c r="S2" s="22">
        <v>44</v>
      </c>
      <c r="T2" s="20" t="s">
        <v>1877</v>
      </c>
      <c r="U2" s="20">
        <v>0</v>
      </c>
      <c r="V2" s="20" t="s">
        <v>1878</v>
      </c>
      <c r="W2" s="20">
        <v>0.3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56850</v>
      </c>
      <c r="AG2" s="22">
        <v>457</v>
      </c>
      <c r="AH2" s="20">
        <v>0</v>
      </c>
      <c r="AI2" s="20">
        <v>0</v>
      </c>
      <c r="AJ2" s="20" t="s">
        <v>1878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575</v>
      </c>
      <c r="BH2" s="22">
        <v>56</v>
      </c>
      <c r="BI2" s="22">
        <v>564</v>
      </c>
      <c r="BJ2" s="22">
        <v>59</v>
      </c>
      <c r="BK2" s="22">
        <v>553</v>
      </c>
      <c r="BL2" s="22">
        <v>57</v>
      </c>
      <c r="BM2" s="22">
        <v>579</v>
      </c>
      <c r="BN2" s="22">
        <v>57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528</v>
      </c>
      <c r="CB2" s="22">
        <v>90</v>
      </c>
      <c r="CC2" s="22">
        <v>534</v>
      </c>
      <c r="CD2" s="22">
        <v>56</v>
      </c>
      <c r="CE2" s="22">
        <v>583</v>
      </c>
      <c r="CF2" s="22">
        <v>60</v>
      </c>
      <c r="CG2" s="22">
        <v>300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1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20411</v>
      </c>
      <c r="AE3" s="22">
        <v>1336</v>
      </c>
      <c r="AF3" s="22">
        <v>23141</v>
      </c>
      <c r="AG3" s="22">
        <v>750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437</v>
      </c>
      <c r="BH3" s="22">
        <v>156</v>
      </c>
      <c r="BI3" s="22">
        <v>417</v>
      </c>
      <c r="BJ3" s="22">
        <v>152</v>
      </c>
      <c r="BK3" s="22">
        <v>394</v>
      </c>
      <c r="BL3" s="22">
        <v>141</v>
      </c>
      <c r="BM3" s="22">
        <v>441</v>
      </c>
      <c r="BN3" s="22">
        <v>155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700</v>
      </c>
      <c r="CB3" s="22">
        <v>220</v>
      </c>
      <c r="CC3" s="22">
        <v>372</v>
      </c>
      <c r="CD3" s="22">
        <v>119</v>
      </c>
      <c r="CE3" s="22">
        <v>444</v>
      </c>
      <c r="CF3" s="22">
        <v>154</v>
      </c>
      <c r="CG3" s="22">
        <v>244</v>
      </c>
      <c r="CH3" s="22">
        <v>95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1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2478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0</v>
      </c>
      <c r="AD4" s="22">
        <v>7403</v>
      </c>
      <c r="AE4" s="22">
        <v>330</v>
      </c>
      <c r="AF4" s="22">
        <v>11586</v>
      </c>
      <c r="AG4" s="22">
        <v>287</v>
      </c>
      <c r="AH4" s="20">
        <v>0</v>
      </c>
      <c r="AI4" s="20">
        <v>0</v>
      </c>
      <c r="AJ4" s="20" t="s">
        <v>1879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558</v>
      </c>
      <c r="BH4" s="22">
        <v>210</v>
      </c>
      <c r="BI4" s="22">
        <v>547</v>
      </c>
      <c r="BJ4" s="22">
        <v>211</v>
      </c>
      <c r="BK4" s="22">
        <v>535</v>
      </c>
      <c r="BL4" s="22">
        <v>207</v>
      </c>
      <c r="BM4" s="22">
        <v>562</v>
      </c>
      <c r="BN4" s="22">
        <v>214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495</v>
      </c>
      <c r="CB4" s="22">
        <v>276</v>
      </c>
      <c r="CC4" s="22">
        <v>511</v>
      </c>
      <c r="CD4" s="22">
        <v>188</v>
      </c>
      <c r="CE4" s="22">
        <v>565</v>
      </c>
      <c r="CF4" s="22">
        <v>215</v>
      </c>
      <c r="CG4" s="22">
        <v>426</v>
      </c>
      <c r="CH4" s="22">
        <v>136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1.5</v>
      </c>
      <c r="K5" s="20">
        <v>1</v>
      </c>
      <c r="L5" s="22">
        <v>0</v>
      </c>
      <c r="M5" s="20" t="s">
        <v>902</v>
      </c>
      <c r="N5" s="20">
        <v>0.5</v>
      </c>
      <c r="O5" s="22">
        <v>4</v>
      </c>
      <c r="P5" s="23" t="b">
        <v>0</v>
      </c>
      <c r="Q5" s="20"/>
      <c r="R5" s="20" t="s">
        <v>3328</v>
      </c>
      <c r="S5" s="22">
        <v>54</v>
      </c>
      <c r="T5" s="20" t="s">
        <v>903</v>
      </c>
      <c r="U5" s="20">
        <v>3.2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16</v>
      </c>
      <c r="AD5" s="22">
        <v>9956</v>
      </c>
      <c r="AE5" s="22">
        <v>82</v>
      </c>
      <c r="AF5" s="22">
        <v>12901</v>
      </c>
      <c r="AG5" s="22">
        <v>497</v>
      </c>
      <c r="AH5" s="20">
        <v>0.1</v>
      </c>
      <c r="AI5" s="20">
        <v>3</v>
      </c>
      <c r="AJ5" s="20" t="s">
        <v>641</v>
      </c>
      <c r="AK5" s="22">
        <v>185</v>
      </c>
      <c r="AL5" s="22">
        <v>0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45</v>
      </c>
      <c r="AX5" s="20">
        <v>45.6</v>
      </c>
      <c r="AY5" s="20">
        <v>56.5</v>
      </c>
      <c r="AZ5" s="20">
        <v>58</v>
      </c>
      <c r="BA5" s="20">
        <v>15.9</v>
      </c>
      <c r="BB5" s="22">
        <v>2</v>
      </c>
      <c r="BC5" s="20">
        <v>0.41</v>
      </c>
      <c r="BD5" s="20">
        <v>0.32</v>
      </c>
      <c r="BE5" s="20">
        <v>0.73</v>
      </c>
      <c r="BF5" s="20">
        <v>1.41</v>
      </c>
      <c r="BG5" s="22">
        <v>281</v>
      </c>
      <c r="BH5" s="22">
        <v>119</v>
      </c>
      <c r="BI5" s="22">
        <v>182</v>
      </c>
      <c r="BJ5" s="22">
        <v>109</v>
      </c>
      <c r="BK5" s="22">
        <v>149</v>
      </c>
      <c r="BL5" s="22">
        <v>88</v>
      </c>
      <c r="BM5" s="22">
        <v>239</v>
      </c>
      <c r="BN5" s="22">
        <v>110</v>
      </c>
      <c r="BO5" s="22">
        <v>4</v>
      </c>
      <c r="BP5" s="20"/>
      <c r="BQ5" s="20"/>
      <c r="BR5" s="20"/>
      <c r="BS5" s="20"/>
      <c r="BT5" s="20"/>
      <c r="BU5" s="22">
        <v>0.2</v>
      </c>
      <c r="BV5" s="22">
        <v>0</v>
      </c>
      <c r="BW5" s="22">
        <v>0.16</v>
      </c>
      <c r="BX5" s="22">
        <v>0.36</v>
      </c>
      <c r="BY5" s="22">
        <v>0.69</v>
      </c>
      <c r="BZ5" s="22">
        <v>0.97</v>
      </c>
      <c r="CA5" s="22">
        <v>131</v>
      </c>
      <c r="CB5" s="22">
        <v>85</v>
      </c>
      <c r="CC5" s="22">
        <v>324</v>
      </c>
      <c r="CD5" s="22">
        <v>152</v>
      </c>
      <c r="CE5" s="22">
        <v>115</v>
      </c>
      <c r="CF5" s="22">
        <v>51</v>
      </c>
      <c r="CG5" s="22">
        <v>377</v>
      </c>
      <c r="CH5" s="22">
        <v>120</v>
      </c>
      <c r="CI5" s="22">
        <v>0.97</v>
      </c>
      <c r="CJ5" s="22">
        <v>0.49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-3</v>
      </c>
      <c r="G6" s="22">
        <v>3</v>
      </c>
      <c r="H6" s="22">
        <v>0</v>
      </c>
      <c r="I6" s="22">
        <v>2</v>
      </c>
      <c r="J6" s="20">
        <v>5</v>
      </c>
      <c r="K6" s="20">
        <v>4.5</v>
      </c>
      <c r="L6" s="22">
        <v>1</v>
      </c>
      <c r="M6" s="20" t="s">
        <v>412</v>
      </c>
      <c r="N6" s="20">
        <v>4</v>
      </c>
      <c r="O6" s="22">
        <v>5</v>
      </c>
      <c r="P6" s="23" t="b">
        <v>0</v>
      </c>
      <c r="Q6" s="20"/>
      <c r="R6" s="20" t="s">
        <v>3329</v>
      </c>
      <c r="S6" s="22">
        <v>47</v>
      </c>
      <c r="T6" s="20" t="s">
        <v>885</v>
      </c>
      <c r="U6" s="20">
        <v>3.1</v>
      </c>
      <c r="V6" s="20" t="s">
        <v>886</v>
      </c>
      <c r="W6" s="20">
        <v>13.2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25</v>
      </c>
      <c r="AD6" s="22">
        <v>457862</v>
      </c>
      <c r="AE6" s="22">
        <v>50701</v>
      </c>
      <c r="AF6" s="22">
        <v>2062805</v>
      </c>
      <c r="AG6" s="22">
        <v>14624</v>
      </c>
      <c r="AH6" s="20">
        <v>0.9</v>
      </c>
      <c r="AI6" s="20">
        <v>5.3</v>
      </c>
      <c r="AJ6" s="20" t="s">
        <v>412</v>
      </c>
      <c r="AK6" s="22">
        <v>564</v>
      </c>
      <c r="AL6" s="22">
        <v>0</v>
      </c>
      <c r="AM6" s="22">
        <v>0</v>
      </c>
      <c r="AN6" s="22">
        <v>3</v>
      </c>
      <c r="AO6" s="22">
        <v>5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120</v>
      </c>
      <c r="AX6" s="20">
        <v>108.2</v>
      </c>
      <c r="AY6" s="20">
        <v>11.8</v>
      </c>
      <c r="AZ6" s="20">
        <v>25</v>
      </c>
      <c r="BA6" s="20">
        <v>14.6</v>
      </c>
      <c r="BB6" s="22">
        <v>6</v>
      </c>
      <c r="BC6" s="20">
        <v>0.2</v>
      </c>
      <c r="BD6" s="20">
        <v>0.05</v>
      </c>
      <c r="BE6" s="20">
        <v>0.25</v>
      </c>
      <c r="BF6" s="20">
        <v>6.11</v>
      </c>
      <c r="BG6" s="22">
        <v>155</v>
      </c>
      <c r="BH6" s="22">
        <v>58</v>
      </c>
      <c r="BI6" s="22">
        <v>340</v>
      </c>
      <c r="BJ6" s="22">
        <v>119</v>
      </c>
      <c r="BK6" s="22">
        <v>240</v>
      </c>
      <c r="BL6" s="22">
        <v>69</v>
      </c>
      <c r="BM6" s="22">
        <v>254</v>
      </c>
      <c r="BN6" s="22">
        <v>83</v>
      </c>
      <c r="BO6" s="20"/>
      <c r="BP6" s="20"/>
      <c r="BQ6" s="20"/>
      <c r="BR6" s="20"/>
      <c r="BS6" s="20"/>
      <c r="BT6" s="20"/>
      <c r="BU6" s="22">
        <v>0.03</v>
      </c>
      <c r="BV6" s="22">
        <v>0</v>
      </c>
      <c r="BW6" s="22">
        <v>0.01</v>
      </c>
      <c r="BX6" s="22">
        <v>0.04</v>
      </c>
      <c r="BY6" s="22">
        <v>0.98</v>
      </c>
      <c r="BZ6" s="22">
        <v>0.8</v>
      </c>
      <c r="CA6" s="22">
        <v>335</v>
      </c>
      <c r="CB6" s="22">
        <v>41</v>
      </c>
      <c r="CC6" s="22">
        <v>53</v>
      </c>
      <c r="CD6" s="22">
        <v>16</v>
      </c>
      <c r="CE6" s="22">
        <v>119</v>
      </c>
      <c r="CF6" s="22">
        <v>37</v>
      </c>
      <c r="CG6" s="22">
        <v>30</v>
      </c>
      <c r="CH6" s="22">
        <v>10</v>
      </c>
      <c r="CI6" s="22">
        <v>0.96</v>
      </c>
      <c r="CJ6" s="22">
        <v>0.48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4</v>
      </c>
      <c r="K7" s="20">
        <v>3.5</v>
      </c>
      <c r="L7" s="22">
        <v>1</v>
      </c>
      <c r="M7" s="20" t="s">
        <v>1168</v>
      </c>
      <c r="N7" s="20">
        <v>3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2.2000000000000002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20</v>
      </c>
      <c r="AD7" s="22">
        <v>30762</v>
      </c>
      <c r="AE7" s="22">
        <v>405</v>
      </c>
      <c r="AF7" s="22">
        <v>332114</v>
      </c>
      <c r="AG7" s="22">
        <v>2758</v>
      </c>
      <c r="AH7" s="20">
        <v>0.4</v>
      </c>
      <c r="AI7" s="20">
        <v>2.8</v>
      </c>
      <c r="AJ7" s="20" t="s">
        <v>468</v>
      </c>
      <c r="AK7" s="22">
        <v>473</v>
      </c>
      <c r="AL7" s="22">
        <v>1</v>
      </c>
      <c r="AM7" s="22">
        <v>1</v>
      </c>
      <c r="AN7" s="22">
        <v>2</v>
      </c>
      <c r="AO7" s="22">
        <v>4</v>
      </c>
      <c r="AP7" s="22">
        <v>0</v>
      </c>
      <c r="AQ7" s="22">
        <v>0</v>
      </c>
      <c r="AR7" s="22">
        <v>0</v>
      </c>
      <c r="AS7" s="22">
        <v>3</v>
      </c>
      <c r="AT7" s="22">
        <v>0</v>
      </c>
      <c r="AU7" s="22">
        <v>0</v>
      </c>
      <c r="AV7" s="22">
        <v>0</v>
      </c>
      <c r="AW7" s="22">
        <v>52</v>
      </c>
      <c r="AX7" s="20">
        <v>87</v>
      </c>
      <c r="AY7" s="20">
        <v>97.7</v>
      </c>
      <c r="AZ7" s="20">
        <v>92</v>
      </c>
      <c r="BA7" s="20">
        <v>27.7</v>
      </c>
      <c r="BB7" s="22">
        <v>5</v>
      </c>
      <c r="BC7" s="20">
        <v>1.58</v>
      </c>
      <c r="BD7" s="20">
        <v>0.54</v>
      </c>
      <c r="BE7" s="20">
        <v>2.12</v>
      </c>
      <c r="BF7" s="20">
        <v>4.84</v>
      </c>
      <c r="BG7" s="22">
        <v>197</v>
      </c>
      <c r="BH7" s="22">
        <v>78</v>
      </c>
      <c r="BI7" s="22">
        <v>98</v>
      </c>
      <c r="BJ7" s="22">
        <v>71</v>
      </c>
      <c r="BK7" s="22">
        <v>93</v>
      </c>
      <c r="BL7" s="22">
        <v>54</v>
      </c>
      <c r="BM7" s="22">
        <v>124</v>
      </c>
      <c r="BN7" s="22">
        <v>67</v>
      </c>
      <c r="BO7" s="20"/>
      <c r="BP7" s="20"/>
      <c r="BQ7" s="20"/>
      <c r="BR7" s="20"/>
      <c r="BS7" s="20"/>
      <c r="BT7" s="20"/>
      <c r="BU7" s="22">
        <v>0.3</v>
      </c>
      <c r="BV7" s="22">
        <v>0</v>
      </c>
      <c r="BW7" s="22">
        <v>0.1</v>
      </c>
      <c r="BX7" s="22">
        <v>0.4</v>
      </c>
      <c r="BY7" s="22">
        <v>0.92</v>
      </c>
      <c r="BZ7" s="22">
        <v>0.76</v>
      </c>
      <c r="CA7" s="22">
        <v>29</v>
      </c>
      <c r="CB7" s="22">
        <v>16</v>
      </c>
      <c r="CC7" s="22">
        <v>101</v>
      </c>
      <c r="CD7" s="22">
        <v>44</v>
      </c>
      <c r="CE7" s="22">
        <v>207</v>
      </c>
      <c r="CF7" s="22">
        <v>86</v>
      </c>
      <c r="CG7" s="22">
        <v>136</v>
      </c>
      <c r="CH7" s="22">
        <v>41</v>
      </c>
      <c r="CI7" s="22">
        <v>0.95</v>
      </c>
      <c r="CJ7" s="22">
        <v>0.38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0</v>
      </c>
      <c r="I8" s="22">
        <v>4</v>
      </c>
      <c r="J8" s="20">
        <v>3.5</v>
      </c>
      <c r="K8" s="20">
        <v>3</v>
      </c>
      <c r="L8" s="22">
        <v>2</v>
      </c>
      <c r="M8" s="20" t="s">
        <v>412</v>
      </c>
      <c r="N8" s="20">
        <v>2.5</v>
      </c>
      <c r="O8" s="22">
        <v>8</v>
      </c>
      <c r="P8" s="23" t="b">
        <v>0</v>
      </c>
      <c r="Q8" s="20"/>
      <c r="R8" s="20" t="s">
        <v>3330</v>
      </c>
      <c r="S8" s="22">
        <v>79</v>
      </c>
      <c r="T8" s="20" t="s">
        <v>911</v>
      </c>
      <c r="U8" s="20">
        <v>2.6</v>
      </c>
      <c r="V8" s="20" t="s">
        <v>912</v>
      </c>
      <c r="W8" s="20">
        <v>3.5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18</v>
      </c>
      <c r="AD8" s="22">
        <v>389653</v>
      </c>
      <c r="AE8" s="22">
        <v>12166</v>
      </c>
      <c r="AF8" s="22">
        <v>343159</v>
      </c>
      <c r="AG8" s="22">
        <v>16683</v>
      </c>
      <c r="AH8" s="20">
        <v>0.3</v>
      </c>
      <c r="AI8" s="20">
        <v>2.2999999999999998</v>
      </c>
      <c r="AJ8" s="20" t="s">
        <v>1880</v>
      </c>
      <c r="AK8" s="22">
        <v>362</v>
      </c>
      <c r="AL8" s="22">
        <v>1</v>
      </c>
      <c r="AM8" s="22">
        <v>1</v>
      </c>
      <c r="AN8" s="22">
        <v>2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67.8</v>
      </c>
      <c r="AY8" s="20">
        <v>58.7</v>
      </c>
      <c r="AZ8" s="20">
        <v>144</v>
      </c>
      <c r="BA8" s="20">
        <v>26.9</v>
      </c>
      <c r="BB8" s="22">
        <v>4</v>
      </c>
      <c r="BC8" s="20">
        <v>1.71</v>
      </c>
      <c r="BD8" s="20">
        <v>0.3</v>
      </c>
      <c r="BE8" s="20">
        <v>2.0099999999999998</v>
      </c>
      <c r="BF8" s="20">
        <v>4.22</v>
      </c>
      <c r="BG8" s="22">
        <v>239</v>
      </c>
      <c r="BH8" s="22">
        <v>29</v>
      </c>
      <c r="BI8" s="22">
        <v>177</v>
      </c>
      <c r="BJ8" s="22">
        <v>27</v>
      </c>
      <c r="BK8" s="22">
        <v>50</v>
      </c>
      <c r="BL8" s="22">
        <v>19</v>
      </c>
      <c r="BM8" s="22">
        <v>128</v>
      </c>
      <c r="BN8" s="22">
        <v>23</v>
      </c>
      <c r="BO8" s="20"/>
      <c r="BP8" s="20"/>
      <c r="BQ8" s="20"/>
      <c r="BR8" s="20"/>
      <c r="BS8" s="22">
        <v>3</v>
      </c>
      <c r="BT8" s="20"/>
      <c r="BU8" s="22">
        <v>0.43</v>
      </c>
      <c r="BV8" s="22">
        <v>0</v>
      </c>
      <c r="BW8" s="22">
        <v>7.0000000000000007E-2</v>
      </c>
      <c r="BX8" s="22">
        <v>0.5</v>
      </c>
      <c r="BY8" s="22">
        <v>1.05</v>
      </c>
      <c r="BZ8" s="22">
        <v>0.99</v>
      </c>
      <c r="CA8" s="22">
        <v>14</v>
      </c>
      <c r="CB8" s="22">
        <v>5</v>
      </c>
      <c r="CC8" s="22">
        <v>123</v>
      </c>
      <c r="CD8" s="22">
        <v>18</v>
      </c>
      <c r="CE8" s="22">
        <v>177</v>
      </c>
      <c r="CF8" s="22">
        <v>26</v>
      </c>
      <c r="CG8" s="22">
        <v>94</v>
      </c>
      <c r="CH8" s="22">
        <v>18</v>
      </c>
      <c r="CI8" s="22">
        <v>0.99</v>
      </c>
      <c r="CJ8" s="22">
        <v>0.5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2.5</v>
      </c>
      <c r="K9" s="20">
        <v>2</v>
      </c>
      <c r="L9" s="22">
        <v>2</v>
      </c>
      <c r="M9" s="20" t="s">
        <v>1150</v>
      </c>
      <c r="N9" s="20">
        <v>1.5</v>
      </c>
      <c r="O9" s="22">
        <v>9</v>
      </c>
      <c r="P9" s="23" t="b">
        <v>0</v>
      </c>
      <c r="Q9" s="20"/>
      <c r="R9" s="20" t="s">
        <v>2380</v>
      </c>
      <c r="S9" s="22">
        <v>54</v>
      </c>
      <c r="T9" s="20" t="s">
        <v>1151</v>
      </c>
      <c r="U9" s="20">
        <v>1.3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9</v>
      </c>
      <c r="AD9" s="22">
        <v>5221</v>
      </c>
      <c r="AE9" s="22">
        <v>173</v>
      </c>
      <c r="AF9" s="22">
        <v>13094</v>
      </c>
      <c r="AG9" s="22">
        <v>216</v>
      </c>
      <c r="AH9" s="20">
        <v>0.3</v>
      </c>
      <c r="AI9" s="20">
        <v>1.7</v>
      </c>
      <c r="AJ9" s="20" t="s">
        <v>221</v>
      </c>
      <c r="AK9" s="22">
        <v>213</v>
      </c>
      <c r="AL9" s="22">
        <v>0</v>
      </c>
      <c r="AM9" s="22">
        <v>0</v>
      </c>
      <c r="AN9" s="22">
        <v>1</v>
      </c>
      <c r="AO9" s="22">
        <v>4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34</v>
      </c>
      <c r="AX9" s="20">
        <v>33.799999999999997</v>
      </c>
      <c r="AY9" s="20">
        <v>33.1</v>
      </c>
      <c r="AZ9" s="20">
        <v>6</v>
      </c>
      <c r="BA9" s="20">
        <v>7.2</v>
      </c>
      <c r="BB9" s="22">
        <v>2</v>
      </c>
      <c r="BC9" s="20">
        <v>0.04</v>
      </c>
      <c r="BD9" s="20">
        <v>0.2</v>
      </c>
      <c r="BE9" s="20">
        <v>0.24</v>
      </c>
      <c r="BF9" s="20">
        <v>3.29</v>
      </c>
      <c r="BG9" s="22">
        <v>311</v>
      </c>
      <c r="BH9" s="22">
        <v>134</v>
      </c>
      <c r="BI9" s="22">
        <v>237</v>
      </c>
      <c r="BJ9" s="22">
        <v>132</v>
      </c>
      <c r="BK9" s="22">
        <v>348</v>
      </c>
      <c r="BL9" s="22">
        <v>181</v>
      </c>
      <c r="BM9" s="22">
        <v>327</v>
      </c>
      <c r="BN9" s="22">
        <v>148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0.08</v>
      </c>
      <c r="BX9" s="22">
        <v>0.1</v>
      </c>
      <c r="BY9" s="22">
        <v>1.39</v>
      </c>
      <c r="BZ9" s="22">
        <v>1.69</v>
      </c>
      <c r="CA9" s="22">
        <v>117</v>
      </c>
      <c r="CB9" s="22">
        <v>73</v>
      </c>
      <c r="CC9" s="22">
        <v>199</v>
      </c>
      <c r="CD9" s="22">
        <v>97</v>
      </c>
      <c r="CE9" s="22">
        <v>324</v>
      </c>
      <c r="CF9" s="22">
        <v>151</v>
      </c>
      <c r="CG9" s="22">
        <v>338</v>
      </c>
      <c r="CH9" s="22">
        <v>105</v>
      </c>
      <c r="CI9" s="22">
        <v>0.85</v>
      </c>
      <c r="CJ9" s="22">
        <v>0.42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</v>
      </c>
      <c r="K10" s="20">
        <v>0.5</v>
      </c>
      <c r="L10" s="22">
        <v>0</v>
      </c>
      <c r="M10" s="20" t="s">
        <v>1107</v>
      </c>
      <c r="N10" s="20">
        <v>0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2403</v>
      </c>
      <c r="AE10" s="22">
        <v>48</v>
      </c>
      <c r="AF10" s="22">
        <v>6347</v>
      </c>
      <c r="AG10" s="22">
        <v>126</v>
      </c>
      <c r="AH10" s="20">
        <v>0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356</v>
      </c>
      <c r="BH10" s="22">
        <v>132</v>
      </c>
      <c r="BI10" s="22">
        <v>365</v>
      </c>
      <c r="BJ10" s="22">
        <v>134</v>
      </c>
      <c r="BK10" s="22">
        <v>292</v>
      </c>
      <c r="BL10" s="22">
        <v>93</v>
      </c>
      <c r="BM10" s="22">
        <v>365</v>
      </c>
      <c r="BN10" s="22">
        <v>130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590</v>
      </c>
      <c r="CB10" s="22">
        <v>154</v>
      </c>
      <c r="CC10" s="22">
        <v>491</v>
      </c>
      <c r="CD10" s="22">
        <v>188</v>
      </c>
      <c r="CE10" s="22">
        <v>356</v>
      </c>
      <c r="CF10" s="22">
        <v>125</v>
      </c>
      <c r="CG10" s="22">
        <v>427</v>
      </c>
      <c r="CH10" s="22">
        <v>165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2479</v>
      </c>
      <c r="R11" s="20" t="s">
        <v>2480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11133</v>
      </c>
      <c r="AG11" s="22">
        <v>46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635</v>
      </c>
      <c r="BH11" s="22">
        <v>250</v>
      </c>
      <c r="BI11" s="22">
        <v>632</v>
      </c>
      <c r="BJ11" s="22">
        <v>251</v>
      </c>
      <c r="BK11" s="22">
        <v>624</v>
      </c>
      <c r="BL11" s="22">
        <v>249</v>
      </c>
      <c r="BM11" s="22">
        <v>640</v>
      </c>
      <c r="BN11" s="22">
        <v>254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431</v>
      </c>
      <c r="CB11" s="22">
        <v>243</v>
      </c>
      <c r="CC11" s="22">
        <v>602</v>
      </c>
      <c r="CD11" s="22">
        <v>231</v>
      </c>
      <c r="CE11" s="22">
        <v>641</v>
      </c>
      <c r="CF11" s="22">
        <v>254</v>
      </c>
      <c r="CG11" s="22">
        <v>503</v>
      </c>
      <c r="CH11" s="22">
        <v>174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3</v>
      </c>
      <c r="K12" s="20">
        <v>2.5</v>
      </c>
      <c r="L12" s="22">
        <v>2</v>
      </c>
      <c r="M12" s="20" t="s">
        <v>412</v>
      </c>
      <c r="N12" s="20">
        <v>2</v>
      </c>
      <c r="O12" s="22">
        <v>12</v>
      </c>
      <c r="P12" s="23" t="b">
        <v>0</v>
      </c>
      <c r="Q12" s="20"/>
      <c r="R12" s="20" t="s">
        <v>3153</v>
      </c>
      <c r="S12" s="22">
        <v>77</v>
      </c>
      <c r="T12" s="20" t="s">
        <v>893</v>
      </c>
      <c r="U12" s="20">
        <v>3.4</v>
      </c>
      <c r="V12" s="20" t="s">
        <v>894</v>
      </c>
      <c r="W12" s="20">
        <v>4.5999999999999996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24</v>
      </c>
      <c r="AD12" s="22">
        <v>345393</v>
      </c>
      <c r="AE12" s="22">
        <v>15446</v>
      </c>
      <c r="AF12" s="22">
        <v>1291258</v>
      </c>
      <c r="AG12" s="22">
        <v>10349</v>
      </c>
      <c r="AH12" s="20">
        <v>0.3</v>
      </c>
      <c r="AI12" s="20">
        <v>3.1</v>
      </c>
      <c r="AJ12" s="20" t="s">
        <v>250</v>
      </c>
      <c r="AK12" s="22">
        <v>478</v>
      </c>
      <c r="AL12" s="22">
        <v>1</v>
      </c>
      <c r="AM12" s="22">
        <v>2</v>
      </c>
      <c r="AN12" s="22">
        <v>1</v>
      </c>
      <c r="AO12" s="22">
        <v>6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99</v>
      </c>
      <c r="AX12" s="20">
        <v>107.8</v>
      </c>
      <c r="AY12" s="20">
        <v>131.6</v>
      </c>
      <c r="AZ12" s="20">
        <v>166</v>
      </c>
      <c r="BA12" s="20">
        <v>40.5</v>
      </c>
      <c r="BB12" s="22">
        <v>6</v>
      </c>
      <c r="BC12" s="20">
        <v>0.9</v>
      </c>
      <c r="BD12" s="20">
        <v>0.72</v>
      </c>
      <c r="BE12" s="20">
        <v>1.62</v>
      </c>
      <c r="BF12" s="20">
        <v>4.47</v>
      </c>
      <c r="BG12" s="22">
        <v>157</v>
      </c>
      <c r="BH12" s="22">
        <v>62</v>
      </c>
      <c r="BI12" s="22">
        <v>61</v>
      </c>
      <c r="BJ12" s="22">
        <v>45</v>
      </c>
      <c r="BK12" s="22">
        <v>43</v>
      </c>
      <c r="BL12" s="22">
        <v>25</v>
      </c>
      <c r="BM12" s="22">
        <v>60</v>
      </c>
      <c r="BN12" s="22">
        <v>38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0.17</v>
      </c>
      <c r="BV12" s="22">
        <v>0</v>
      </c>
      <c r="BW12" s="22">
        <v>0.14000000000000001</v>
      </c>
      <c r="BX12" s="22">
        <v>0.31</v>
      </c>
      <c r="BY12" s="22">
        <v>0.84</v>
      </c>
      <c r="BZ12" s="22">
        <v>1.1299999999999999</v>
      </c>
      <c r="CA12" s="22">
        <v>17</v>
      </c>
      <c r="CB12" s="22">
        <v>10</v>
      </c>
      <c r="CC12" s="22">
        <v>167</v>
      </c>
      <c r="CD12" s="22">
        <v>79</v>
      </c>
      <c r="CE12" s="22">
        <v>101</v>
      </c>
      <c r="CF12" s="22">
        <v>48</v>
      </c>
      <c r="CG12" s="22">
        <v>77</v>
      </c>
      <c r="CH12" s="22">
        <v>23</v>
      </c>
      <c r="CI12" s="22">
        <v>1.1299999999999999</v>
      </c>
      <c r="CJ12" s="22">
        <v>0.19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4</v>
      </c>
      <c r="J13" s="20">
        <v>3</v>
      </c>
      <c r="K13" s="20">
        <v>2.5</v>
      </c>
      <c r="L13" s="22">
        <v>0</v>
      </c>
      <c r="M13" s="20" t="s">
        <v>875</v>
      </c>
      <c r="N13" s="20">
        <v>2</v>
      </c>
      <c r="O13" s="22">
        <v>13</v>
      </c>
      <c r="P13" s="23" t="b">
        <v>0</v>
      </c>
      <c r="Q13" s="20"/>
      <c r="R13" s="20"/>
      <c r="S13" s="22">
        <v>55</v>
      </c>
      <c r="T13" s="20" t="s">
        <v>876</v>
      </c>
      <c r="U13" s="20">
        <v>3.3</v>
      </c>
      <c r="V13" s="20" t="s">
        <v>391</v>
      </c>
      <c r="W13" s="20">
        <v>4.9000000000000004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30</v>
      </c>
      <c r="AD13" s="22">
        <v>638385</v>
      </c>
      <c r="AE13" s="22">
        <v>6370</v>
      </c>
      <c r="AF13" s="22">
        <v>562386</v>
      </c>
      <c r="AG13" s="22">
        <v>26807</v>
      </c>
      <c r="AH13" s="20">
        <v>0.4</v>
      </c>
      <c r="AI13" s="20">
        <v>5.5</v>
      </c>
      <c r="AJ13" s="20" t="s">
        <v>391</v>
      </c>
      <c r="AK13" s="22">
        <v>589</v>
      </c>
      <c r="AL13" s="22">
        <v>2</v>
      </c>
      <c r="AM13" s="22">
        <v>2</v>
      </c>
      <c r="AN13" s="22">
        <v>5</v>
      </c>
      <c r="AO13" s="22">
        <v>4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2</v>
      </c>
      <c r="AW13" s="22">
        <v>79</v>
      </c>
      <c r="AX13" s="20">
        <v>78.599999999999994</v>
      </c>
      <c r="AY13" s="20">
        <v>74.8</v>
      </c>
      <c r="AZ13" s="20">
        <v>183</v>
      </c>
      <c r="BA13" s="20">
        <v>32.799999999999997</v>
      </c>
      <c r="BB13" s="22">
        <v>7</v>
      </c>
      <c r="BC13" s="20">
        <v>2.0299999999999998</v>
      </c>
      <c r="BD13" s="20">
        <v>0.28000000000000003</v>
      </c>
      <c r="BE13" s="20">
        <v>2.31</v>
      </c>
      <c r="BF13" s="20">
        <v>4.4800000000000004</v>
      </c>
      <c r="BG13" s="22">
        <v>216</v>
      </c>
      <c r="BH13" s="22">
        <v>26</v>
      </c>
      <c r="BI13" s="22">
        <v>134</v>
      </c>
      <c r="BJ13" s="22">
        <v>15</v>
      </c>
      <c r="BK13" s="22">
        <v>34</v>
      </c>
      <c r="BL13" s="22">
        <v>14</v>
      </c>
      <c r="BM13" s="22">
        <v>90</v>
      </c>
      <c r="BN13" s="22">
        <v>18</v>
      </c>
      <c r="BO13" s="20"/>
      <c r="BP13" s="20"/>
      <c r="BQ13" s="20"/>
      <c r="BR13" s="20"/>
      <c r="BS13" s="20"/>
      <c r="BT13" s="20"/>
      <c r="BU13" s="22">
        <v>0.31</v>
      </c>
      <c r="BV13" s="22">
        <v>0</v>
      </c>
      <c r="BW13" s="22">
        <v>0.04</v>
      </c>
      <c r="BX13" s="22">
        <v>0.35</v>
      </c>
      <c r="BY13" s="22">
        <v>0.68</v>
      </c>
      <c r="BZ13" s="22">
        <v>0.61</v>
      </c>
      <c r="CA13" s="22">
        <v>104</v>
      </c>
      <c r="CB13" s="22">
        <v>31</v>
      </c>
      <c r="CC13" s="22">
        <v>160</v>
      </c>
      <c r="CD13" s="22">
        <v>24</v>
      </c>
      <c r="CE13" s="22">
        <v>106</v>
      </c>
      <c r="CF13" s="22">
        <v>16</v>
      </c>
      <c r="CG13" s="22">
        <v>75</v>
      </c>
      <c r="CH13" s="22">
        <v>13</v>
      </c>
      <c r="CI13" s="22">
        <v>1.07</v>
      </c>
      <c r="CJ13" s="22">
        <v>0.76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6.8</v>
      </c>
      <c r="K14" s="20">
        <v>6.3</v>
      </c>
      <c r="L14" s="22">
        <v>2</v>
      </c>
      <c r="M14" s="20" t="s">
        <v>866</v>
      </c>
      <c r="N14" s="20">
        <v>5.8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5.3</v>
      </c>
      <c r="V14" s="20" t="s">
        <v>387</v>
      </c>
      <c r="W14" s="20">
        <v>22.7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48</v>
      </c>
      <c r="AD14" s="22">
        <v>1018905</v>
      </c>
      <c r="AE14" s="22">
        <v>17331</v>
      </c>
      <c r="AF14" s="22">
        <v>1151434</v>
      </c>
      <c r="AG14" s="22">
        <v>84772</v>
      </c>
      <c r="AH14" s="20">
        <v>0.7</v>
      </c>
      <c r="AI14" s="20">
        <v>5.6</v>
      </c>
      <c r="AJ14" s="20" t="s">
        <v>387</v>
      </c>
      <c r="AK14" s="22">
        <v>789</v>
      </c>
      <c r="AL14" s="22">
        <v>3</v>
      </c>
      <c r="AM14" s="22">
        <v>2</v>
      </c>
      <c r="AN14" s="22">
        <v>4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161</v>
      </c>
      <c r="AX14" s="20">
        <v>217.4</v>
      </c>
      <c r="AY14" s="20">
        <v>239.2</v>
      </c>
      <c r="AZ14" s="20">
        <v>197</v>
      </c>
      <c r="BA14" s="20">
        <v>65.3</v>
      </c>
      <c r="BB14" s="22">
        <v>9</v>
      </c>
      <c r="BC14" s="20">
        <v>2.61</v>
      </c>
      <c r="BD14" s="20">
        <v>1.1599999999999999</v>
      </c>
      <c r="BE14" s="20">
        <v>3.77</v>
      </c>
      <c r="BF14" s="20">
        <v>7.61</v>
      </c>
      <c r="BG14" s="22">
        <v>35</v>
      </c>
      <c r="BH14" s="22">
        <v>13</v>
      </c>
      <c r="BI14" s="22">
        <v>21</v>
      </c>
      <c r="BJ14" s="22">
        <v>16</v>
      </c>
      <c r="BK14" s="22">
        <v>28</v>
      </c>
      <c r="BL14" s="22">
        <v>16</v>
      </c>
      <c r="BM14" s="22">
        <v>19</v>
      </c>
      <c r="BN14" s="22">
        <v>15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</v>
      </c>
      <c r="BV14" s="22">
        <v>0</v>
      </c>
      <c r="BW14" s="22">
        <v>0.13</v>
      </c>
      <c r="BX14" s="22">
        <v>0.43</v>
      </c>
      <c r="BY14" s="22">
        <v>0.87</v>
      </c>
      <c r="BZ14" s="22">
        <v>0.8</v>
      </c>
      <c r="CA14" s="22">
        <v>7</v>
      </c>
      <c r="CB14" s="22">
        <v>5</v>
      </c>
      <c r="CC14" s="22">
        <v>23</v>
      </c>
      <c r="CD14" s="22">
        <v>14</v>
      </c>
      <c r="CE14" s="22">
        <v>21</v>
      </c>
      <c r="CF14" s="22">
        <v>13</v>
      </c>
      <c r="CG14" s="22">
        <v>14</v>
      </c>
      <c r="CH14" s="22">
        <v>6</v>
      </c>
      <c r="CI14" s="22">
        <v>1.03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100</v>
      </c>
      <c r="B15" s="22">
        <v>100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1.2</v>
      </c>
      <c r="K15" s="20">
        <v>0.7</v>
      </c>
      <c r="L15" s="22">
        <v>0</v>
      </c>
      <c r="M15" s="20" t="s">
        <v>558</v>
      </c>
      <c r="N15" s="20">
        <v>0.2</v>
      </c>
      <c r="O15" s="22">
        <v>15</v>
      </c>
      <c r="P15" s="23" t="b">
        <v>0</v>
      </c>
      <c r="Q15" s="20"/>
      <c r="R15" s="20" t="s">
        <v>3395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858</v>
      </c>
      <c r="AA15" s="22">
        <v>1</v>
      </c>
      <c r="AB15" s="22">
        <v>3</v>
      </c>
      <c r="AC15" s="22">
        <v>7</v>
      </c>
      <c r="AD15" s="22">
        <v>8360</v>
      </c>
      <c r="AE15" s="22">
        <v>124</v>
      </c>
      <c r="AF15" s="22">
        <v>32753</v>
      </c>
      <c r="AG15" s="22">
        <v>305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256</v>
      </c>
      <c r="BH15" s="22">
        <v>101</v>
      </c>
      <c r="BI15" s="22">
        <v>171</v>
      </c>
      <c r="BJ15" s="22">
        <v>105</v>
      </c>
      <c r="BK15" s="22">
        <v>287</v>
      </c>
      <c r="BL15" s="22">
        <v>148</v>
      </c>
      <c r="BM15" s="22">
        <v>271</v>
      </c>
      <c r="BN15" s="22">
        <v>121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299</v>
      </c>
      <c r="CB15" s="22">
        <v>197</v>
      </c>
      <c r="CC15" s="22">
        <v>360</v>
      </c>
      <c r="CD15" s="22">
        <v>170</v>
      </c>
      <c r="CE15" s="22">
        <v>258</v>
      </c>
      <c r="CF15" s="22">
        <v>116</v>
      </c>
      <c r="CG15" s="22">
        <v>330</v>
      </c>
      <c r="CH15" s="22">
        <v>100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3154</v>
      </c>
      <c r="R16" s="20" t="s">
        <v>3155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5949</v>
      </c>
      <c r="AG16" s="22">
        <v>46</v>
      </c>
      <c r="AH16" s="20">
        <v>0</v>
      </c>
      <c r="AI16" s="20">
        <v>0</v>
      </c>
      <c r="AJ16" s="20" t="s">
        <v>1881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683</v>
      </c>
      <c r="BH16" s="22">
        <v>285</v>
      </c>
      <c r="BI16" s="22">
        <v>682</v>
      </c>
      <c r="BJ16" s="22">
        <v>285</v>
      </c>
      <c r="BK16" s="22">
        <v>676</v>
      </c>
      <c r="BL16" s="22">
        <v>282</v>
      </c>
      <c r="BM16" s="22">
        <v>684</v>
      </c>
      <c r="BN16" s="22">
        <v>285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246</v>
      </c>
      <c r="CB16" s="22">
        <v>161</v>
      </c>
      <c r="CC16" s="22">
        <v>662</v>
      </c>
      <c r="CD16" s="22">
        <v>271</v>
      </c>
      <c r="CE16" s="22">
        <v>685</v>
      </c>
      <c r="CF16" s="22">
        <v>285</v>
      </c>
      <c r="CG16" s="22">
        <v>507</v>
      </c>
      <c r="CH16" s="22">
        <v>176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-2</v>
      </c>
      <c r="G17" s="22">
        <v>2</v>
      </c>
      <c r="H17" s="22">
        <v>0</v>
      </c>
      <c r="I17" s="22">
        <v>1</v>
      </c>
      <c r="J17" s="20">
        <v>1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48</v>
      </c>
      <c r="T17" s="20" t="s">
        <v>884</v>
      </c>
      <c r="U17" s="20">
        <v>2.8</v>
      </c>
      <c r="V17" s="20" t="s">
        <v>409</v>
      </c>
      <c r="W17" s="20">
        <v>9.3000000000000007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207991</v>
      </c>
      <c r="AE17" s="22">
        <v>1507</v>
      </c>
      <c r="AF17" s="22">
        <v>1070051</v>
      </c>
      <c r="AG17" s="22">
        <v>35559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267</v>
      </c>
      <c r="BH17" s="22">
        <v>22</v>
      </c>
      <c r="BI17" s="22">
        <v>669</v>
      </c>
      <c r="BJ17" s="22">
        <v>80</v>
      </c>
      <c r="BK17" s="22">
        <v>662</v>
      </c>
      <c r="BL17" s="22">
        <v>78</v>
      </c>
      <c r="BM17" s="22">
        <v>347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311</v>
      </c>
      <c r="CB17" s="22">
        <v>11</v>
      </c>
      <c r="CC17" s="22">
        <v>646</v>
      </c>
      <c r="CD17" s="22">
        <v>84</v>
      </c>
      <c r="CE17" s="22">
        <v>159</v>
      </c>
      <c r="CF17" s="22">
        <v>17</v>
      </c>
      <c r="CG17" s="22">
        <v>41</v>
      </c>
      <c r="CH17" s="22">
        <v>8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1882</v>
      </c>
      <c r="N18" s="20">
        <v>0</v>
      </c>
      <c r="O18" s="22">
        <v>18</v>
      </c>
      <c r="P18" s="23" t="b">
        <v>0</v>
      </c>
      <c r="Q18" s="20" t="s">
        <v>2458</v>
      </c>
      <c r="R18" s="20" t="s">
        <v>2777</v>
      </c>
      <c r="S18" s="22">
        <v>40</v>
      </c>
      <c r="T18" s="20" t="s">
        <v>1883</v>
      </c>
      <c r="U18" s="20">
        <v>0</v>
      </c>
      <c r="V18" s="20" t="s">
        <v>1884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8943</v>
      </c>
      <c r="AG18" s="22">
        <v>125</v>
      </c>
      <c r="AH18" s="20">
        <v>0</v>
      </c>
      <c r="AI18" s="20">
        <v>0</v>
      </c>
      <c r="AJ18" s="20" t="s">
        <v>1884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469</v>
      </c>
      <c r="BH18" s="22">
        <v>48</v>
      </c>
      <c r="BI18" s="22">
        <v>453</v>
      </c>
      <c r="BJ18" s="22">
        <v>32</v>
      </c>
      <c r="BK18" s="22">
        <v>431</v>
      </c>
      <c r="BL18" s="22">
        <v>27</v>
      </c>
      <c r="BM18" s="22">
        <v>474</v>
      </c>
      <c r="BN18" s="22">
        <v>48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618</v>
      </c>
      <c r="CB18" s="22">
        <v>45</v>
      </c>
      <c r="CC18" s="22">
        <v>408</v>
      </c>
      <c r="CD18" s="22">
        <v>47</v>
      </c>
      <c r="CE18" s="22">
        <v>476</v>
      </c>
      <c r="CF18" s="22">
        <v>48</v>
      </c>
      <c r="CG18" s="22">
        <v>402</v>
      </c>
      <c r="CH18" s="22">
        <v>58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75</v>
      </c>
      <c r="C19" s="22">
        <v>223340</v>
      </c>
      <c r="D19" s="22">
        <v>0</v>
      </c>
      <c r="E19" s="22">
        <v>0</v>
      </c>
      <c r="F19" s="22">
        <v>0</v>
      </c>
      <c r="G19" s="22">
        <v>0</v>
      </c>
      <c r="H19" s="22">
        <v>2</v>
      </c>
      <c r="I19" s="22">
        <v>3</v>
      </c>
      <c r="J19" s="20">
        <v>7.8</v>
      </c>
      <c r="K19" s="20">
        <v>5.5</v>
      </c>
      <c r="L19" s="22">
        <v>5</v>
      </c>
      <c r="M19" s="20" t="s">
        <v>879</v>
      </c>
      <c r="N19" s="20">
        <v>6.8</v>
      </c>
      <c r="O19" s="22">
        <v>19</v>
      </c>
      <c r="P19" s="23" t="b">
        <v>1</v>
      </c>
      <c r="Q19" s="20"/>
      <c r="R19" s="20" t="s">
        <v>3396</v>
      </c>
      <c r="S19" s="22">
        <v>85</v>
      </c>
      <c r="T19" s="20" t="s">
        <v>880</v>
      </c>
      <c r="U19" s="20">
        <v>7.2</v>
      </c>
      <c r="V19" s="20" t="s">
        <v>395</v>
      </c>
      <c r="W19" s="20">
        <v>47.4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58</v>
      </c>
      <c r="AD19" s="22">
        <v>1563497</v>
      </c>
      <c r="AE19" s="22">
        <v>151045</v>
      </c>
      <c r="AF19" s="22">
        <v>2733932</v>
      </c>
      <c r="AG19" s="22">
        <v>49308</v>
      </c>
      <c r="AH19" s="20">
        <v>0.8</v>
      </c>
      <c r="AI19" s="20">
        <v>6.8</v>
      </c>
      <c r="AJ19" s="20" t="s">
        <v>395</v>
      </c>
      <c r="AK19" s="22">
        <v>703</v>
      </c>
      <c r="AL19" s="22">
        <v>4</v>
      </c>
      <c r="AM19" s="22">
        <v>4</v>
      </c>
      <c r="AN19" s="22">
        <v>3</v>
      </c>
      <c r="AO19" s="22">
        <v>8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215</v>
      </c>
      <c r="AX19" s="20">
        <v>302.2</v>
      </c>
      <c r="AY19" s="20">
        <v>337.8</v>
      </c>
      <c r="AZ19" s="20">
        <v>296</v>
      </c>
      <c r="BA19" s="20">
        <v>93.5</v>
      </c>
      <c r="BB19" s="22">
        <v>8</v>
      </c>
      <c r="BC19" s="20">
        <v>3.98</v>
      </c>
      <c r="BD19" s="20">
        <v>2.62</v>
      </c>
      <c r="BE19" s="20">
        <v>6.6</v>
      </c>
      <c r="BF19" s="20">
        <v>7.23</v>
      </c>
      <c r="BG19" s="22">
        <v>7</v>
      </c>
      <c r="BH19" s="22">
        <v>4</v>
      </c>
      <c r="BI19" s="22">
        <v>5</v>
      </c>
      <c r="BJ19" s="22">
        <v>4</v>
      </c>
      <c r="BK19" s="22">
        <v>13</v>
      </c>
      <c r="BL19" s="22">
        <v>8</v>
      </c>
      <c r="BM19" s="22">
        <v>3</v>
      </c>
      <c r="BN19" s="22">
        <v>3</v>
      </c>
      <c r="BO19" s="22">
        <v>1</v>
      </c>
      <c r="BP19" s="20"/>
      <c r="BQ19" s="20"/>
      <c r="BR19" s="20"/>
      <c r="BS19" s="22">
        <v>1</v>
      </c>
      <c r="BT19" s="20"/>
      <c r="BU19" s="22">
        <v>0.51</v>
      </c>
      <c r="BV19" s="22">
        <v>0</v>
      </c>
      <c r="BW19" s="22">
        <v>0.34</v>
      </c>
      <c r="BX19" s="22">
        <v>0.85</v>
      </c>
      <c r="BY19" s="22">
        <v>0.93</v>
      </c>
      <c r="BZ19" s="22">
        <v>1.02</v>
      </c>
      <c r="CA19" s="22">
        <v>8</v>
      </c>
      <c r="CB19" s="22">
        <v>6</v>
      </c>
      <c r="CC19" s="22">
        <v>10</v>
      </c>
      <c r="CD19" s="22">
        <v>6</v>
      </c>
      <c r="CE19" s="22">
        <v>4</v>
      </c>
      <c r="CF19" s="22">
        <v>3</v>
      </c>
      <c r="CG19" s="22">
        <v>3</v>
      </c>
      <c r="CH19" s="22">
        <v>1</v>
      </c>
      <c r="CI19" s="22">
        <v>1.02</v>
      </c>
      <c r="CJ19" s="22">
        <v>0.38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75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4.8</v>
      </c>
      <c r="K20" s="20">
        <v>3.2</v>
      </c>
      <c r="L20" s="22">
        <v>1</v>
      </c>
      <c r="M20" s="20" t="s">
        <v>905</v>
      </c>
      <c r="N20" s="20">
        <v>3.8</v>
      </c>
      <c r="O20" s="22">
        <v>20</v>
      </c>
      <c r="P20" s="23" t="b">
        <v>0</v>
      </c>
      <c r="Q20" s="20"/>
      <c r="R20" s="20" t="s">
        <v>3414</v>
      </c>
      <c r="S20" s="22">
        <v>52</v>
      </c>
      <c r="T20" s="20" t="s">
        <v>906</v>
      </c>
      <c r="U20" s="20">
        <v>4.0999999999999996</v>
      </c>
      <c r="V20" s="20" t="s">
        <v>406</v>
      </c>
      <c r="W20" s="20">
        <v>24.8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37</v>
      </c>
      <c r="AD20" s="22">
        <v>1484378</v>
      </c>
      <c r="AE20" s="22">
        <v>40524</v>
      </c>
      <c r="AF20" s="22">
        <v>1070790</v>
      </c>
      <c r="AG20" s="22">
        <v>33214</v>
      </c>
      <c r="AH20" s="20">
        <v>0.7</v>
      </c>
      <c r="AI20" s="20">
        <v>7.1</v>
      </c>
      <c r="AJ20" s="20" t="s">
        <v>406</v>
      </c>
      <c r="AK20" s="22">
        <v>810</v>
      </c>
      <c r="AL20" s="22">
        <v>0</v>
      </c>
      <c r="AM20" s="22">
        <v>1</v>
      </c>
      <c r="AN20" s="22">
        <v>4</v>
      </c>
      <c r="AO20" s="22">
        <v>8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3</v>
      </c>
      <c r="AW20" s="22">
        <v>185</v>
      </c>
      <c r="AX20" s="20">
        <v>177.4</v>
      </c>
      <c r="AY20" s="20">
        <v>37.9</v>
      </c>
      <c r="AZ20" s="20">
        <v>9</v>
      </c>
      <c r="BA20" s="20">
        <v>22.5</v>
      </c>
      <c r="BB20" s="22">
        <v>9</v>
      </c>
      <c r="BC20" s="20">
        <v>0.04</v>
      </c>
      <c r="BD20" s="20">
        <v>0.12</v>
      </c>
      <c r="BE20" s="20">
        <v>0.16</v>
      </c>
      <c r="BF20" s="20">
        <v>8.1300000000000008</v>
      </c>
      <c r="BG20" s="22">
        <v>62</v>
      </c>
      <c r="BH20" s="22">
        <v>20</v>
      </c>
      <c r="BI20" s="22">
        <v>223</v>
      </c>
      <c r="BJ20" s="22">
        <v>62</v>
      </c>
      <c r="BK20" s="22">
        <v>322</v>
      </c>
      <c r="BL20" s="22">
        <v>106</v>
      </c>
      <c r="BM20" s="22">
        <v>173</v>
      </c>
      <c r="BN20" s="22">
        <v>48</v>
      </c>
      <c r="BO20" s="20"/>
      <c r="BP20" s="20"/>
      <c r="BQ20" s="20"/>
      <c r="BR20" s="20"/>
      <c r="BS20" s="20"/>
      <c r="BT20" s="20"/>
      <c r="BU20" s="22">
        <v>0</v>
      </c>
      <c r="BV20" s="22">
        <v>0</v>
      </c>
      <c r="BW20" s="22">
        <v>0.01</v>
      </c>
      <c r="BX20" s="22">
        <v>0.01</v>
      </c>
      <c r="BY20" s="22">
        <v>0.9</v>
      </c>
      <c r="BZ20" s="22">
        <v>0.89</v>
      </c>
      <c r="CA20" s="22">
        <v>161</v>
      </c>
      <c r="CB20" s="22">
        <v>15</v>
      </c>
      <c r="CC20" s="22">
        <v>67</v>
      </c>
      <c r="CD20" s="22">
        <v>19</v>
      </c>
      <c r="CE20" s="22">
        <v>53</v>
      </c>
      <c r="CF20" s="22">
        <v>14</v>
      </c>
      <c r="CG20" s="22">
        <v>13</v>
      </c>
      <c r="CH20" s="22">
        <v>4</v>
      </c>
      <c r="CI20" s="22">
        <v>1</v>
      </c>
      <c r="CJ20" s="22">
        <v>0.44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1.8</v>
      </c>
      <c r="K21" s="20">
        <v>1.3</v>
      </c>
      <c r="L21" s="22">
        <v>1</v>
      </c>
      <c r="M21" s="20" t="s">
        <v>877</v>
      </c>
      <c r="N21" s="20">
        <v>0.8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1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3</v>
      </c>
      <c r="AD21" s="22">
        <v>3874</v>
      </c>
      <c r="AE21" s="22">
        <v>130</v>
      </c>
      <c r="AF21" s="22">
        <v>12617</v>
      </c>
      <c r="AG21" s="22">
        <v>259</v>
      </c>
      <c r="AH21" s="20">
        <v>0.2</v>
      </c>
      <c r="AI21" s="20">
        <v>0.6</v>
      </c>
      <c r="AJ21" s="20" t="s">
        <v>732</v>
      </c>
      <c r="AK21" s="22">
        <v>32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6</v>
      </c>
      <c r="AX21" s="20">
        <v>8.4</v>
      </c>
      <c r="AY21" s="20">
        <v>2.2000000000000002</v>
      </c>
      <c r="AZ21" s="20">
        <v>36</v>
      </c>
      <c r="BA21" s="20">
        <v>4.5999999999999996</v>
      </c>
      <c r="BB21" s="22">
        <v>0</v>
      </c>
      <c r="BC21" s="20">
        <v>0.46</v>
      </c>
      <c r="BD21" s="20">
        <v>0.01</v>
      </c>
      <c r="BE21" s="20">
        <v>0.47</v>
      </c>
      <c r="BF21" s="20">
        <v>0.14000000000000001</v>
      </c>
      <c r="BG21" s="22">
        <v>391</v>
      </c>
      <c r="BH21" s="22">
        <v>177</v>
      </c>
      <c r="BI21" s="22">
        <v>382</v>
      </c>
      <c r="BJ21" s="22">
        <v>189</v>
      </c>
      <c r="BK21" s="22">
        <v>202</v>
      </c>
      <c r="BL21" s="22">
        <v>110</v>
      </c>
      <c r="BM21" s="22">
        <v>353</v>
      </c>
      <c r="BN21" s="22">
        <v>164</v>
      </c>
      <c r="BO21" s="20"/>
      <c r="BP21" s="20"/>
      <c r="BQ21" s="20"/>
      <c r="BR21" s="20"/>
      <c r="BS21" s="20"/>
      <c r="BT21" s="20"/>
      <c r="BU21" s="22">
        <v>1.29</v>
      </c>
      <c r="BV21" s="22">
        <v>0</v>
      </c>
      <c r="BW21" s="22">
        <v>0.03</v>
      </c>
      <c r="BX21" s="22">
        <v>1.32</v>
      </c>
      <c r="BY21" s="22">
        <v>0.39</v>
      </c>
      <c r="BZ21" s="22">
        <v>0</v>
      </c>
      <c r="CA21" s="22">
        <v>145</v>
      </c>
      <c r="CB21" s="22">
        <v>93</v>
      </c>
      <c r="CC21" s="22">
        <v>273</v>
      </c>
      <c r="CD21" s="22">
        <v>132</v>
      </c>
      <c r="CE21" s="22">
        <v>407</v>
      </c>
      <c r="CF21" s="22">
        <v>196</v>
      </c>
      <c r="CG21" s="22">
        <v>382</v>
      </c>
      <c r="CH21" s="22">
        <v>122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2975</v>
      </c>
      <c r="R22" s="20" t="s">
        <v>2976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27089</v>
      </c>
      <c r="AG22" s="22">
        <v>151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564</v>
      </c>
      <c r="BH22" s="22">
        <v>221</v>
      </c>
      <c r="BI22" s="22">
        <v>553</v>
      </c>
      <c r="BJ22" s="22">
        <v>219</v>
      </c>
      <c r="BK22" s="22">
        <v>541</v>
      </c>
      <c r="BL22" s="22">
        <v>217</v>
      </c>
      <c r="BM22" s="22">
        <v>568</v>
      </c>
      <c r="BN22" s="22">
        <v>220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508</v>
      </c>
      <c r="CB22" s="22">
        <v>114</v>
      </c>
      <c r="CC22" s="22">
        <v>520</v>
      </c>
      <c r="CD22" s="22">
        <v>200</v>
      </c>
      <c r="CE22" s="22">
        <v>572</v>
      </c>
      <c r="CF22" s="22">
        <v>220</v>
      </c>
      <c r="CG22" s="22">
        <v>387</v>
      </c>
      <c r="CH22" s="22">
        <v>148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1.8</v>
      </c>
      <c r="K23" s="20">
        <v>1.3</v>
      </c>
      <c r="L23" s="22">
        <v>1</v>
      </c>
      <c r="M23" s="20" t="s">
        <v>881</v>
      </c>
      <c r="N23" s="20">
        <v>0.8</v>
      </c>
      <c r="O23" s="22">
        <v>25</v>
      </c>
      <c r="P23" s="23" t="b">
        <v>0</v>
      </c>
      <c r="Q23" s="20"/>
      <c r="R23" s="20" t="s">
        <v>2778</v>
      </c>
      <c r="S23" s="22">
        <v>45</v>
      </c>
      <c r="T23" s="20" t="s">
        <v>882</v>
      </c>
      <c r="U23" s="20">
        <v>1.3</v>
      </c>
      <c r="V23" s="20" t="s">
        <v>471</v>
      </c>
      <c r="W23" s="20">
        <v>0.3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9</v>
      </c>
      <c r="AD23" s="22">
        <v>14496</v>
      </c>
      <c r="AE23" s="22">
        <v>712</v>
      </c>
      <c r="AF23" s="22">
        <v>19894</v>
      </c>
      <c r="AG23" s="22">
        <v>471</v>
      </c>
      <c r="AH23" s="20">
        <v>0.2</v>
      </c>
      <c r="AI23" s="20">
        <v>2</v>
      </c>
      <c r="AJ23" s="20" t="s">
        <v>471</v>
      </c>
      <c r="AK23" s="22">
        <v>211</v>
      </c>
      <c r="AL23" s="22">
        <v>0</v>
      </c>
      <c r="AM23" s="22">
        <v>0</v>
      </c>
      <c r="AN23" s="22">
        <v>1</v>
      </c>
      <c r="AO23" s="22">
        <v>2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36</v>
      </c>
      <c r="AX23" s="20">
        <v>15.8</v>
      </c>
      <c r="AY23" s="20">
        <v>14</v>
      </c>
      <c r="AZ23" s="20">
        <v>17</v>
      </c>
      <c r="BA23" s="20">
        <v>4.5</v>
      </c>
      <c r="BB23" s="22">
        <v>1</v>
      </c>
      <c r="BC23" s="20">
        <v>0.14000000000000001</v>
      </c>
      <c r="BD23" s="20">
        <v>0.12</v>
      </c>
      <c r="BE23" s="20">
        <v>0.26</v>
      </c>
      <c r="BF23" s="20">
        <v>3.38</v>
      </c>
      <c r="BG23" s="22">
        <v>359</v>
      </c>
      <c r="BH23" s="22">
        <v>135</v>
      </c>
      <c r="BI23" s="22">
        <v>323</v>
      </c>
      <c r="BJ23" s="22">
        <v>111</v>
      </c>
      <c r="BK23" s="22">
        <v>274</v>
      </c>
      <c r="BL23" s="22">
        <v>86</v>
      </c>
      <c r="BM23" s="22">
        <v>355</v>
      </c>
      <c r="BN23" s="22">
        <v>124</v>
      </c>
      <c r="BO23" s="20"/>
      <c r="BP23" s="20"/>
      <c r="BQ23" s="20"/>
      <c r="BR23" s="20"/>
      <c r="BS23" s="20"/>
      <c r="BT23" s="20"/>
      <c r="BU23" s="22">
        <v>0.06</v>
      </c>
      <c r="BV23" s="22">
        <v>0</v>
      </c>
      <c r="BW23" s="22">
        <v>0.05</v>
      </c>
      <c r="BX23" s="22">
        <v>0.11</v>
      </c>
      <c r="BY23" s="22">
        <v>1.44</v>
      </c>
      <c r="BZ23" s="22">
        <v>0.85</v>
      </c>
      <c r="CA23" s="22">
        <v>390</v>
      </c>
      <c r="CB23" s="22">
        <v>76</v>
      </c>
      <c r="CC23" s="22">
        <v>264</v>
      </c>
      <c r="CD23" s="22">
        <v>81</v>
      </c>
      <c r="CE23" s="22">
        <v>317</v>
      </c>
      <c r="CF23" s="22">
        <v>106</v>
      </c>
      <c r="CG23" s="22">
        <v>294</v>
      </c>
      <c r="CH23" s="22">
        <v>114</v>
      </c>
      <c r="CI23" s="22">
        <v>0.43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75</v>
      </c>
      <c r="C24" s="22">
        <v>116216</v>
      </c>
      <c r="D24" s="22">
        <v>-1</v>
      </c>
      <c r="E24" s="22">
        <v>1</v>
      </c>
      <c r="F24" s="22">
        <v>-5</v>
      </c>
      <c r="G24" s="22">
        <v>5</v>
      </c>
      <c r="H24" s="22">
        <v>1</v>
      </c>
      <c r="I24" s="22">
        <v>3</v>
      </c>
      <c r="J24" s="20">
        <v>2.8</v>
      </c>
      <c r="K24" s="20">
        <v>1.7</v>
      </c>
      <c r="L24" s="22">
        <v>6</v>
      </c>
      <c r="M24" s="20" t="s">
        <v>913</v>
      </c>
      <c r="N24" s="20">
        <v>1.8</v>
      </c>
      <c r="O24" s="22">
        <v>26</v>
      </c>
      <c r="P24" s="23" t="b">
        <v>0</v>
      </c>
      <c r="Q24" s="20"/>
      <c r="R24" s="20" t="s">
        <v>3415</v>
      </c>
      <c r="S24" s="22">
        <v>65</v>
      </c>
      <c r="T24" s="20" t="s">
        <v>914</v>
      </c>
      <c r="U24" s="20">
        <v>4</v>
      </c>
      <c r="V24" s="20" t="s">
        <v>638</v>
      </c>
      <c r="W24" s="20">
        <v>1.6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20</v>
      </c>
      <c r="AD24" s="22">
        <v>91325</v>
      </c>
      <c r="AE24" s="22">
        <v>3028</v>
      </c>
      <c r="AF24" s="22">
        <v>482796</v>
      </c>
      <c r="AG24" s="22">
        <v>2460</v>
      </c>
      <c r="AH24" s="20">
        <v>0.3</v>
      </c>
      <c r="AI24" s="20">
        <v>3.1</v>
      </c>
      <c r="AJ24" s="20" t="s">
        <v>638</v>
      </c>
      <c r="AK24" s="22">
        <v>185</v>
      </c>
      <c r="AL24" s="22">
        <v>2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76</v>
      </c>
      <c r="AX24" s="20">
        <v>96.2</v>
      </c>
      <c r="AY24" s="20">
        <v>88.4</v>
      </c>
      <c r="AZ24" s="20">
        <v>66</v>
      </c>
      <c r="BA24" s="20">
        <v>25</v>
      </c>
      <c r="BB24" s="22">
        <v>2</v>
      </c>
      <c r="BC24" s="20">
        <v>0.43</v>
      </c>
      <c r="BD24" s="20">
        <v>0.75</v>
      </c>
      <c r="BE24" s="20">
        <v>1.18</v>
      </c>
      <c r="BF24" s="20">
        <v>1.91</v>
      </c>
      <c r="BG24" s="22">
        <v>180</v>
      </c>
      <c r="BH24" s="22">
        <v>70</v>
      </c>
      <c r="BI24" s="22">
        <v>109</v>
      </c>
      <c r="BJ24" s="22">
        <v>78</v>
      </c>
      <c r="BK24" s="22">
        <v>133</v>
      </c>
      <c r="BL24" s="22">
        <v>77</v>
      </c>
      <c r="BM24" s="22">
        <v>144</v>
      </c>
      <c r="BN24" s="22">
        <v>77</v>
      </c>
      <c r="BO24" s="20"/>
      <c r="BP24" s="20"/>
      <c r="BQ24" s="20"/>
      <c r="BR24" s="20"/>
      <c r="BS24" s="20"/>
      <c r="BT24" s="20"/>
      <c r="BU24" s="22">
        <v>0.21</v>
      </c>
      <c r="BV24" s="22">
        <v>0</v>
      </c>
      <c r="BW24" s="22">
        <v>0.36</v>
      </c>
      <c r="BX24" s="22">
        <v>0.56999999999999995</v>
      </c>
      <c r="BY24" s="22">
        <v>0.93</v>
      </c>
      <c r="BZ24" s="22">
        <v>0.97</v>
      </c>
      <c r="CA24" s="22">
        <v>44</v>
      </c>
      <c r="CB24" s="22">
        <v>26</v>
      </c>
      <c r="CC24" s="22">
        <v>179</v>
      </c>
      <c r="CD24" s="22">
        <v>87</v>
      </c>
      <c r="CE24" s="22">
        <v>63</v>
      </c>
      <c r="CF24" s="22">
        <v>31</v>
      </c>
      <c r="CG24" s="22">
        <v>138</v>
      </c>
      <c r="CH24" s="22">
        <v>42</v>
      </c>
      <c r="CI24" s="22">
        <v>0.97</v>
      </c>
      <c r="CJ24" s="22">
        <v>0.49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7.8</v>
      </c>
      <c r="K25" s="20">
        <v>7.3</v>
      </c>
      <c r="L25" s="22">
        <v>0</v>
      </c>
      <c r="M25" s="20" t="s">
        <v>873</v>
      </c>
      <c r="N25" s="20">
        <v>6.8</v>
      </c>
      <c r="O25" s="22">
        <v>29</v>
      </c>
      <c r="P25" s="23" t="b">
        <v>1</v>
      </c>
      <c r="Q25" s="20"/>
      <c r="R25" s="20"/>
      <c r="S25" s="22">
        <v>56</v>
      </c>
      <c r="T25" s="20" t="s">
        <v>874</v>
      </c>
      <c r="U25" s="20">
        <v>5</v>
      </c>
      <c r="V25" s="20" t="s">
        <v>414</v>
      </c>
      <c r="W25" s="20">
        <v>13.6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45</v>
      </c>
      <c r="AD25" s="22">
        <v>792560</v>
      </c>
      <c r="AE25" s="22">
        <v>75308</v>
      </c>
      <c r="AF25" s="22">
        <v>412903</v>
      </c>
      <c r="AG25" s="22">
        <v>23366</v>
      </c>
      <c r="AH25" s="20">
        <v>1.2</v>
      </c>
      <c r="AI25" s="20">
        <v>8</v>
      </c>
      <c r="AJ25" s="20" t="s">
        <v>414</v>
      </c>
      <c r="AK25" s="22">
        <v>810</v>
      </c>
      <c r="AL25" s="22">
        <v>1</v>
      </c>
      <c r="AM25" s="22">
        <v>1</v>
      </c>
      <c r="AN25" s="22">
        <v>4</v>
      </c>
      <c r="AO25" s="22">
        <v>8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197</v>
      </c>
      <c r="AX25" s="20">
        <v>201</v>
      </c>
      <c r="AY25" s="20">
        <v>156.69999999999999</v>
      </c>
      <c r="AZ25" s="20">
        <v>60</v>
      </c>
      <c r="BA25" s="20">
        <v>41.8</v>
      </c>
      <c r="BB25" s="22">
        <v>9</v>
      </c>
      <c r="BC25" s="20">
        <v>0.52</v>
      </c>
      <c r="BD25" s="20">
        <v>0.74</v>
      </c>
      <c r="BE25" s="20">
        <v>1.26</v>
      </c>
      <c r="BF25" s="20">
        <v>8.1300000000000008</v>
      </c>
      <c r="BG25" s="22">
        <v>41</v>
      </c>
      <c r="BH25" s="22">
        <v>12</v>
      </c>
      <c r="BI25" s="22">
        <v>47</v>
      </c>
      <c r="BJ25" s="22">
        <v>11</v>
      </c>
      <c r="BK25" s="22">
        <v>144</v>
      </c>
      <c r="BL25" s="22">
        <v>23</v>
      </c>
      <c r="BM25" s="22">
        <v>53</v>
      </c>
      <c r="BN25" s="22">
        <v>8</v>
      </c>
      <c r="BO25" s="20"/>
      <c r="BP25" s="20"/>
      <c r="BQ25" s="20"/>
      <c r="BR25" s="20"/>
      <c r="BS25" s="20"/>
      <c r="BT25" s="20"/>
      <c r="BU25" s="22">
        <v>0.06</v>
      </c>
      <c r="BV25" s="22">
        <v>0</v>
      </c>
      <c r="BW25" s="22">
        <v>0.08</v>
      </c>
      <c r="BX25" s="22">
        <v>0.14000000000000001</v>
      </c>
      <c r="BY25" s="22">
        <v>0.9</v>
      </c>
      <c r="BZ25" s="22">
        <v>0.89</v>
      </c>
      <c r="CA25" s="22">
        <v>89</v>
      </c>
      <c r="CB25" s="22">
        <v>6</v>
      </c>
      <c r="CC25" s="22">
        <v>9</v>
      </c>
      <c r="CD25" s="22">
        <v>3</v>
      </c>
      <c r="CE25" s="22">
        <v>24</v>
      </c>
      <c r="CF25" s="22">
        <v>5</v>
      </c>
      <c r="CG25" s="22">
        <v>28</v>
      </c>
      <c r="CH25" s="22">
        <v>9</v>
      </c>
      <c r="CI25" s="22">
        <v>1</v>
      </c>
      <c r="CJ25" s="22">
        <v>0.44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1888</v>
      </c>
      <c r="R26" s="20" t="s">
        <v>1889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1162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722</v>
      </c>
      <c r="BH26" s="22">
        <v>312</v>
      </c>
      <c r="BI26" s="22">
        <v>722</v>
      </c>
      <c r="BJ26" s="22">
        <v>312</v>
      </c>
      <c r="BK26" s="22">
        <v>722</v>
      </c>
      <c r="BL26" s="22">
        <v>312</v>
      </c>
      <c r="BM26" s="22">
        <v>722</v>
      </c>
      <c r="BN26" s="22">
        <v>312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39</v>
      </c>
      <c r="CC26" s="22">
        <v>714</v>
      </c>
      <c r="CD26" s="22">
        <v>310</v>
      </c>
      <c r="CE26" s="22">
        <v>722</v>
      </c>
      <c r="CF26" s="22">
        <v>312</v>
      </c>
      <c r="CG26" s="22">
        <v>662</v>
      </c>
      <c r="CH26" s="22">
        <v>266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4.5</v>
      </c>
      <c r="K27" s="20">
        <v>4</v>
      </c>
      <c r="L27" s="22">
        <v>0</v>
      </c>
      <c r="M27" s="20" t="s">
        <v>915</v>
      </c>
      <c r="N27" s="20">
        <v>3.5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3.1</v>
      </c>
      <c r="V27" s="20" t="s">
        <v>417</v>
      </c>
      <c r="W27" s="20">
        <v>5.6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25</v>
      </c>
      <c r="AD27" s="22">
        <v>269588</v>
      </c>
      <c r="AE27" s="22">
        <v>10292</v>
      </c>
      <c r="AF27" s="22">
        <v>397935</v>
      </c>
      <c r="AG27" s="22">
        <v>15694</v>
      </c>
      <c r="AH27" s="20">
        <v>0.7</v>
      </c>
      <c r="AI27" s="20">
        <v>5.0999999999999996</v>
      </c>
      <c r="AJ27" s="20" t="s">
        <v>417</v>
      </c>
      <c r="AK27" s="22">
        <v>466</v>
      </c>
      <c r="AL27" s="22">
        <v>0</v>
      </c>
      <c r="AM27" s="22">
        <v>0</v>
      </c>
      <c r="AN27" s="22">
        <v>3</v>
      </c>
      <c r="AO27" s="22">
        <v>5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2</v>
      </c>
      <c r="AW27" s="22">
        <v>124</v>
      </c>
      <c r="AX27" s="20">
        <v>74.599999999999994</v>
      </c>
      <c r="AY27" s="20">
        <v>102.4</v>
      </c>
      <c r="AZ27" s="20">
        <v>40</v>
      </c>
      <c r="BA27" s="20">
        <v>21.6</v>
      </c>
      <c r="BB27" s="22">
        <v>6</v>
      </c>
      <c r="BC27" s="20">
        <v>0.28000000000000003</v>
      </c>
      <c r="BD27" s="20">
        <v>0.37</v>
      </c>
      <c r="BE27" s="20">
        <v>0.65</v>
      </c>
      <c r="BF27" s="20">
        <v>5.18</v>
      </c>
      <c r="BG27" s="22">
        <v>224</v>
      </c>
      <c r="BH27" s="22">
        <v>88</v>
      </c>
      <c r="BI27" s="22">
        <v>92</v>
      </c>
      <c r="BJ27" s="22">
        <v>19</v>
      </c>
      <c r="BK27" s="22">
        <v>193</v>
      </c>
      <c r="BL27" s="22">
        <v>46</v>
      </c>
      <c r="BM27" s="22">
        <v>178</v>
      </c>
      <c r="BN27" s="22">
        <v>50</v>
      </c>
      <c r="BO27" s="20"/>
      <c r="BP27" s="20"/>
      <c r="BQ27" s="20"/>
      <c r="BR27" s="20"/>
      <c r="BS27" s="20"/>
      <c r="BT27" s="20"/>
      <c r="BU27" s="22">
        <v>0.05</v>
      </c>
      <c r="BV27" s="22">
        <v>0</v>
      </c>
      <c r="BW27" s="22">
        <v>7.0000000000000007E-2</v>
      </c>
      <c r="BX27" s="22">
        <v>0.12</v>
      </c>
      <c r="BY27" s="22">
        <v>1</v>
      </c>
      <c r="BZ27" s="22">
        <v>0.97</v>
      </c>
      <c r="CA27" s="22">
        <v>251</v>
      </c>
      <c r="CB27" s="22">
        <v>30</v>
      </c>
      <c r="CC27" s="22">
        <v>76</v>
      </c>
      <c r="CD27" s="22">
        <v>22</v>
      </c>
      <c r="CE27" s="22">
        <v>121</v>
      </c>
      <c r="CF27" s="22">
        <v>38</v>
      </c>
      <c r="CG27" s="22">
        <v>69</v>
      </c>
      <c r="CH27" s="22">
        <v>26</v>
      </c>
      <c r="CI27" s="22">
        <v>1.1599999999999999</v>
      </c>
      <c r="CJ27" s="22">
        <v>0.57999999999999996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5</v>
      </c>
      <c r="K28" s="20">
        <v>4.5</v>
      </c>
      <c r="L28" s="22">
        <v>2</v>
      </c>
      <c r="M28" s="20" t="s">
        <v>985</v>
      </c>
      <c r="N28" s="20">
        <v>4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4.8</v>
      </c>
      <c r="V28" s="20" t="s">
        <v>1035</v>
      </c>
      <c r="W28" s="20">
        <v>4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24</v>
      </c>
      <c r="AD28" s="22">
        <v>223058</v>
      </c>
      <c r="AE28" s="22">
        <v>20320</v>
      </c>
      <c r="AF28" s="22">
        <v>339340</v>
      </c>
      <c r="AG28" s="22">
        <v>7029</v>
      </c>
      <c r="AH28" s="20">
        <v>0.8</v>
      </c>
      <c r="AI28" s="20">
        <v>5</v>
      </c>
      <c r="AJ28" s="20" t="s">
        <v>404</v>
      </c>
      <c r="AK28" s="22">
        <v>450</v>
      </c>
      <c r="AL28" s="22">
        <v>0</v>
      </c>
      <c r="AM28" s="22">
        <v>0</v>
      </c>
      <c r="AN28" s="22">
        <v>3</v>
      </c>
      <c r="AO28" s="22">
        <v>4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8</v>
      </c>
      <c r="AV28" s="22">
        <v>2</v>
      </c>
      <c r="AW28" s="22">
        <v>108</v>
      </c>
      <c r="AX28" s="20">
        <v>79.400000000000006</v>
      </c>
      <c r="AY28" s="20">
        <v>0</v>
      </c>
      <c r="AZ28" s="20">
        <v>0</v>
      </c>
      <c r="BA28" s="20">
        <v>7.9</v>
      </c>
      <c r="BB28" s="22">
        <v>5</v>
      </c>
      <c r="BC28" s="20">
        <v>0</v>
      </c>
      <c r="BD28" s="20">
        <v>0</v>
      </c>
      <c r="BE28" s="20">
        <v>0</v>
      </c>
      <c r="BF28" s="20">
        <v>4.4000000000000004</v>
      </c>
      <c r="BG28" s="22">
        <v>213</v>
      </c>
      <c r="BH28" s="22">
        <v>21</v>
      </c>
      <c r="BI28" s="22">
        <v>668</v>
      </c>
      <c r="BJ28" s="22">
        <v>79</v>
      </c>
      <c r="BK28" s="22">
        <v>661</v>
      </c>
      <c r="BL28" s="22">
        <v>77</v>
      </c>
      <c r="BM28" s="22">
        <v>318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1.6</v>
      </c>
      <c r="BW28" s="22">
        <v>0</v>
      </c>
      <c r="BX28" s="22">
        <v>0</v>
      </c>
      <c r="BY28" s="22">
        <v>0.88</v>
      </c>
      <c r="BZ28" s="22">
        <v>0.8</v>
      </c>
      <c r="CA28" s="22">
        <v>297</v>
      </c>
      <c r="CB28" s="22">
        <v>10</v>
      </c>
      <c r="CC28" s="22">
        <v>54</v>
      </c>
      <c r="CD28" s="22">
        <v>5</v>
      </c>
      <c r="CE28" s="22">
        <v>29</v>
      </c>
      <c r="CF28" s="22">
        <v>1</v>
      </c>
      <c r="CG28" s="22">
        <v>84</v>
      </c>
      <c r="CH28" s="22">
        <v>13</v>
      </c>
      <c r="CI28" s="22">
        <v>1</v>
      </c>
      <c r="CJ28" s="22">
        <v>0.6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5</v>
      </c>
      <c r="K29" s="20">
        <v>4.5</v>
      </c>
      <c r="L29" s="22">
        <v>9</v>
      </c>
      <c r="M29" s="20" t="s">
        <v>1646</v>
      </c>
      <c r="N29" s="20">
        <v>4</v>
      </c>
      <c r="O29" s="22">
        <v>540</v>
      </c>
      <c r="P29" s="23" t="b">
        <v>0</v>
      </c>
      <c r="Q29" s="20"/>
      <c r="R29" s="20" t="s">
        <v>3286</v>
      </c>
      <c r="S29" s="22">
        <v>54</v>
      </c>
      <c r="T29" s="20" t="s">
        <v>1647</v>
      </c>
      <c r="U29" s="20">
        <v>4</v>
      </c>
      <c r="V29" s="20" t="s">
        <v>550</v>
      </c>
      <c r="W29" s="20">
        <v>4.5999999999999996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36</v>
      </c>
      <c r="AD29" s="22">
        <v>193428</v>
      </c>
      <c r="AE29" s="22">
        <v>18010</v>
      </c>
      <c r="AF29" s="22">
        <v>388080</v>
      </c>
      <c r="AG29" s="22">
        <v>4543</v>
      </c>
      <c r="AH29" s="20">
        <v>0.7</v>
      </c>
      <c r="AI29" s="20">
        <v>6.7</v>
      </c>
      <c r="AJ29" s="20" t="s">
        <v>550</v>
      </c>
      <c r="AK29" s="22">
        <v>755</v>
      </c>
      <c r="AL29" s="22">
        <v>2</v>
      </c>
      <c r="AM29" s="22">
        <v>0</v>
      </c>
      <c r="AN29" s="22">
        <v>4</v>
      </c>
      <c r="AO29" s="22">
        <v>7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168</v>
      </c>
      <c r="AX29" s="20">
        <v>215.6</v>
      </c>
      <c r="AY29" s="20">
        <v>104.6</v>
      </c>
      <c r="AZ29" s="20">
        <v>83</v>
      </c>
      <c r="BA29" s="20">
        <v>40.4</v>
      </c>
      <c r="BB29" s="22">
        <v>9</v>
      </c>
      <c r="BC29" s="20">
        <v>0.74</v>
      </c>
      <c r="BD29" s="20">
        <v>0.56999999999999995</v>
      </c>
      <c r="BE29" s="20">
        <v>1.31</v>
      </c>
      <c r="BF29" s="20">
        <v>7.42</v>
      </c>
      <c r="BG29" s="22">
        <v>37</v>
      </c>
      <c r="BH29" s="22">
        <v>14</v>
      </c>
      <c r="BI29" s="22">
        <v>88</v>
      </c>
      <c r="BJ29" s="22">
        <v>64</v>
      </c>
      <c r="BK29" s="22">
        <v>112</v>
      </c>
      <c r="BL29" s="22">
        <v>64</v>
      </c>
      <c r="BM29" s="22">
        <v>61</v>
      </c>
      <c r="BN29" s="22">
        <v>39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7.0000000000000007E-2</v>
      </c>
      <c r="BX29" s="22">
        <v>0.16</v>
      </c>
      <c r="BY29" s="22">
        <v>0.88</v>
      </c>
      <c r="BZ29" s="22">
        <v>0.83</v>
      </c>
      <c r="CA29" s="22">
        <v>127</v>
      </c>
      <c r="CB29" s="22">
        <v>81</v>
      </c>
      <c r="CC29" s="22">
        <v>60</v>
      </c>
      <c r="CD29" s="22">
        <v>31</v>
      </c>
      <c r="CE29" s="22">
        <v>61</v>
      </c>
      <c r="CF29" s="22">
        <v>30</v>
      </c>
      <c r="CG29" s="22">
        <v>78</v>
      </c>
      <c r="CH29" s="22">
        <v>24</v>
      </c>
      <c r="CI29" s="22">
        <v>1.07</v>
      </c>
      <c r="CJ29" s="22">
        <v>0.48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1.5</v>
      </c>
      <c r="K30" s="20">
        <v>1</v>
      </c>
      <c r="L30" s="22">
        <v>0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2381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3</v>
      </c>
      <c r="AD30" s="22">
        <v>4786</v>
      </c>
      <c r="AE30" s="22">
        <v>61</v>
      </c>
      <c r="AF30" s="22">
        <v>4998</v>
      </c>
      <c r="AG30" s="22">
        <v>193</v>
      </c>
      <c r="AH30" s="20">
        <v>0.1</v>
      </c>
      <c r="AI30" s="20">
        <v>0.6</v>
      </c>
      <c r="AJ30" s="20" t="s">
        <v>731</v>
      </c>
      <c r="AK30" s="22">
        <v>35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10.4</v>
      </c>
      <c r="AY30" s="20">
        <v>30.6</v>
      </c>
      <c r="AZ30" s="20">
        <v>10</v>
      </c>
      <c r="BA30" s="20">
        <v>5.0999999999999996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377</v>
      </c>
      <c r="BH30" s="22">
        <v>168</v>
      </c>
      <c r="BI30" s="22">
        <v>243</v>
      </c>
      <c r="BJ30" s="22">
        <v>135</v>
      </c>
      <c r="BK30" s="22">
        <v>315</v>
      </c>
      <c r="BL30" s="22">
        <v>163</v>
      </c>
      <c r="BM30" s="22">
        <v>348</v>
      </c>
      <c r="BN30" s="22">
        <v>161</v>
      </c>
      <c r="BO30" s="20"/>
      <c r="BP30" s="20"/>
      <c r="BQ30" s="20"/>
      <c r="BR30" s="20"/>
      <c r="BS30" s="22">
        <v>5</v>
      </c>
      <c r="BT30" s="20"/>
      <c r="BU30" s="22">
        <v>0.05</v>
      </c>
      <c r="BV30" s="22">
        <v>0</v>
      </c>
      <c r="BW30" s="22">
        <v>0.36</v>
      </c>
      <c r="BX30" s="22">
        <v>0.41</v>
      </c>
      <c r="BY30" s="22">
        <v>1.36</v>
      </c>
      <c r="BZ30" s="22">
        <v>0</v>
      </c>
      <c r="CA30" s="22">
        <v>247</v>
      </c>
      <c r="CB30" s="22">
        <v>162</v>
      </c>
      <c r="CC30" s="22">
        <v>316</v>
      </c>
      <c r="CD30" s="22">
        <v>146</v>
      </c>
      <c r="CE30" s="22">
        <v>397</v>
      </c>
      <c r="CF30" s="22">
        <v>187</v>
      </c>
      <c r="CG30" s="22">
        <v>514</v>
      </c>
      <c r="CH30" s="22">
        <v>180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1890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2481</v>
      </c>
      <c r="S31" s="22">
        <v>47</v>
      </c>
      <c r="T31" s="20" t="s">
        <v>1891</v>
      </c>
      <c r="U31" s="20">
        <v>0</v>
      </c>
      <c r="V31" s="20" t="s">
        <v>1892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11541</v>
      </c>
      <c r="AE31" s="22">
        <v>30</v>
      </c>
      <c r="AF31" s="22">
        <v>471373</v>
      </c>
      <c r="AG31" s="22">
        <v>704</v>
      </c>
      <c r="AH31" s="20">
        <v>0</v>
      </c>
      <c r="AI31" s="20">
        <v>0</v>
      </c>
      <c r="AJ31" s="20" t="s">
        <v>1893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414</v>
      </c>
      <c r="BH31" s="22">
        <v>151</v>
      </c>
      <c r="BI31" s="22">
        <v>381</v>
      </c>
      <c r="BJ31" s="22">
        <v>141</v>
      </c>
      <c r="BK31" s="22">
        <v>656</v>
      </c>
      <c r="BL31" s="22">
        <v>235</v>
      </c>
      <c r="BM31" s="22">
        <v>424</v>
      </c>
      <c r="BN31" s="22">
        <v>151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336</v>
      </c>
      <c r="CB31" s="22">
        <v>42</v>
      </c>
      <c r="CC31" s="22">
        <v>636</v>
      </c>
      <c r="CD31" s="22">
        <v>224</v>
      </c>
      <c r="CE31" s="22">
        <v>668</v>
      </c>
      <c r="CF31" s="22">
        <v>235</v>
      </c>
      <c r="CG31" s="22">
        <v>227</v>
      </c>
      <c r="CH31" s="22">
        <v>88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1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2482</v>
      </c>
      <c r="U32" s="20">
        <v>0</v>
      </c>
      <c r="V32" s="20" t="s">
        <v>2483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2826</v>
      </c>
      <c r="AE32" s="22">
        <v>95</v>
      </c>
      <c r="AF32" s="22">
        <v>1771</v>
      </c>
      <c r="AG32" s="22">
        <v>98</v>
      </c>
      <c r="AH32" s="20">
        <v>0</v>
      </c>
      <c r="AI32" s="20">
        <v>0</v>
      </c>
      <c r="AJ32" s="20" t="s">
        <v>2483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514</v>
      </c>
      <c r="BH32" s="22">
        <v>66</v>
      </c>
      <c r="BI32" s="22">
        <v>498</v>
      </c>
      <c r="BJ32" s="22">
        <v>50</v>
      </c>
      <c r="BK32" s="22">
        <v>478</v>
      </c>
      <c r="BL32" s="22">
        <v>45</v>
      </c>
      <c r="BM32" s="22">
        <v>519</v>
      </c>
      <c r="BN32" s="22">
        <v>66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671</v>
      </c>
      <c r="CB32" s="22">
        <v>63</v>
      </c>
      <c r="CC32" s="22">
        <v>455</v>
      </c>
      <c r="CD32" s="22">
        <v>65</v>
      </c>
      <c r="CE32" s="22">
        <v>522</v>
      </c>
      <c r="CF32" s="22">
        <v>66</v>
      </c>
      <c r="CG32" s="22">
        <v>509</v>
      </c>
      <c r="CH32" s="22">
        <v>67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2397</v>
      </c>
      <c r="R33" s="20" t="s">
        <v>3287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</v>
      </c>
      <c r="X33" s="23" t="b">
        <v>0</v>
      </c>
      <c r="Y33" s="20"/>
      <c r="Z33" s="20" t="s">
        <v>899</v>
      </c>
      <c r="AA33" s="22">
        <v>2</v>
      </c>
      <c r="AB33" s="22">
        <v>7</v>
      </c>
      <c r="AC33" s="22">
        <v>0</v>
      </c>
      <c r="AD33" s="22">
        <v>6804</v>
      </c>
      <c r="AE33" s="22">
        <v>31</v>
      </c>
      <c r="AF33" s="22">
        <v>8234</v>
      </c>
      <c r="AG33" s="22">
        <v>312</v>
      </c>
      <c r="AH33" s="20">
        <v>0</v>
      </c>
      <c r="AI33" s="20">
        <v>0</v>
      </c>
      <c r="AJ33" s="20" t="s">
        <v>1894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694</v>
      </c>
      <c r="BH33" s="22">
        <v>236</v>
      </c>
      <c r="BI33" s="22">
        <v>691</v>
      </c>
      <c r="BJ33" s="22">
        <v>236</v>
      </c>
      <c r="BK33" s="22">
        <v>688</v>
      </c>
      <c r="BL33" s="22">
        <v>236</v>
      </c>
      <c r="BM33" s="22">
        <v>694</v>
      </c>
      <c r="BN33" s="22">
        <v>236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173</v>
      </c>
      <c r="CB33" s="22">
        <v>22</v>
      </c>
      <c r="CC33" s="22">
        <v>676</v>
      </c>
      <c r="CD33" s="22">
        <v>228</v>
      </c>
      <c r="CE33" s="22">
        <v>695</v>
      </c>
      <c r="CF33" s="22">
        <v>236</v>
      </c>
      <c r="CG33" s="22">
        <v>506</v>
      </c>
      <c r="CH33" s="22">
        <v>193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100</v>
      </c>
      <c r="B34" s="22">
        <v>100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2.5</v>
      </c>
      <c r="K34" s="20">
        <v>2</v>
      </c>
      <c r="L34" s="22">
        <v>6</v>
      </c>
      <c r="M34" s="20" t="s">
        <v>953</v>
      </c>
      <c r="N34" s="20">
        <v>2</v>
      </c>
      <c r="O34" s="22">
        <v>34</v>
      </c>
      <c r="P34" s="23" t="b">
        <v>0</v>
      </c>
      <c r="Q34" s="20"/>
      <c r="R34" s="20" t="s">
        <v>3331</v>
      </c>
      <c r="S34" s="22">
        <v>55</v>
      </c>
      <c r="T34" s="20" t="s">
        <v>954</v>
      </c>
      <c r="U34" s="20">
        <v>4.0999999999999996</v>
      </c>
      <c r="V34" s="20" t="s">
        <v>435</v>
      </c>
      <c r="W34" s="20">
        <v>1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29</v>
      </c>
      <c r="AD34" s="22">
        <v>213972</v>
      </c>
      <c r="AE34" s="22">
        <v>3988</v>
      </c>
      <c r="AF34" s="22">
        <v>208949</v>
      </c>
      <c r="AG34" s="22">
        <v>2698</v>
      </c>
      <c r="AH34" s="20">
        <v>0.4</v>
      </c>
      <c r="AI34" s="20">
        <v>5.3</v>
      </c>
      <c r="AJ34" s="20" t="s">
        <v>435</v>
      </c>
      <c r="AK34" s="22">
        <v>223</v>
      </c>
      <c r="AL34" s="22">
        <v>3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89</v>
      </c>
      <c r="AX34" s="20">
        <v>132.19999999999999</v>
      </c>
      <c r="AY34" s="20">
        <v>68.599999999999994</v>
      </c>
      <c r="AZ34" s="20">
        <v>86</v>
      </c>
      <c r="BA34" s="20">
        <v>28.7</v>
      </c>
      <c r="BB34" s="22">
        <v>2</v>
      </c>
      <c r="BC34" s="20">
        <v>1.4</v>
      </c>
      <c r="BD34" s="20">
        <v>1.06</v>
      </c>
      <c r="BE34" s="20">
        <v>2.46</v>
      </c>
      <c r="BF34" s="20">
        <v>5.66</v>
      </c>
      <c r="BG34" s="22">
        <v>120</v>
      </c>
      <c r="BH34" s="22">
        <v>44</v>
      </c>
      <c r="BI34" s="22">
        <v>150</v>
      </c>
      <c r="BJ34" s="22">
        <v>94</v>
      </c>
      <c r="BK34" s="22">
        <v>104</v>
      </c>
      <c r="BL34" s="22">
        <v>60</v>
      </c>
      <c r="BM34" s="22">
        <v>114</v>
      </c>
      <c r="BN34" s="22">
        <v>63</v>
      </c>
      <c r="BO34" s="20"/>
      <c r="BP34" s="20"/>
      <c r="BQ34" s="22">
        <v>3</v>
      </c>
      <c r="BR34" s="20"/>
      <c r="BS34" s="20"/>
      <c r="BT34" s="20"/>
      <c r="BU34" s="22">
        <v>0.56999999999999995</v>
      </c>
      <c r="BV34" s="22">
        <v>0</v>
      </c>
      <c r="BW34" s="22">
        <v>0.43</v>
      </c>
      <c r="BX34" s="22">
        <v>1</v>
      </c>
      <c r="BY34" s="22">
        <v>2.2799999999999998</v>
      </c>
      <c r="BZ34" s="22">
        <v>1.61</v>
      </c>
      <c r="CA34" s="22">
        <v>106</v>
      </c>
      <c r="CB34" s="22">
        <v>65</v>
      </c>
      <c r="CC34" s="22">
        <v>161</v>
      </c>
      <c r="CD34" s="22">
        <v>76</v>
      </c>
      <c r="CE34" s="22">
        <v>55</v>
      </c>
      <c r="CF34" s="22">
        <v>26</v>
      </c>
      <c r="CG34" s="22">
        <v>169</v>
      </c>
      <c r="CH34" s="22">
        <v>55</v>
      </c>
      <c r="CI34" s="22">
        <v>0.81</v>
      </c>
      <c r="CJ34" s="22">
        <v>0.4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-1</v>
      </c>
      <c r="E35" s="22">
        <v>1</v>
      </c>
      <c r="F35" s="22">
        <v>-3</v>
      </c>
      <c r="G35" s="22">
        <v>3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2484</v>
      </c>
      <c r="R35" s="20" t="s">
        <v>2485</v>
      </c>
      <c r="S35" s="22">
        <v>57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474</v>
      </c>
      <c r="AE35" s="22">
        <v>15</v>
      </c>
      <c r="AF35" s="22">
        <v>16498</v>
      </c>
      <c r="AG35" s="22">
        <v>35</v>
      </c>
      <c r="AH35" s="20">
        <v>0</v>
      </c>
      <c r="AI35" s="20">
        <v>0</v>
      </c>
      <c r="AJ35" s="20" t="s">
        <v>1895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719</v>
      </c>
      <c r="BH35" s="22">
        <v>310</v>
      </c>
      <c r="BI35" s="22">
        <v>719</v>
      </c>
      <c r="BJ35" s="22">
        <v>310</v>
      </c>
      <c r="BK35" s="22">
        <v>719</v>
      </c>
      <c r="BL35" s="22">
        <v>310</v>
      </c>
      <c r="BM35" s="22">
        <v>719</v>
      </c>
      <c r="BN35" s="22">
        <v>310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86</v>
      </c>
      <c r="CB35" s="22">
        <v>54</v>
      </c>
      <c r="CC35" s="22">
        <v>710</v>
      </c>
      <c r="CD35" s="22">
        <v>307</v>
      </c>
      <c r="CE35" s="22">
        <v>719</v>
      </c>
      <c r="CF35" s="22">
        <v>310</v>
      </c>
      <c r="CG35" s="22">
        <v>523</v>
      </c>
      <c r="CH35" s="22">
        <v>186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0</v>
      </c>
      <c r="E36" s="22">
        <v>0</v>
      </c>
      <c r="F36" s="22">
        <v>6</v>
      </c>
      <c r="G36" s="22">
        <v>-6</v>
      </c>
      <c r="H36" s="22">
        <v>1</v>
      </c>
      <c r="I36" s="22">
        <v>2</v>
      </c>
      <c r="J36" s="20">
        <v>4.5</v>
      </c>
      <c r="K36" s="20">
        <v>4</v>
      </c>
      <c r="L36" s="22">
        <v>2</v>
      </c>
      <c r="M36" s="20" t="s">
        <v>948</v>
      </c>
      <c r="N36" s="20">
        <v>4</v>
      </c>
      <c r="O36" s="22">
        <v>36</v>
      </c>
      <c r="P36" s="23" t="b">
        <v>0</v>
      </c>
      <c r="Q36" s="20"/>
      <c r="R36" s="20"/>
      <c r="S36" s="22">
        <v>51</v>
      </c>
      <c r="T36" s="20" t="s">
        <v>949</v>
      </c>
      <c r="U36" s="20">
        <v>4.2</v>
      </c>
      <c r="V36" s="20" t="s">
        <v>593</v>
      </c>
      <c r="W36" s="20">
        <v>33.5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38</v>
      </c>
      <c r="AD36" s="22">
        <v>3024607</v>
      </c>
      <c r="AE36" s="22">
        <v>93301</v>
      </c>
      <c r="AF36" s="22">
        <v>493420</v>
      </c>
      <c r="AG36" s="22">
        <v>24785</v>
      </c>
      <c r="AH36" s="20">
        <v>0.8</v>
      </c>
      <c r="AI36" s="20">
        <v>7.5</v>
      </c>
      <c r="AJ36" s="20" t="s">
        <v>593</v>
      </c>
      <c r="AK36" s="22">
        <v>797</v>
      </c>
      <c r="AL36" s="22">
        <v>2</v>
      </c>
      <c r="AM36" s="22">
        <v>1</v>
      </c>
      <c r="AN36" s="22">
        <v>2</v>
      </c>
      <c r="AO36" s="22">
        <v>12</v>
      </c>
      <c r="AP36" s="22">
        <v>1</v>
      </c>
      <c r="AQ36" s="22">
        <v>0</v>
      </c>
      <c r="AR36" s="22">
        <v>0</v>
      </c>
      <c r="AS36" s="22">
        <v>2</v>
      </c>
      <c r="AT36" s="22">
        <v>0</v>
      </c>
      <c r="AU36" s="22">
        <v>0</v>
      </c>
      <c r="AV36" s="22">
        <v>4</v>
      </c>
      <c r="AW36" s="22">
        <v>151</v>
      </c>
      <c r="AX36" s="20">
        <v>217.2</v>
      </c>
      <c r="AY36" s="20">
        <v>49.8</v>
      </c>
      <c r="AZ36" s="20">
        <v>223</v>
      </c>
      <c r="BA36" s="20">
        <v>49.1</v>
      </c>
      <c r="BB36" s="22">
        <v>9</v>
      </c>
      <c r="BC36" s="20">
        <v>3.12</v>
      </c>
      <c r="BD36" s="20">
        <v>0.84</v>
      </c>
      <c r="BE36" s="20">
        <v>3.96</v>
      </c>
      <c r="BF36" s="20">
        <v>13.11</v>
      </c>
      <c r="BG36" s="22">
        <v>36</v>
      </c>
      <c r="BH36" s="22">
        <v>9</v>
      </c>
      <c r="BI36" s="22">
        <v>194</v>
      </c>
      <c r="BJ36" s="22">
        <v>50</v>
      </c>
      <c r="BK36" s="22">
        <v>23</v>
      </c>
      <c r="BL36" s="22">
        <v>1</v>
      </c>
      <c r="BM36" s="22">
        <v>36</v>
      </c>
      <c r="BN36" s="22">
        <v>4</v>
      </c>
      <c r="BO36" s="20"/>
      <c r="BP36" s="20"/>
      <c r="BQ36" s="20"/>
      <c r="BR36" s="20"/>
      <c r="BS36" s="20"/>
      <c r="BT36" s="20"/>
      <c r="BU36" s="22">
        <v>0.35</v>
      </c>
      <c r="BV36" s="22">
        <v>0</v>
      </c>
      <c r="BW36" s="22">
        <v>0.09</v>
      </c>
      <c r="BX36" s="22">
        <v>0.44</v>
      </c>
      <c r="BY36" s="22">
        <v>1.48</v>
      </c>
      <c r="BZ36" s="22">
        <v>1.36</v>
      </c>
      <c r="CA36" s="22">
        <v>164</v>
      </c>
      <c r="CB36" s="22">
        <v>17</v>
      </c>
      <c r="CC36" s="22">
        <v>59</v>
      </c>
      <c r="CD36" s="22">
        <v>17</v>
      </c>
      <c r="CE36" s="22">
        <v>50</v>
      </c>
      <c r="CF36" s="22">
        <v>11</v>
      </c>
      <c r="CG36" s="22">
        <v>10</v>
      </c>
      <c r="CH36" s="22">
        <v>2</v>
      </c>
      <c r="CI36" s="22">
        <v>1.02</v>
      </c>
      <c r="CJ36" s="22">
        <v>0.23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0.5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27988</v>
      </c>
      <c r="AE37" s="22">
        <v>1790</v>
      </c>
      <c r="AF37" s="22">
        <v>59987</v>
      </c>
      <c r="AG37" s="22">
        <v>1581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440</v>
      </c>
      <c r="BH37" s="22">
        <v>157</v>
      </c>
      <c r="BI37" s="22">
        <v>421</v>
      </c>
      <c r="BJ37" s="22">
        <v>153</v>
      </c>
      <c r="BK37" s="22">
        <v>398</v>
      </c>
      <c r="BL37" s="22">
        <v>142</v>
      </c>
      <c r="BM37" s="22">
        <v>444</v>
      </c>
      <c r="BN37" s="22">
        <v>156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706</v>
      </c>
      <c r="CB37" s="22">
        <v>223</v>
      </c>
      <c r="CC37" s="22">
        <v>376</v>
      </c>
      <c r="CD37" s="22">
        <v>121</v>
      </c>
      <c r="CE37" s="22">
        <v>447</v>
      </c>
      <c r="CF37" s="22">
        <v>155</v>
      </c>
      <c r="CG37" s="22">
        <v>167</v>
      </c>
      <c r="CH37" s="22">
        <v>66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3156</v>
      </c>
      <c r="R38" s="20" t="s">
        <v>2779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45980</v>
      </c>
      <c r="AG38" s="22">
        <v>171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412</v>
      </c>
      <c r="BH38" s="22">
        <v>189</v>
      </c>
      <c r="BI38" s="22">
        <v>378</v>
      </c>
      <c r="BJ38" s="22">
        <v>188</v>
      </c>
      <c r="BK38" s="22">
        <v>305</v>
      </c>
      <c r="BL38" s="22">
        <v>159</v>
      </c>
      <c r="BM38" s="22">
        <v>410</v>
      </c>
      <c r="BN38" s="22">
        <v>189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74</v>
      </c>
      <c r="CB38" s="22">
        <v>45</v>
      </c>
      <c r="CC38" s="22">
        <v>711</v>
      </c>
      <c r="CD38" s="22">
        <v>308</v>
      </c>
      <c r="CE38" s="22">
        <v>412</v>
      </c>
      <c r="CF38" s="22">
        <v>200</v>
      </c>
      <c r="CG38" s="22">
        <v>328</v>
      </c>
      <c r="CH38" s="22">
        <v>99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2977</v>
      </c>
      <c r="R39" s="20" t="s">
        <v>2978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0.1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20988</v>
      </c>
      <c r="AG39" s="22">
        <v>192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685</v>
      </c>
      <c r="BH39" s="22">
        <v>81</v>
      </c>
      <c r="BI39" s="22">
        <v>684</v>
      </c>
      <c r="BJ39" s="22">
        <v>83</v>
      </c>
      <c r="BK39" s="22">
        <v>679</v>
      </c>
      <c r="BL39" s="22">
        <v>82</v>
      </c>
      <c r="BM39" s="22">
        <v>686</v>
      </c>
      <c r="BN39" s="22">
        <v>82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257</v>
      </c>
      <c r="CB39" s="22">
        <v>52</v>
      </c>
      <c r="CC39" s="22">
        <v>665</v>
      </c>
      <c r="CD39" s="22">
        <v>82</v>
      </c>
      <c r="CE39" s="22">
        <v>687</v>
      </c>
      <c r="CF39" s="22">
        <v>83</v>
      </c>
      <c r="CG39" s="22">
        <v>368</v>
      </c>
      <c r="CH39" s="22">
        <v>60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0.7</v>
      </c>
      <c r="K40" s="20">
        <v>0.2</v>
      </c>
      <c r="L40" s="22">
        <v>0</v>
      </c>
      <c r="M40" s="20" t="s">
        <v>971</v>
      </c>
      <c r="N40" s="20">
        <v>0.2</v>
      </c>
      <c r="O40" s="22">
        <v>40</v>
      </c>
      <c r="P40" s="23" t="b">
        <v>0</v>
      </c>
      <c r="Q40" s="20"/>
      <c r="R40" s="20" t="s">
        <v>2487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2</v>
      </c>
      <c r="AD40" s="22">
        <v>709</v>
      </c>
      <c r="AE40" s="22">
        <v>44</v>
      </c>
      <c r="AF40" s="22">
        <v>1942</v>
      </c>
      <c r="AG40" s="22">
        <v>38</v>
      </c>
      <c r="AH40" s="20">
        <v>0</v>
      </c>
      <c r="AI40" s="20">
        <v>0.4</v>
      </c>
      <c r="AJ40" s="20" t="s">
        <v>595</v>
      </c>
      <c r="AK40" s="22">
        <v>2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6</v>
      </c>
      <c r="AX40" s="20">
        <v>5.2</v>
      </c>
      <c r="AY40" s="20">
        <v>0.1</v>
      </c>
      <c r="AZ40" s="20">
        <v>0</v>
      </c>
      <c r="BA40" s="20">
        <v>0.5</v>
      </c>
      <c r="BB40" s="22">
        <v>0</v>
      </c>
      <c r="BC40" s="20">
        <v>0</v>
      </c>
      <c r="BD40" s="20">
        <v>0</v>
      </c>
      <c r="BE40" s="20">
        <v>0</v>
      </c>
      <c r="BF40" s="20">
        <v>0.19</v>
      </c>
      <c r="BG40" s="22">
        <v>403</v>
      </c>
      <c r="BH40" s="22">
        <v>185</v>
      </c>
      <c r="BI40" s="22">
        <v>414</v>
      </c>
      <c r="BJ40" s="22">
        <v>202</v>
      </c>
      <c r="BK40" s="22">
        <v>673</v>
      </c>
      <c r="BL40" s="22">
        <v>279</v>
      </c>
      <c r="BM40" s="22">
        <v>427</v>
      </c>
      <c r="BN40" s="22">
        <v>198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8.5500000000000007</v>
      </c>
      <c r="BZ40" s="22">
        <v>0</v>
      </c>
      <c r="CA40" s="22">
        <v>237</v>
      </c>
      <c r="CB40" s="22">
        <v>154</v>
      </c>
      <c r="CC40" s="22">
        <v>366</v>
      </c>
      <c r="CD40" s="22">
        <v>176</v>
      </c>
      <c r="CE40" s="22">
        <v>394</v>
      </c>
      <c r="CF40" s="22">
        <v>185</v>
      </c>
      <c r="CG40" s="22">
        <v>616</v>
      </c>
      <c r="CH40" s="22">
        <v>241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1</v>
      </c>
      <c r="K41" s="20">
        <v>0.5</v>
      </c>
      <c r="L41" s="22">
        <v>0</v>
      </c>
      <c r="M41" s="20" t="s">
        <v>138</v>
      </c>
      <c r="N41" s="20">
        <v>0.5</v>
      </c>
      <c r="O41" s="22">
        <v>41</v>
      </c>
      <c r="P41" s="23" t="b">
        <v>0</v>
      </c>
      <c r="Q41" s="20"/>
      <c r="R41" s="20" t="s">
        <v>2979</v>
      </c>
      <c r="S41" s="22">
        <v>44</v>
      </c>
      <c r="T41" s="20" t="s">
        <v>961</v>
      </c>
      <c r="U41" s="20">
        <v>1.2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6</v>
      </c>
      <c r="AD41" s="22">
        <v>15095</v>
      </c>
      <c r="AE41" s="22">
        <v>977</v>
      </c>
      <c r="AF41" s="22">
        <v>35711</v>
      </c>
      <c r="AG41" s="22">
        <v>609</v>
      </c>
      <c r="AH41" s="20">
        <v>0.1</v>
      </c>
      <c r="AI41" s="20">
        <v>1.4</v>
      </c>
      <c r="AJ41" s="20" t="s">
        <v>138</v>
      </c>
      <c r="AK41" s="22">
        <v>250</v>
      </c>
      <c r="AL41" s="22">
        <v>0</v>
      </c>
      <c r="AM41" s="22">
        <v>0</v>
      </c>
      <c r="AN41" s="22">
        <v>0</v>
      </c>
      <c r="AO41" s="22">
        <v>5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40</v>
      </c>
      <c r="AX41" s="20">
        <v>51.8</v>
      </c>
      <c r="AY41" s="20">
        <v>12.3</v>
      </c>
      <c r="AZ41" s="20">
        <v>45</v>
      </c>
      <c r="BA41" s="20">
        <v>10.9</v>
      </c>
      <c r="BB41" s="22">
        <v>3</v>
      </c>
      <c r="BC41" s="20">
        <v>0.37</v>
      </c>
      <c r="BD41" s="20">
        <v>0.02</v>
      </c>
      <c r="BE41" s="20">
        <v>0.39</v>
      </c>
      <c r="BF41" s="20">
        <v>3.65</v>
      </c>
      <c r="BG41" s="22">
        <v>264</v>
      </c>
      <c r="BH41" s="22">
        <v>106</v>
      </c>
      <c r="BI41" s="22">
        <v>335</v>
      </c>
      <c r="BJ41" s="22">
        <v>116</v>
      </c>
      <c r="BK41" s="22">
        <v>179</v>
      </c>
      <c r="BL41" s="22">
        <v>36</v>
      </c>
      <c r="BM41" s="22">
        <v>285</v>
      </c>
      <c r="BN41" s="22">
        <v>100</v>
      </c>
      <c r="BO41" s="20"/>
      <c r="BP41" s="20"/>
      <c r="BQ41" s="20"/>
      <c r="BR41" s="20"/>
      <c r="BS41" s="20"/>
      <c r="BT41" s="20"/>
      <c r="BU41" s="22">
        <v>0.13</v>
      </c>
      <c r="BV41" s="22">
        <v>0</v>
      </c>
      <c r="BW41" s="22">
        <v>0.01</v>
      </c>
      <c r="BX41" s="22">
        <v>0.14000000000000001</v>
      </c>
      <c r="BY41" s="22">
        <v>1.31</v>
      </c>
      <c r="BZ41" s="22">
        <v>1.8</v>
      </c>
      <c r="CA41" s="22">
        <v>500</v>
      </c>
      <c r="CB41" s="22">
        <v>109</v>
      </c>
      <c r="CC41" s="22">
        <v>304</v>
      </c>
      <c r="CD41" s="22">
        <v>99</v>
      </c>
      <c r="CE41" s="22">
        <v>328</v>
      </c>
      <c r="CF41" s="22">
        <v>108</v>
      </c>
      <c r="CG41" s="22">
        <v>267</v>
      </c>
      <c r="CH41" s="22">
        <v>103</v>
      </c>
      <c r="CI41" s="22">
        <v>1.08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2</v>
      </c>
      <c r="G42" s="22">
        <v>-2</v>
      </c>
      <c r="H42" s="22">
        <v>1</v>
      </c>
      <c r="I42" s="22">
        <v>2</v>
      </c>
      <c r="J42" s="20">
        <v>3</v>
      </c>
      <c r="K42" s="20">
        <v>2.5</v>
      </c>
      <c r="L42" s="22">
        <v>2</v>
      </c>
      <c r="M42" s="20" t="s">
        <v>896</v>
      </c>
      <c r="N42" s="20">
        <v>2.5</v>
      </c>
      <c r="O42" s="22">
        <v>42</v>
      </c>
      <c r="P42" s="23" t="b">
        <v>0</v>
      </c>
      <c r="Q42" s="20"/>
      <c r="R42" s="20"/>
      <c r="S42" s="22">
        <v>47</v>
      </c>
      <c r="T42" s="20" t="s">
        <v>929</v>
      </c>
      <c r="U42" s="20">
        <v>3.3</v>
      </c>
      <c r="V42" s="20" t="s">
        <v>502</v>
      </c>
      <c r="W42" s="20">
        <v>6.2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30</v>
      </c>
      <c r="AD42" s="22">
        <v>661067</v>
      </c>
      <c r="AE42" s="22">
        <v>18203</v>
      </c>
      <c r="AF42" s="22">
        <v>197986</v>
      </c>
      <c r="AG42" s="22">
        <v>10071</v>
      </c>
      <c r="AH42" s="20">
        <v>0.5</v>
      </c>
      <c r="AI42" s="20">
        <v>6.4</v>
      </c>
      <c r="AJ42" s="20" t="s">
        <v>502</v>
      </c>
      <c r="AK42" s="22">
        <v>800</v>
      </c>
      <c r="AL42" s="22">
        <v>0</v>
      </c>
      <c r="AM42" s="22">
        <v>3</v>
      </c>
      <c r="AN42" s="22">
        <v>2</v>
      </c>
      <c r="AO42" s="22">
        <v>13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147</v>
      </c>
      <c r="AX42" s="20">
        <v>170.2</v>
      </c>
      <c r="AY42" s="20">
        <v>245.6</v>
      </c>
      <c r="AZ42" s="20">
        <v>45</v>
      </c>
      <c r="BA42" s="20">
        <v>46</v>
      </c>
      <c r="BB42" s="22">
        <v>9</v>
      </c>
      <c r="BC42" s="20">
        <v>0.14000000000000001</v>
      </c>
      <c r="BD42" s="20">
        <v>1</v>
      </c>
      <c r="BE42" s="20">
        <v>1.1399999999999999</v>
      </c>
      <c r="BF42" s="20">
        <v>13.44</v>
      </c>
      <c r="BG42" s="22">
        <v>69</v>
      </c>
      <c r="BH42" s="22">
        <v>21</v>
      </c>
      <c r="BI42" s="22">
        <v>20</v>
      </c>
      <c r="BJ42" s="22">
        <v>4</v>
      </c>
      <c r="BK42" s="22">
        <v>180</v>
      </c>
      <c r="BL42" s="22">
        <v>37</v>
      </c>
      <c r="BM42" s="22">
        <v>47</v>
      </c>
      <c r="BN42" s="22">
        <v>6</v>
      </c>
      <c r="BO42" s="22">
        <v>2</v>
      </c>
      <c r="BP42" s="20"/>
      <c r="BQ42" s="22">
        <v>2</v>
      </c>
      <c r="BR42" s="20"/>
      <c r="BS42" s="20"/>
      <c r="BT42" s="20"/>
      <c r="BU42" s="22">
        <v>0.02</v>
      </c>
      <c r="BV42" s="22">
        <v>0</v>
      </c>
      <c r="BW42" s="22">
        <v>0.11</v>
      </c>
      <c r="BX42" s="22">
        <v>0.13</v>
      </c>
      <c r="BY42" s="22">
        <v>1.51</v>
      </c>
      <c r="BZ42" s="22">
        <v>1.46</v>
      </c>
      <c r="CA42" s="22">
        <v>327</v>
      </c>
      <c r="CB42" s="22">
        <v>38</v>
      </c>
      <c r="CC42" s="22">
        <v>115</v>
      </c>
      <c r="CD42" s="22">
        <v>38</v>
      </c>
      <c r="CE42" s="22">
        <v>105</v>
      </c>
      <c r="CF42" s="22">
        <v>31</v>
      </c>
      <c r="CG42" s="22">
        <v>64</v>
      </c>
      <c r="CH42" s="22">
        <v>23</v>
      </c>
      <c r="CI42" s="22">
        <v>1.01</v>
      </c>
      <c r="CJ42" s="22">
        <v>0.23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1</v>
      </c>
      <c r="E43" s="22">
        <v>-1</v>
      </c>
      <c r="F43" s="22">
        <v>0</v>
      </c>
      <c r="G43" s="22">
        <v>0</v>
      </c>
      <c r="H43" s="22">
        <v>2</v>
      </c>
      <c r="I43" s="22">
        <v>3</v>
      </c>
      <c r="J43" s="20">
        <v>7.3</v>
      </c>
      <c r="K43" s="20">
        <v>6.8</v>
      </c>
      <c r="L43" s="22">
        <v>15</v>
      </c>
      <c r="M43" s="20" t="s">
        <v>242</v>
      </c>
      <c r="N43" s="20">
        <v>6.8</v>
      </c>
      <c r="O43" s="22">
        <v>43</v>
      </c>
      <c r="P43" s="23" t="b">
        <v>0</v>
      </c>
      <c r="Q43" s="20"/>
      <c r="R43" s="20"/>
      <c r="S43" s="22">
        <v>55</v>
      </c>
      <c r="T43" s="20" t="s">
        <v>955</v>
      </c>
      <c r="U43" s="20">
        <v>5.4</v>
      </c>
      <c r="V43" s="20" t="s">
        <v>956</v>
      </c>
      <c r="W43" s="20">
        <v>5.0999999999999996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49</v>
      </c>
      <c r="AD43" s="22">
        <v>445096</v>
      </c>
      <c r="AE43" s="22">
        <v>161607</v>
      </c>
      <c r="AF43" s="22">
        <v>206234</v>
      </c>
      <c r="AG43" s="22">
        <v>6976</v>
      </c>
      <c r="AH43" s="20">
        <v>1.2</v>
      </c>
      <c r="AI43" s="20">
        <v>8.9</v>
      </c>
      <c r="AJ43" s="20" t="s">
        <v>242</v>
      </c>
      <c r="AK43" s="22">
        <v>759</v>
      </c>
      <c r="AL43" s="22">
        <v>5</v>
      </c>
      <c r="AM43" s="22">
        <v>0</v>
      </c>
      <c r="AN43" s="22">
        <v>2</v>
      </c>
      <c r="AO43" s="22">
        <v>13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8</v>
      </c>
      <c r="AW43" s="22">
        <v>215</v>
      </c>
      <c r="AX43" s="20">
        <v>283.2</v>
      </c>
      <c r="AY43" s="20">
        <v>174.5</v>
      </c>
      <c r="AZ43" s="20">
        <v>131</v>
      </c>
      <c r="BA43" s="20">
        <v>58.8</v>
      </c>
      <c r="BB43" s="22">
        <v>9</v>
      </c>
      <c r="BC43" s="20">
        <v>3.19</v>
      </c>
      <c r="BD43" s="20">
        <v>0.96</v>
      </c>
      <c r="BE43" s="20">
        <v>4.1500000000000004</v>
      </c>
      <c r="BF43" s="20">
        <v>13.39</v>
      </c>
      <c r="BG43" s="22">
        <v>14</v>
      </c>
      <c r="BH43" s="22">
        <v>6</v>
      </c>
      <c r="BI43" s="22">
        <v>35</v>
      </c>
      <c r="BJ43" s="22">
        <v>27</v>
      </c>
      <c r="BK43" s="22">
        <v>58</v>
      </c>
      <c r="BL43" s="22">
        <v>34</v>
      </c>
      <c r="BM43" s="22">
        <v>23</v>
      </c>
      <c r="BN43" s="22">
        <v>18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0.38</v>
      </c>
      <c r="BV43" s="22">
        <v>0</v>
      </c>
      <c r="BW43" s="22">
        <v>0.11</v>
      </c>
      <c r="BX43" s="22">
        <v>0.49</v>
      </c>
      <c r="BY43" s="22">
        <v>1.59</v>
      </c>
      <c r="BZ43" s="22">
        <v>1.54</v>
      </c>
      <c r="CA43" s="22">
        <v>110</v>
      </c>
      <c r="CB43" s="22">
        <v>69</v>
      </c>
      <c r="CC43" s="22">
        <v>8</v>
      </c>
      <c r="CD43" s="22">
        <v>5</v>
      </c>
      <c r="CE43" s="22">
        <v>18</v>
      </c>
      <c r="CF43" s="22">
        <v>10</v>
      </c>
      <c r="CG43" s="22">
        <v>74</v>
      </c>
      <c r="CH43" s="22">
        <v>22</v>
      </c>
      <c r="CI43" s="22">
        <v>1.07</v>
      </c>
      <c r="CJ43" s="22">
        <v>0.24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0.7</v>
      </c>
      <c r="K44" s="20">
        <v>0.2</v>
      </c>
      <c r="L44" s="22">
        <v>0</v>
      </c>
      <c r="M44" s="20" t="s">
        <v>1734</v>
      </c>
      <c r="N44" s="20">
        <v>0.2</v>
      </c>
      <c r="O44" s="22">
        <v>44</v>
      </c>
      <c r="P44" s="23" t="b">
        <v>0</v>
      </c>
      <c r="Q44" s="20"/>
      <c r="R44" s="20" t="s">
        <v>2488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15</v>
      </c>
      <c r="AD44" s="22">
        <v>39526</v>
      </c>
      <c r="AE44" s="22">
        <v>878</v>
      </c>
      <c r="AF44" s="22">
        <v>24769</v>
      </c>
      <c r="AG44" s="22">
        <v>1719</v>
      </c>
      <c r="AH44" s="20">
        <v>0</v>
      </c>
      <c r="AI44" s="20">
        <v>3</v>
      </c>
      <c r="AJ44" s="20" t="s">
        <v>1896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230</v>
      </c>
      <c r="BH44" s="22">
        <v>27</v>
      </c>
      <c r="BI44" s="22">
        <v>321</v>
      </c>
      <c r="BJ44" s="22">
        <v>44</v>
      </c>
      <c r="BK44" s="22">
        <v>160</v>
      </c>
      <c r="BL44" s="22">
        <v>38</v>
      </c>
      <c r="BM44" s="22">
        <v>266</v>
      </c>
      <c r="BN44" s="22">
        <v>40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210</v>
      </c>
      <c r="CB44" s="22">
        <v>46</v>
      </c>
      <c r="CC44" s="22">
        <v>367</v>
      </c>
      <c r="CD44" s="22">
        <v>51</v>
      </c>
      <c r="CE44" s="22">
        <v>180</v>
      </c>
      <c r="CF44" s="22">
        <v>28</v>
      </c>
      <c r="CG44" s="22">
        <v>289</v>
      </c>
      <c r="CH44" s="22">
        <v>46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0.5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6766</v>
      </c>
      <c r="AE45" s="22">
        <v>557</v>
      </c>
      <c r="AF45" s="22">
        <v>10479</v>
      </c>
      <c r="AG45" s="22">
        <v>425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473</v>
      </c>
      <c r="BH45" s="22">
        <v>170</v>
      </c>
      <c r="BI45" s="22">
        <v>457</v>
      </c>
      <c r="BJ45" s="22">
        <v>167</v>
      </c>
      <c r="BK45" s="22">
        <v>435</v>
      </c>
      <c r="BL45" s="22">
        <v>157</v>
      </c>
      <c r="BM45" s="22">
        <v>478</v>
      </c>
      <c r="BN45" s="22">
        <v>170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622</v>
      </c>
      <c r="CB45" s="22">
        <v>168</v>
      </c>
      <c r="CC45" s="22">
        <v>412</v>
      </c>
      <c r="CD45" s="22">
        <v>136</v>
      </c>
      <c r="CE45" s="22">
        <v>480</v>
      </c>
      <c r="CF45" s="22">
        <v>168</v>
      </c>
      <c r="CG45" s="22">
        <v>324</v>
      </c>
      <c r="CH45" s="22">
        <v>126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0.5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/>
      <c r="R46" s="20" t="s">
        <v>2489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0</v>
      </c>
      <c r="AD46" s="22">
        <v>595</v>
      </c>
      <c r="AE46" s="22">
        <v>108</v>
      </c>
      <c r="AF46" s="22">
        <v>2708</v>
      </c>
      <c r="AG46" s="22">
        <v>42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591</v>
      </c>
      <c r="BH46" s="22">
        <v>228</v>
      </c>
      <c r="BI46" s="22">
        <v>582</v>
      </c>
      <c r="BJ46" s="22">
        <v>229</v>
      </c>
      <c r="BK46" s="22">
        <v>571</v>
      </c>
      <c r="BL46" s="22">
        <v>226</v>
      </c>
      <c r="BM46" s="22">
        <v>595</v>
      </c>
      <c r="BN46" s="22">
        <v>232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560</v>
      </c>
      <c r="CB46" s="22">
        <v>304</v>
      </c>
      <c r="CC46" s="22">
        <v>553</v>
      </c>
      <c r="CD46" s="22">
        <v>207</v>
      </c>
      <c r="CE46" s="22">
        <v>599</v>
      </c>
      <c r="CF46" s="22">
        <v>233</v>
      </c>
      <c r="CG46" s="22">
        <v>597</v>
      </c>
      <c r="CH46" s="22">
        <v>230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2.5</v>
      </c>
      <c r="K47" s="20">
        <v>2</v>
      </c>
      <c r="L47" s="22">
        <v>2</v>
      </c>
      <c r="M47" s="20" t="s">
        <v>965</v>
      </c>
      <c r="N47" s="20">
        <v>2</v>
      </c>
      <c r="O47" s="22">
        <v>47</v>
      </c>
      <c r="P47" s="23" t="b">
        <v>0</v>
      </c>
      <c r="Q47" s="20"/>
      <c r="R47" s="20" t="s">
        <v>3332</v>
      </c>
      <c r="S47" s="22">
        <v>50</v>
      </c>
      <c r="T47" s="20" t="s">
        <v>966</v>
      </c>
      <c r="U47" s="20">
        <v>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18</v>
      </c>
      <c r="AD47" s="22">
        <v>8916</v>
      </c>
      <c r="AE47" s="22">
        <v>464</v>
      </c>
      <c r="AF47" s="22">
        <v>9904</v>
      </c>
      <c r="AG47" s="22">
        <v>335</v>
      </c>
      <c r="AH47" s="20">
        <v>0.4</v>
      </c>
      <c r="AI47" s="20">
        <v>3.6</v>
      </c>
      <c r="AJ47" s="20" t="s">
        <v>592</v>
      </c>
      <c r="AK47" s="22">
        <v>766</v>
      </c>
      <c r="AL47" s="22">
        <v>0</v>
      </c>
      <c r="AM47" s="22">
        <v>0</v>
      </c>
      <c r="AN47" s="22">
        <v>2</v>
      </c>
      <c r="AO47" s="22">
        <v>13</v>
      </c>
      <c r="AP47" s="22">
        <v>0</v>
      </c>
      <c r="AQ47" s="22">
        <v>0</v>
      </c>
      <c r="AR47" s="22">
        <v>0</v>
      </c>
      <c r="AS47" s="22">
        <v>2</v>
      </c>
      <c r="AT47" s="22">
        <v>0</v>
      </c>
      <c r="AU47" s="22">
        <v>0</v>
      </c>
      <c r="AV47" s="22">
        <v>1</v>
      </c>
      <c r="AW47" s="22">
        <v>115</v>
      </c>
      <c r="AX47" s="20">
        <v>113.2</v>
      </c>
      <c r="AY47" s="20">
        <v>156.6</v>
      </c>
      <c r="AZ47" s="20">
        <v>13</v>
      </c>
      <c r="BA47" s="20">
        <v>28.4</v>
      </c>
      <c r="BB47" s="22">
        <v>9</v>
      </c>
      <c r="BC47" s="20">
        <v>0.05</v>
      </c>
      <c r="BD47" s="20">
        <v>0.25</v>
      </c>
      <c r="BE47" s="20">
        <v>0.3</v>
      </c>
      <c r="BF47" s="20">
        <v>12.76</v>
      </c>
      <c r="BG47" s="22">
        <v>151</v>
      </c>
      <c r="BH47" s="22">
        <v>58</v>
      </c>
      <c r="BI47" s="22">
        <v>48</v>
      </c>
      <c r="BJ47" s="22">
        <v>34</v>
      </c>
      <c r="BK47" s="22">
        <v>300</v>
      </c>
      <c r="BL47" s="22">
        <v>154</v>
      </c>
      <c r="BM47" s="22">
        <v>115</v>
      </c>
      <c r="BN47" s="22">
        <v>64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0.03</v>
      </c>
      <c r="BX47" s="22">
        <v>0.04</v>
      </c>
      <c r="BY47" s="22">
        <v>1.5</v>
      </c>
      <c r="BZ47" s="22">
        <v>1.53</v>
      </c>
      <c r="CA47" s="22">
        <v>197</v>
      </c>
      <c r="CB47" s="22">
        <v>123</v>
      </c>
      <c r="CC47" s="22">
        <v>155</v>
      </c>
      <c r="CD47" s="22">
        <v>71</v>
      </c>
      <c r="CE47" s="22">
        <v>237</v>
      </c>
      <c r="CF47" s="22">
        <v>101</v>
      </c>
      <c r="CG47" s="22">
        <v>381</v>
      </c>
      <c r="CH47" s="22">
        <v>121</v>
      </c>
      <c r="CI47" s="22">
        <v>1.06</v>
      </c>
      <c r="CJ47" s="22">
        <v>0.23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4.5</v>
      </c>
      <c r="K48" s="20">
        <v>4</v>
      </c>
      <c r="L48" s="22">
        <v>6</v>
      </c>
      <c r="M48" s="20" t="s">
        <v>950</v>
      </c>
      <c r="N48" s="20">
        <v>4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3</v>
      </c>
      <c r="V48" s="20" t="s">
        <v>952</v>
      </c>
      <c r="W48" s="20">
        <v>1.1000000000000001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27</v>
      </c>
      <c r="AD48" s="22">
        <v>48001</v>
      </c>
      <c r="AE48" s="22">
        <v>8064</v>
      </c>
      <c r="AF48" s="22">
        <v>52474</v>
      </c>
      <c r="AG48" s="22">
        <v>1398</v>
      </c>
      <c r="AH48" s="20">
        <v>0.9</v>
      </c>
      <c r="AI48" s="20">
        <v>6</v>
      </c>
      <c r="AJ48" s="20" t="s">
        <v>494</v>
      </c>
      <c r="AK48" s="22">
        <v>810</v>
      </c>
      <c r="AL48" s="22">
        <v>0</v>
      </c>
      <c r="AM48" s="22">
        <v>1</v>
      </c>
      <c r="AN48" s="22">
        <v>2</v>
      </c>
      <c r="AO48" s="22">
        <v>13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2</v>
      </c>
      <c r="AW48" s="22">
        <v>163</v>
      </c>
      <c r="AX48" s="20">
        <v>168.2</v>
      </c>
      <c r="AY48" s="20">
        <v>19.8</v>
      </c>
      <c r="AZ48" s="20">
        <v>76</v>
      </c>
      <c r="BA48" s="20">
        <v>26.5</v>
      </c>
      <c r="BB48" s="22">
        <v>9</v>
      </c>
      <c r="BC48" s="20">
        <v>0.57999999999999996</v>
      </c>
      <c r="BD48" s="20">
        <v>0.06</v>
      </c>
      <c r="BE48" s="20">
        <v>0.64</v>
      </c>
      <c r="BF48" s="20">
        <v>13.89</v>
      </c>
      <c r="BG48" s="22">
        <v>73</v>
      </c>
      <c r="BH48" s="22">
        <v>25</v>
      </c>
      <c r="BI48" s="22">
        <v>293</v>
      </c>
      <c r="BJ48" s="22">
        <v>97</v>
      </c>
      <c r="BK48" s="22">
        <v>119</v>
      </c>
      <c r="BL48" s="22">
        <v>14</v>
      </c>
      <c r="BM48" s="22">
        <v>131</v>
      </c>
      <c r="BN48" s="22">
        <v>32</v>
      </c>
      <c r="BO48" s="20"/>
      <c r="BP48" s="20"/>
      <c r="BQ48" s="20"/>
      <c r="BR48" s="20"/>
      <c r="BS48" s="20"/>
      <c r="BT48" s="20"/>
      <c r="BU48" s="22">
        <v>0.06</v>
      </c>
      <c r="BV48" s="22">
        <v>0</v>
      </c>
      <c r="BW48" s="22">
        <v>0.01</v>
      </c>
      <c r="BX48" s="22">
        <v>7.0000000000000007E-2</v>
      </c>
      <c r="BY48" s="22">
        <v>1.54</v>
      </c>
      <c r="BZ48" s="22">
        <v>1.44</v>
      </c>
      <c r="CA48" s="22">
        <v>377</v>
      </c>
      <c r="CB48" s="22">
        <v>66</v>
      </c>
      <c r="CC48" s="22">
        <v>52</v>
      </c>
      <c r="CD48" s="22">
        <v>15</v>
      </c>
      <c r="CE48" s="22">
        <v>137</v>
      </c>
      <c r="CF48" s="22">
        <v>44</v>
      </c>
      <c r="CG48" s="22">
        <v>165</v>
      </c>
      <c r="CH48" s="22">
        <v>65</v>
      </c>
      <c r="CI48" s="22">
        <v>1</v>
      </c>
      <c r="CJ48" s="22">
        <v>0.22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4</v>
      </c>
      <c r="K49" s="20">
        <v>3.5</v>
      </c>
      <c r="L49" s="22">
        <v>3</v>
      </c>
      <c r="M49" s="20" t="s">
        <v>924</v>
      </c>
      <c r="N49" s="20">
        <v>3.5</v>
      </c>
      <c r="O49" s="22">
        <v>49</v>
      </c>
      <c r="P49" s="23" t="b">
        <v>0</v>
      </c>
      <c r="Q49" s="20"/>
      <c r="R49" s="20" t="s">
        <v>2863</v>
      </c>
      <c r="S49" s="22">
        <v>49</v>
      </c>
      <c r="T49" s="20" t="s">
        <v>925</v>
      </c>
      <c r="U49" s="20">
        <v>3.2</v>
      </c>
      <c r="V49" s="20" t="s">
        <v>926</v>
      </c>
      <c r="W49" s="20">
        <v>7.1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26</v>
      </c>
      <c r="AD49" s="22">
        <v>281559</v>
      </c>
      <c r="AE49" s="22">
        <v>28323</v>
      </c>
      <c r="AF49" s="22">
        <v>369804</v>
      </c>
      <c r="AG49" s="22">
        <v>7347</v>
      </c>
      <c r="AH49" s="20">
        <v>0.7</v>
      </c>
      <c r="AI49" s="20">
        <v>5.3</v>
      </c>
      <c r="AJ49" s="20" t="s">
        <v>1897</v>
      </c>
      <c r="AK49" s="22">
        <v>720</v>
      </c>
      <c r="AL49" s="22">
        <v>0</v>
      </c>
      <c r="AM49" s="22">
        <v>0</v>
      </c>
      <c r="AN49" s="22">
        <v>2</v>
      </c>
      <c r="AO49" s="22">
        <v>12</v>
      </c>
      <c r="AP49" s="22">
        <v>0</v>
      </c>
      <c r="AQ49" s="22">
        <v>0</v>
      </c>
      <c r="AR49" s="22">
        <v>0</v>
      </c>
      <c r="AS49" s="22">
        <v>2</v>
      </c>
      <c r="AT49" s="22">
        <v>0</v>
      </c>
      <c r="AU49" s="22">
        <v>24</v>
      </c>
      <c r="AV49" s="22">
        <v>3</v>
      </c>
      <c r="AW49" s="22">
        <v>155</v>
      </c>
      <c r="AX49" s="20">
        <v>198.2</v>
      </c>
      <c r="AY49" s="20">
        <v>0</v>
      </c>
      <c r="AZ49" s="20">
        <v>0</v>
      </c>
      <c r="BA49" s="20">
        <v>19.899999999999999</v>
      </c>
      <c r="BB49" s="22">
        <v>8</v>
      </c>
      <c r="BC49" s="20">
        <v>0</v>
      </c>
      <c r="BD49" s="20">
        <v>0</v>
      </c>
      <c r="BE49" s="20">
        <v>0</v>
      </c>
      <c r="BF49" s="20">
        <v>13.16</v>
      </c>
      <c r="BG49" s="22">
        <v>44</v>
      </c>
      <c r="BH49" s="22">
        <v>11</v>
      </c>
      <c r="BI49" s="22">
        <v>678</v>
      </c>
      <c r="BJ49" s="22">
        <v>81</v>
      </c>
      <c r="BK49" s="22">
        <v>671</v>
      </c>
      <c r="BL49" s="22">
        <v>79</v>
      </c>
      <c r="BM49" s="22">
        <v>198</v>
      </c>
      <c r="BN49" s="22">
        <v>12</v>
      </c>
      <c r="BO49" s="20"/>
      <c r="BP49" s="20"/>
      <c r="BQ49" s="20"/>
      <c r="BR49" s="20"/>
      <c r="BS49" s="20"/>
      <c r="BT49" s="20"/>
      <c r="BU49" s="22">
        <v>0</v>
      </c>
      <c r="BV49" s="22">
        <v>3</v>
      </c>
      <c r="BW49" s="22">
        <v>0</v>
      </c>
      <c r="BX49" s="22">
        <v>0</v>
      </c>
      <c r="BY49" s="22">
        <v>1.64</v>
      </c>
      <c r="BZ49" s="22">
        <v>1.5</v>
      </c>
      <c r="CA49" s="22">
        <v>230</v>
      </c>
      <c r="CB49" s="22">
        <v>7</v>
      </c>
      <c r="CC49" s="22">
        <v>75</v>
      </c>
      <c r="CD49" s="22">
        <v>8</v>
      </c>
      <c r="CE49" s="22">
        <v>113</v>
      </c>
      <c r="CF49" s="22">
        <v>12</v>
      </c>
      <c r="CG49" s="22">
        <v>52</v>
      </c>
      <c r="CH49" s="22">
        <v>10</v>
      </c>
      <c r="CI49" s="22">
        <v>1</v>
      </c>
      <c r="CJ49" s="22">
        <v>0.25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4</v>
      </c>
      <c r="K50" s="20">
        <v>3.5</v>
      </c>
      <c r="L50" s="22">
        <v>5</v>
      </c>
      <c r="M50" s="20" t="s">
        <v>935</v>
      </c>
      <c r="N50" s="20">
        <v>3.5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3.4</v>
      </c>
      <c r="V50" s="20" t="s">
        <v>596</v>
      </c>
      <c r="W50" s="20">
        <v>0.7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31</v>
      </c>
      <c r="AD50" s="22">
        <v>56730</v>
      </c>
      <c r="AE50" s="22">
        <v>1775</v>
      </c>
      <c r="AF50" s="22">
        <v>45679</v>
      </c>
      <c r="AG50" s="22">
        <v>1859</v>
      </c>
      <c r="AH50" s="20">
        <v>0.6</v>
      </c>
      <c r="AI50" s="20">
        <v>5.6</v>
      </c>
      <c r="AJ50" s="20" t="s">
        <v>596</v>
      </c>
      <c r="AK50" s="22">
        <v>747</v>
      </c>
      <c r="AL50" s="22">
        <v>1</v>
      </c>
      <c r="AM50" s="22">
        <v>2</v>
      </c>
      <c r="AN50" s="22">
        <v>2</v>
      </c>
      <c r="AO50" s="22">
        <v>11</v>
      </c>
      <c r="AP50" s="22">
        <v>0</v>
      </c>
      <c r="AQ50" s="22">
        <v>0</v>
      </c>
      <c r="AR50" s="22">
        <v>0</v>
      </c>
      <c r="AS50" s="22">
        <v>2</v>
      </c>
      <c r="AT50" s="22">
        <v>0</v>
      </c>
      <c r="AU50" s="22">
        <v>0</v>
      </c>
      <c r="AV50" s="22">
        <v>2</v>
      </c>
      <c r="AW50" s="22">
        <v>121</v>
      </c>
      <c r="AX50" s="20">
        <v>129.4</v>
      </c>
      <c r="AY50" s="20">
        <v>205.3</v>
      </c>
      <c r="AZ50" s="20">
        <v>76</v>
      </c>
      <c r="BA50" s="20">
        <v>41.2</v>
      </c>
      <c r="BB50" s="22">
        <v>9</v>
      </c>
      <c r="BC50" s="20">
        <v>1.2</v>
      </c>
      <c r="BD50" s="20">
        <v>1</v>
      </c>
      <c r="BE50" s="20">
        <v>2.2000000000000002</v>
      </c>
      <c r="BF50" s="20">
        <v>11.54</v>
      </c>
      <c r="BG50" s="22">
        <v>124</v>
      </c>
      <c r="BH50" s="22">
        <v>45</v>
      </c>
      <c r="BI50" s="22">
        <v>25</v>
      </c>
      <c r="BJ50" s="22">
        <v>20</v>
      </c>
      <c r="BK50" s="22">
        <v>120</v>
      </c>
      <c r="BL50" s="22">
        <v>70</v>
      </c>
      <c r="BM50" s="22">
        <v>56</v>
      </c>
      <c r="BN50" s="22">
        <v>35</v>
      </c>
      <c r="BO50" s="22">
        <v>4</v>
      </c>
      <c r="BP50" s="20"/>
      <c r="BQ50" s="20"/>
      <c r="BR50" s="20"/>
      <c r="BS50" s="20"/>
      <c r="BT50" s="20"/>
      <c r="BU50" s="22">
        <v>0.14000000000000001</v>
      </c>
      <c r="BV50" s="22">
        <v>0</v>
      </c>
      <c r="BW50" s="22">
        <v>0.12</v>
      </c>
      <c r="BX50" s="22">
        <v>0.26</v>
      </c>
      <c r="BY50" s="22">
        <v>1.39</v>
      </c>
      <c r="BZ50" s="22">
        <v>1.33</v>
      </c>
      <c r="CA50" s="22">
        <v>98</v>
      </c>
      <c r="CB50" s="22">
        <v>60</v>
      </c>
      <c r="CC50" s="22">
        <v>78</v>
      </c>
      <c r="CD50" s="22">
        <v>36</v>
      </c>
      <c r="CE50" s="22">
        <v>97</v>
      </c>
      <c r="CF50" s="22">
        <v>47</v>
      </c>
      <c r="CG50" s="22">
        <v>202</v>
      </c>
      <c r="CH50" s="22">
        <v>62</v>
      </c>
      <c r="CI50" s="22">
        <v>1.08</v>
      </c>
      <c r="CJ50" s="22">
        <v>0.24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-3</v>
      </c>
      <c r="G51" s="22">
        <v>3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2490</v>
      </c>
      <c r="S51" s="22">
        <v>42</v>
      </c>
      <c r="T51" s="20" t="s">
        <v>941</v>
      </c>
      <c r="U51" s="20">
        <v>0</v>
      </c>
      <c r="V51" s="20" t="s">
        <v>461</v>
      </c>
      <c r="W51" s="20">
        <v>1.6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8829</v>
      </c>
      <c r="AE51" s="22">
        <v>83</v>
      </c>
      <c r="AF51" s="22">
        <v>1024425</v>
      </c>
      <c r="AG51" s="22">
        <v>3705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413</v>
      </c>
      <c r="BH51" s="22">
        <v>150</v>
      </c>
      <c r="BI51" s="22">
        <v>328</v>
      </c>
      <c r="BJ51" s="22">
        <v>112</v>
      </c>
      <c r="BK51" s="22">
        <v>350</v>
      </c>
      <c r="BL51" s="22">
        <v>117</v>
      </c>
      <c r="BM51" s="22">
        <v>398</v>
      </c>
      <c r="BN51" s="22">
        <v>142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600</v>
      </c>
      <c r="CB51" s="22">
        <v>159</v>
      </c>
      <c r="CC51" s="22">
        <v>480</v>
      </c>
      <c r="CD51" s="22">
        <v>180</v>
      </c>
      <c r="CE51" s="22">
        <v>546</v>
      </c>
      <c r="CF51" s="22">
        <v>210</v>
      </c>
      <c r="CG51" s="22">
        <v>134</v>
      </c>
      <c r="CH51" s="22">
        <v>53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0.5</v>
      </c>
      <c r="K52" s="20">
        <v>0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16945</v>
      </c>
      <c r="AE52" s="22">
        <v>459</v>
      </c>
      <c r="AF52" s="22">
        <v>29917</v>
      </c>
      <c r="AG52" s="22">
        <v>1117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370</v>
      </c>
      <c r="BH52" s="22">
        <v>25</v>
      </c>
      <c r="BI52" s="22">
        <v>451</v>
      </c>
      <c r="BJ52" s="22">
        <v>30</v>
      </c>
      <c r="BK52" s="22">
        <v>429</v>
      </c>
      <c r="BL52" s="22">
        <v>25</v>
      </c>
      <c r="BM52" s="22">
        <v>416</v>
      </c>
      <c r="BN52" s="22">
        <v>25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616</v>
      </c>
      <c r="CB52" s="22">
        <v>43</v>
      </c>
      <c r="CC52" s="22">
        <v>406</v>
      </c>
      <c r="CD52" s="22">
        <v>45</v>
      </c>
      <c r="CE52" s="22">
        <v>219</v>
      </c>
      <c r="CF52" s="22">
        <v>22</v>
      </c>
      <c r="CG52" s="22">
        <v>188</v>
      </c>
      <c r="CH52" s="22">
        <v>25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2980</v>
      </c>
      <c r="R53" s="20" t="s">
        <v>2981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13059</v>
      </c>
      <c r="AG53" s="22">
        <v>133</v>
      </c>
      <c r="AH53" s="20">
        <v>0</v>
      </c>
      <c r="AI53" s="20">
        <v>0.2</v>
      </c>
      <c r="AJ53" s="20" t="s">
        <v>1898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430</v>
      </c>
      <c r="BH53" s="22">
        <v>201</v>
      </c>
      <c r="BI53" s="22">
        <v>405</v>
      </c>
      <c r="BJ53" s="22">
        <v>200</v>
      </c>
      <c r="BK53" s="22">
        <v>378</v>
      </c>
      <c r="BL53" s="22">
        <v>188</v>
      </c>
      <c r="BM53" s="22">
        <v>428</v>
      </c>
      <c r="BN53" s="22">
        <v>199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433</v>
      </c>
      <c r="CB53" s="22">
        <v>245</v>
      </c>
      <c r="CC53" s="22">
        <v>604</v>
      </c>
      <c r="CD53" s="22">
        <v>233</v>
      </c>
      <c r="CE53" s="22">
        <v>374</v>
      </c>
      <c r="CF53" s="22">
        <v>170</v>
      </c>
      <c r="CG53" s="22">
        <v>460</v>
      </c>
      <c r="CH53" s="22">
        <v>154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1.8</v>
      </c>
      <c r="O54" s="22">
        <v>55</v>
      </c>
      <c r="P54" s="23" t="b">
        <v>0</v>
      </c>
      <c r="Q54" s="20" t="s">
        <v>2783</v>
      </c>
      <c r="R54" s="20" t="s">
        <v>3397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7</v>
      </c>
      <c r="AD54" s="22">
        <v>7058</v>
      </c>
      <c r="AE54" s="22">
        <v>19</v>
      </c>
      <c r="AF54" s="22">
        <v>13822</v>
      </c>
      <c r="AG54" s="22">
        <v>695</v>
      </c>
      <c r="AH54" s="20">
        <v>0.3</v>
      </c>
      <c r="AI54" s="20">
        <v>1.2</v>
      </c>
      <c r="AJ54" s="20" t="s">
        <v>1899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283</v>
      </c>
      <c r="BH54" s="22">
        <v>120</v>
      </c>
      <c r="BI54" s="22">
        <v>391</v>
      </c>
      <c r="BJ54" s="22">
        <v>192</v>
      </c>
      <c r="BK54" s="22">
        <v>228</v>
      </c>
      <c r="BL54" s="22">
        <v>120</v>
      </c>
      <c r="BM54" s="22">
        <v>325</v>
      </c>
      <c r="BN54" s="22">
        <v>147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69</v>
      </c>
      <c r="CB54" s="22">
        <v>43</v>
      </c>
      <c r="CC54" s="22">
        <v>178</v>
      </c>
      <c r="CD54" s="22">
        <v>86</v>
      </c>
      <c r="CE54" s="22">
        <v>94</v>
      </c>
      <c r="CF54" s="22">
        <v>45</v>
      </c>
      <c r="CG54" s="22">
        <v>437</v>
      </c>
      <c r="CH54" s="22">
        <v>141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1900</v>
      </c>
      <c r="R55" s="20" t="s">
        <v>1901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555</v>
      </c>
      <c r="AG55" s="22">
        <v>5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600</v>
      </c>
      <c r="BH55" s="22">
        <v>233</v>
      </c>
      <c r="BI55" s="22">
        <v>596</v>
      </c>
      <c r="BJ55" s="22">
        <v>234</v>
      </c>
      <c r="BK55" s="22">
        <v>586</v>
      </c>
      <c r="BL55" s="22">
        <v>232</v>
      </c>
      <c r="BM55" s="22">
        <v>604</v>
      </c>
      <c r="BN55" s="22">
        <v>237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361</v>
      </c>
      <c r="CB55" s="22">
        <v>223</v>
      </c>
      <c r="CC55" s="22">
        <v>564</v>
      </c>
      <c r="CD55" s="22">
        <v>213</v>
      </c>
      <c r="CE55" s="22">
        <v>608</v>
      </c>
      <c r="CF55" s="22">
        <v>238</v>
      </c>
      <c r="CG55" s="22">
        <v>700</v>
      </c>
      <c r="CH55" s="22">
        <v>292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1902</v>
      </c>
      <c r="R56" s="20" t="s">
        <v>1903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291</v>
      </c>
      <c r="AG56" s="22">
        <v>7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498</v>
      </c>
      <c r="BH56" s="22">
        <v>60</v>
      </c>
      <c r="BI56" s="22">
        <v>482</v>
      </c>
      <c r="BJ56" s="22">
        <v>44</v>
      </c>
      <c r="BK56" s="22">
        <v>461</v>
      </c>
      <c r="BL56" s="22">
        <v>39</v>
      </c>
      <c r="BM56" s="22">
        <v>503</v>
      </c>
      <c r="BN56" s="22">
        <v>60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653</v>
      </c>
      <c r="CB56" s="22">
        <v>57</v>
      </c>
      <c r="CC56" s="22">
        <v>437</v>
      </c>
      <c r="CD56" s="22">
        <v>59</v>
      </c>
      <c r="CE56" s="22">
        <v>505</v>
      </c>
      <c r="CF56" s="22">
        <v>60</v>
      </c>
      <c r="CG56" s="22">
        <v>703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2.2999999999999998</v>
      </c>
      <c r="K57" s="20">
        <v>1.8</v>
      </c>
      <c r="L57" s="22">
        <v>4</v>
      </c>
      <c r="M57" s="20" t="s">
        <v>1329</v>
      </c>
      <c r="N57" s="20">
        <v>1.8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1.3</v>
      </c>
      <c r="V57" s="20" t="s">
        <v>515</v>
      </c>
      <c r="W57" s="20">
        <v>0.5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12</v>
      </c>
      <c r="AD57" s="22">
        <v>13477</v>
      </c>
      <c r="AE57" s="22">
        <v>510</v>
      </c>
      <c r="AF57" s="22">
        <v>77078</v>
      </c>
      <c r="AG57" s="22">
        <v>961</v>
      </c>
      <c r="AH57" s="20">
        <v>0.3</v>
      </c>
      <c r="AI57" s="20">
        <v>2.1</v>
      </c>
      <c r="AJ57" s="20" t="s">
        <v>515</v>
      </c>
      <c r="AK57" s="22">
        <v>149</v>
      </c>
      <c r="AL57" s="22">
        <v>0</v>
      </c>
      <c r="AM57" s="22">
        <v>1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48</v>
      </c>
      <c r="AX57" s="20">
        <v>37.200000000000003</v>
      </c>
      <c r="AY57" s="20">
        <v>33.6</v>
      </c>
      <c r="AZ57" s="20">
        <v>12</v>
      </c>
      <c r="BA57" s="20">
        <v>8.4</v>
      </c>
      <c r="BB57" s="22">
        <v>0</v>
      </c>
      <c r="BC57" s="20">
        <v>0.08</v>
      </c>
      <c r="BD57" s="20">
        <v>0.17</v>
      </c>
      <c r="BE57" s="20">
        <v>0.25</v>
      </c>
      <c r="BF57" s="20">
        <v>3.84</v>
      </c>
      <c r="BG57" s="22">
        <v>301</v>
      </c>
      <c r="BH57" s="22">
        <v>128</v>
      </c>
      <c r="BI57" s="22">
        <v>236</v>
      </c>
      <c r="BJ57" s="22">
        <v>131</v>
      </c>
      <c r="BK57" s="22">
        <v>304</v>
      </c>
      <c r="BL57" s="22">
        <v>158</v>
      </c>
      <c r="BM57" s="22">
        <v>315</v>
      </c>
      <c r="BN57" s="22">
        <v>145</v>
      </c>
      <c r="BO57" s="20"/>
      <c r="BP57" s="20"/>
      <c r="BQ57" s="20"/>
      <c r="BR57" s="20"/>
      <c r="BS57" s="20"/>
      <c r="BT57" s="20"/>
      <c r="BU57" s="22">
        <v>0.05</v>
      </c>
      <c r="BV57" s="22">
        <v>0</v>
      </c>
      <c r="BW57" s="22">
        <v>0.1</v>
      </c>
      <c r="BX57" s="22">
        <v>0.15</v>
      </c>
      <c r="BY57" s="22">
        <v>2.3199999999999998</v>
      </c>
      <c r="BZ57" s="22">
        <v>1.81</v>
      </c>
      <c r="CA57" s="22">
        <v>84</v>
      </c>
      <c r="CB57" s="22">
        <v>52</v>
      </c>
      <c r="CC57" s="22">
        <v>177</v>
      </c>
      <c r="CD57" s="22">
        <v>85</v>
      </c>
      <c r="CE57" s="22">
        <v>327</v>
      </c>
      <c r="CF57" s="22">
        <v>154</v>
      </c>
      <c r="CG57" s="22">
        <v>226</v>
      </c>
      <c r="CH57" s="22">
        <v>69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0.5</v>
      </c>
      <c r="K58" s="20">
        <v>0</v>
      </c>
      <c r="L58" s="22">
        <v>0</v>
      </c>
      <c r="M58" s="20" t="s">
        <v>645</v>
      </c>
      <c r="N58" s="20">
        <v>0</v>
      </c>
      <c r="O58" s="22">
        <v>59</v>
      </c>
      <c r="P58" s="23" t="b">
        <v>0</v>
      </c>
      <c r="Q58" s="20"/>
      <c r="R58" s="20" t="s">
        <v>2982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1</v>
      </c>
      <c r="AD58" s="22">
        <v>938</v>
      </c>
      <c r="AE58" s="22">
        <v>53</v>
      </c>
      <c r="AF58" s="22">
        <v>2343</v>
      </c>
      <c r="AG58" s="22">
        <v>67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696</v>
      </c>
      <c r="BH58" s="22">
        <v>293</v>
      </c>
      <c r="BI58" s="22">
        <v>693</v>
      </c>
      <c r="BJ58" s="22">
        <v>292</v>
      </c>
      <c r="BK58" s="22">
        <v>690</v>
      </c>
      <c r="BL58" s="22">
        <v>291</v>
      </c>
      <c r="BM58" s="22">
        <v>696</v>
      </c>
      <c r="BN58" s="22">
        <v>293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175</v>
      </c>
      <c r="CB58" s="22">
        <v>106</v>
      </c>
      <c r="CC58" s="22">
        <v>678</v>
      </c>
      <c r="CD58" s="22">
        <v>283</v>
      </c>
      <c r="CE58" s="22">
        <v>403</v>
      </c>
      <c r="CF58" s="22">
        <v>193</v>
      </c>
      <c r="CG58" s="22">
        <v>608</v>
      </c>
      <c r="CH58" s="22">
        <v>236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1</v>
      </c>
      <c r="E59" s="22">
        <v>-1</v>
      </c>
      <c r="F59" s="22">
        <v>3</v>
      </c>
      <c r="G59" s="22">
        <v>-3</v>
      </c>
      <c r="H59" s="22">
        <v>2</v>
      </c>
      <c r="I59" s="22">
        <v>4</v>
      </c>
      <c r="J59" s="20">
        <v>12.5</v>
      </c>
      <c r="K59" s="20">
        <v>12</v>
      </c>
      <c r="L59" s="22">
        <v>11</v>
      </c>
      <c r="M59" s="20" t="s">
        <v>942</v>
      </c>
      <c r="N59" s="20">
        <v>12</v>
      </c>
      <c r="O59" s="22">
        <v>60</v>
      </c>
      <c r="P59" s="23" t="b">
        <v>1</v>
      </c>
      <c r="Q59" s="20"/>
      <c r="R59" s="20"/>
      <c r="S59" s="22">
        <v>83</v>
      </c>
      <c r="T59" s="20" t="s">
        <v>943</v>
      </c>
      <c r="U59" s="20">
        <v>7.8</v>
      </c>
      <c r="V59" s="20" t="s">
        <v>457</v>
      </c>
      <c r="W59" s="20">
        <v>35.9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70</v>
      </c>
      <c r="AD59" s="22">
        <v>2526026</v>
      </c>
      <c r="AE59" s="22">
        <v>288827</v>
      </c>
      <c r="AF59" s="22">
        <v>1374839</v>
      </c>
      <c r="AG59" s="22">
        <v>10991</v>
      </c>
      <c r="AH59" s="20">
        <v>1.4</v>
      </c>
      <c r="AI59" s="20">
        <v>8.4</v>
      </c>
      <c r="AJ59" s="20" t="s">
        <v>457</v>
      </c>
      <c r="AK59" s="22">
        <v>770</v>
      </c>
      <c r="AL59" s="22">
        <v>5</v>
      </c>
      <c r="AM59" s="22">
        <v>8</v>
      </c>
      <c r="AN59" s="22">
        <v>2</v>
      </c>
      <c r="AO59" s="22">
        <v>13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8</v>
      </c>
      <c r="AW59" s="22">
        <v>239</v>
      </c>
      <c r="AX59" s="20">
        <v>300</v>
      </c>
      <c r="AY59" s="20">
        <v>199.3</v>
      </c>
      <c r="AZ59" s="20">
        <v>373</v>
      </c>
      <c r="BA59" s="20">
        <v>87.2</v>
      </c>
      <c r="BB59" s="22">
        <v>9</v>
      </c>
      <c r="BC59" s="20">
        <v>3.89</v>
      </c>
      <c r="BD59" s="20">
        <v>0.79</v>
      </c>
      <c r="BE59" s="20">
        <v>4.68</v>
      </c>
      <c r="BF59" s="20">
        <v>13.2</v>
      </c>
      <c r="BG59" s="22">
        <v>8</v>
      </c>
      <c r="BH59" s="22">
        <v>2</v>
      </c>
      <c r="BI59" s="22">
        <v>27</v>
      </c>
      <c r="BJ59" s="22">
        <v>2</v>
      </c>
      <c r="BK59" s="22">
        <v>3</v>
      </c>
      <c r="BL59" s="22">
        <v>2</v>
      </c>
      <c r="BM59" s="22">
        <v>5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0.45</v>
      </c>
      <c r="BV59" s="22">
        <v>0</v>
      </c>
      <c r="BW59" s="22">
        <v>0.09</v>
      </c>
      <c r="BX59" s="22">
        <v>0.54</v>
      </c>
      <c r="BY59" s="22">
        <v>1.54</v>
      </c>
      <c r="BZ59" s="22">
        <v>1.52</v>
      </c>
      <c r="CA59" s="22">
        <v>10</v>
      </c>
      <c r="CB59" s="22">
        <v>3</v>
      </c>
      <c r="CC59" s="22">
        <v>1</v>
      </c>
      <c r="CD59" s="22">
        <v>1</v>
      </c>
      <c r="CE59" s="22">
        <v>2</v>
      </c>
      <c r="CF59" s="22">
        <v>1</v>
      </c>
      <c r="CG59" s="22">
        <v>7</v>
      </c>
      <c r="CH59" s="22">
        <v>2</v>
      </c>
      <c r="CI59" s="22">
        <v>1.05</v>
      </c>
      <c r="CJ59" s="22">
        <v>0.23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2382</v>
      </c>
      <c r="R60" s="20" t="s">
        <v>2383</v>
      </c>
      <c r="S60" s="22">
        <v>50</v>
      </c>
      <c r="T60" s="20" t="s">
        <v>1904</v>
      </c>
      <c r="U60" s="20">
        <v>0</v>
      </c>
      <c r="V60" s="20" t="s">
        <v>1905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728</v>
      </c>
      <c r="AG60" s="22">
        <v>5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702</v>
      </c>
      <c r="BH60" s="22">
        <v>83</v>
      </c>
      <c r="BI60" s="22">
        <v>700</v>
      </c>
      <c r="BJ60" s="22">
        <v>84</v>
      </c>
      <c r="BK60" s="22">
        <v>697</v>
      </c>
      <c r="BL60" s="22">
        <v>83</v>
      </c>
      <c r="BM60" s="22">
        <v>702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194</v>
      </c>
      <c r="CB60" s="22">
        <v>44</v>
      </c>
      <c r="CC60" s="22">
        <v>685</v>
      </c>
      <c r="CD60" s="22">
        <v>83</v>
      </c>
      <c r="CE60" s="22">
        <v>702</v>
      </c>
      <c r="CF60" s="22">
        <v>84</v>
      </c>
      <c r="CG60" s="22">
        <v>693</v>
      </c>
      <c r="CH60" s="22">
        <v>93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1</v>
      </c>
      <c r="I61" s="22">
        <v>2</v>
      </c>
      <c r="J61" s="20">
        <v>6</v>
      </c>
      <c r="K61" s="20">
        <v>5.5</v>
      </c>
      <c r="L61" s="22">
        <v>2</v>
      </c>
      <c r="M61" s="20" t="s">
        <v>1906</v>
      </c>
      <c r="N61" s="20">
        <v>5.5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1907</v>
      </c>
      <c r="U61" s="20">
        <v>3.7</v>
      </c>
      <c r="V61" s="20" t="s">
        <v>1908</v>
      </c>
      <c r="W61" s="20">
        <v>3.2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33</v>
      </c>
      <c r="AD61" s="22">
        <v>197152</v>
      </c>
      <c r="AE61" s="22">
        <v>35663</v>
      </c>
      <c r="AF61" s="22">
        <v>138075</v>
      </c>
      <c r="AG61" s="22">
        <v>5473</v>
      </c>
      <c r="AH61" s="20">
        <v>1.2</v>
      </c>
      <c r="AI61" s="20">
        <v>7.3</v>
      </c>
      <c r="AJ61" s="20" t="s">
        <v>1906</v>
      </c>
      <c r="AK61" s="22">
        <v>779</v>
      </c>
      <c r="AL61" s="22">
        <v>1</v>
      </c>
      <c r="AM61" s="22">
        <v>0</v>
      </c>
      <c r="AN61" s="22">
        <v>2</v>
      </c>
      <c r="AO61" s="22">
        <v>11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4</v>
      </c>
      <c r="AW61" s="22">
        <v>152</v>
      </c>
      <c r="AX61" s="20">
        <v>149.19999999999999</v>
      </c>
      <c r="AY61" s="20">
        <v>46.7</v>
      </c>
      <c r="AZ61" s="20">
        <v>44</v>
      </c>
      <c r="BA61" s="20">
        <v>24.1</v>
      </c>
      <c r="BB61" s="22">
        <v>8</v>
      </c>
      <c r="BC61" s="20">
        <v>0.35</v>
      </c>
      <c r="BD61" s="20">
        <v>0.11</v>
      </c>
      <c r="BE61" s="20">
        <v>0.46</v>
      </c>
      <c r="BF61" s="20">
        <v>12.81</v>
      </c>
      <c r="BG61" s="22">
        <v>102</v>
      </c>
      <c r="BH61" s="22">
        <v>38</v>
      </c>
      <c r="BI61" s="22">
        <v>202</v>
      </c>
      <c r="BJ61" s="22">
        <v>54</v>
      </c>
      <c r="BK61" s="22">
        <v>184</v>
      </c>
      <c r="BL61" s="22">
        <v>39</v>
      </c>
      <c r="BM61" s="22">
        <v>153</v>
      </c>
      <c r="BN61" s="22">
        <v>37</v>
      </c>
      <c r="BO61" s="20"/>
      <c r="BP61" s="20"/>
      <c r="BQ61" s="20"/>
      <c r="BR61" s="20"/>
      <c r="BS61" s="20"/>
      <c r="BT61" s="20"/>
      <c r="BU61" s="22">
        <v>0.04</v>
      </c>
      <c r="BV61" s="22">
        <v>0</v>
      </c>
      <c r="BW61" s="22">
        <v>0.01</v>
      </c>
      <c r="BX61" s="22">
        <v>0.05</v>
      </c>
      <c r="BY61" s="22">
        <v>1.48</v>
      </c>
      <c r="BZ61" s="22">
        <v>1.27</v>
      </c>
      <c r="CA61" s="22">
        <v>403</v>
      </c>
      <c r="CB61" s="22">
        <v>85</v>
      </c>
      <c r="CC61" s="22">
        <v>24</v>
      </c>
      <c r="CD61" s="22">
        <v>6</v>
      </c>
      <c r="CE61" s="22">
        <v>77</v>
      </c>
      <c r="CF61" s="22">
        <v>20</v>
      </c>
      <c r="CG61" s="22">
        <v>101</v>
      </c>
      <c r="CH61" s="22">
        <v>40</v>
      </c>
      <c r="CI61" s="22">
        <v>0.92</v>
      </c>
      <c r="CJ61" s="22">
        <v>0.23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243557</v>
      </c>
      <c r="D62" s="22">
        <v>0</v>
      </c>
      <c r="E62" s="22">
        <v>0</v>
      </c>
      <c r="F62" s="22">
        <v>2</v>
      </c>
      <c r="G62" s="22">
        <v>-2</v>
      </c>
      <c r="H62" s="22">
        <v>1</v>
      </c>
      <c r="I62" s="22">
        <v>3</v>
      </c>
      <c r="J62" s="20">
        <v>4.3</v>
      </c>
      <c r="K62" s="20">
        <v>3.8</v>
      </c>
      <c r="L62" s="22">
        <v>2</v>
      </c>
      <c r="M62" s="20" t="s">
        <v>1562</v>
      </c>
      <c r="N62" s="20">
        <v>3.8</v>
      </c>
      <c r="O62" s="22">
        <v>599</v>
      </c>
      <c r="P62" s="23" t="b">
        <v>0</v>
      </c>
      <c r="Q62" s="20"/>
      <c r="R62" s="20" t="s">
        <v>3333</v>
      </c>
      <c r="S62" s="22">
        <v>67</v>
      </c>
      <c r="T62" s="20" t="s">
        <v>1909</v>
      </c>
      <c r="U62" s="20">
        <v>4.9000000000000004</v>
      </c>
      <c r="V62" s="20" t="s">
        <v>1910</v>
      </c>
      <c r="W62" s="20">
        <v>13.2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44</v>
      </c>
      <c r="AD62" s="22">
        <v>1426958</v>
      </c>
      <c r="AE62" s="22">
        <v>46042</v>
      </c>
      <c r="AF62" s="22">
        <v>794810</v>
      </c>
      <c r="AG62" s="22">
        <v>52409</v>
      </c>
      <c r="AH62" s="20">
        <v>0.6</v>
      </c>
      <c r="AI62" s="20">
        <v>6.6</v>
      </c>
      <c r="AJ62" s="20" t="s">
        <v>1910</v>
      </c>
      <c r="AK62" s="22">
        <v>704</v>
      </c>
      <c r="AL62" s="22">
        <v>2</v>
      </c>
      <c r="AM62" s="22">
        <v>4</v>
      </c>
      <c r="AN62" s="22">
        <v>2</v>
      </c>
      <c r="AO62" s="22">
        <v>12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149</v>
      </c>
      <c r="AX62" s="20">
        <v>175</v>
      </c>
      <c r="AY62" s="20">
        <v>206.5</v>
      </c>
      <c r="AZ62" s="20">
        <v>216</v>
      </c>
      <c r="BA62" s="20">
        <v>59.8</v>
      </c>
      <c r="BB62" s="22">
        <v>9</v>
      </c>
      <c r="BC62" s="20">
        <v>1.72</v>
      </c>
      <c r="BD62" s="20">
        <v>1.51</v>
      </c>
      <c r="BE62" s="20">
        <v>3.23</v>
      </c>
      <c r="BF62" s="20">
        <v>11.67</v>
      </c>
      <c r="BG62" s="22">
        <v>64</v>
      </c>
      <c r="BH62" s="22">
        <v>23</v>
      </c>
      <c r="BI62" s="22">
        <v>24</v>
      </c>
      <c r="BJ62" s="22">
        <v>19</v>
      </c>
      <c r="BK62" s="22">
        <v>24</v>
      </c>
      <c r="BL62" s="22">
        <v>13</v>
      </c>
      <c r="BM62" s="22">
        <v>22</v>
      </c>
      <c r="BN62" s="22">
        <v>17</v>
      </c>
      <c r="BO62" s="20"/>
      <c r="BP62" s="20"/>
      <c r="BQ62" s="20"/>
      <c r="BR62" s="20"/>
      <c r="BS62" s="20"/>
      <c r="BT62" s="20"/>
      <c r="BU62" s="22">
        <v>0.22</v>
      </c>
      <c r="BV62" s="22">
        <v>0</v>
      </c>
      <c r="BW62" s="22">
        <v>0.19</v>
      </c>
      <c r="BX62" s="22">
        <v>0.41</v>
      </c>
      <c r="BY62" s="22">
        <v>1.49</v>
      </c>
      <c r="BZ62" s="22">
        <v>1.53</v>
      </c>
      <c r="CA62" s="22">
        <v>41</v>
      </c>
      <c r="CB62" s="22">
        <v>24</v>
      </c>
      <c r="CC62" s="22">
        <v>68</v>
      </c>
      <c r="CD62" s="22">
        <v>33</v>
      </c>
      <c r="CE62" s="22">
        <v>28</v>
      </c>
      <c r="CF62" s="22">
        <v>18</v>
      </c>
      <c r="CG62" s="22">
        <v>29</v>
      </c>
      <c r="CH62" s="22">
        <v>11</v>
      </c>
      <c r="CI62" s="22">
        <v>1.1499999999999999</v>
      </c>
      <c r="CJ62" s="22">
        <v>0.26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0.5</v>
      </c>
      <c r="K63" s="20">
        <v>0</v>
      </c>
      <c r="L63" s="22">
        <v>0</v>
      </c>
      <c r="M63" s="20" t="s">
        <v>2491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2492</v>
      </c>
      <c r="U63" s="20">
        <v>0</v>
      </c>
      <c r="V63" s="20" t="s">
        <v>2493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4566</v>
      </c>
      <c r="AE63" s="22">
        <v>241</v>
      </c>
      <c r="AF63" s="22">
        <v>4069</v>
      </c>
      <c r="AG63" s="22">
        <v>213</v>
      </c>
      <c r="AH63" s="20">
        <v>0</v>
      </c>
      <c r="AI63" s="20">
        <v>0</v>
      </c>
      <c r="AJ63" s="20" t="s">
        <v>2493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658</v>
      </c>
      <c r="BH63" s="22">
        <v>264</v>
      </c>
      <c r="BI63" s="22">
        <v>655</v>
      </c>
      <c r="BJ63" s="22">
        <v>266</v>
      </c>
      <c r="BK63" s="22">
        <v>648</v>
      </c>
      <c r="BL63" s="22">
        <v>264</v>
      </c>
      <c r="BM63" s="22">
        <v>663</v>
      </c>
      <c r="BN63" s="22">
        <v>268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463</v>
      </c>
      <c r="CB63" s="22">
        <v>264</v>
      </c>
      <c r="CC63" s="22">
        <v>628</v>
      </c>
      <c r="CD63" s="22">
        <v>247</v>
      </c>
      <c r="CE63" s="22">
        <v>662</v>
      </c>
      <c r="CF63" s="22">
        <v>267</v>
      </c>
      <c r="CG63" s="22">
        <v>483</v>
      </c>
      <c r="CH63" s="22">
        <v>164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0.5</v>
      </c>
      <c r="K64" s="20">
        <v>0</v>
      </c>
      <c r="L64" s="22">
        <v>0</v>
      </c>
      <c r="M64" s="20" t="s">
        <v>2780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2781</v>
      </c>
      <c r="U64" s="20">
        <v>0</v>
      </c>
      <c r="V64" s="20" t="s">
        <v>2782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1470</v>
      </c>
      <c r="AE64" s="22">
        <v>66</v>
      </c>
      <c r="AF64" s="22">
        <v>745</v>
      </c>
      <c r="AG64" s="22">
        <v>49</v>
      </c>
      <c r="AH64" s="20">
        <v>0</v>
      </c>
      <c r="AI64" s="20">
        <v>0</v>
      </c>
      <c r="AJ64" s="20" t="s">
        <v>2782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512</v>
      </c>
      <c r="BH64" s="22">
        <v>65</v>
      </c>
      <c r="BI64" s="22">
        <v>496</v>
      </c>
      <c r="BJ64" s="22">
        <v>49</v>
      </c>
      <c r="BK64" s="22">
        <v>476</v>
      </c>
      <c r="BL64" s="22">
        <v>44</v>
      </c>
      <c r="BM64" s="22">
        <v>517</v>
      </c>
      <c r="BN64" s="22">
        <v>65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669</v>
      </c>
      <c r="CB64" s="22">
        <v>62</v>
      </c>
      <c r="CC64" s="22">
        <v>453</v>
      </c>
      <c r="CD64" s="22">
        <v>64</v>
      </c>
      <c r="CE64" s="22">
        <v>520</v>
      </c>
      <c r="CF64" s="22">
        <v>65</v>
      </c>
      <c r="CG64" s="22">
        <v>585</v>
      </c>
      <c r="CH64" s="22">
        <v>76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2.2999999999999998</v>
      </c>
      <c r="K65" s="20">
        <v>1.8</v>
      </c>
      <c r="L65" s="22">
        <v>2</v>
      </c>
      <c r="M65" s="20" t="s">
        <v>2864</v>
      </c>
      <c r="N65" s="20">
        <v>1.8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2865</v>
      </c>
      <c r="U65" s="20">
        <v>1.3</v>
      </c>
      <c r="V65" s="20" t="s">
        <v>2866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9</v>
      </c>
      <c r="AD65" s="22">
        <v>9669</v>
      </c>
      <c r="AE65" s="22">
        <v>299</v>
      </c>
      <c r="AF65" s="22">
        <v>5892</v>
      </c>
      <c r="AG65" s="22">
        <v>497</v>
      </c>
      <c r="AH65" s="20">
        <v>0.3</v>
      </c>
      <c r="AI65" s="20">
        <v>1.6</v>
      </c>
      <c r="AJ65" s="20" t="s">
        <v>2866</v>
      </c>
      <c r="AK65" s="22">
        <v>331</v>
      </c>
      <c r="AL65" s="22">
        <v>0</v>
      </c>
      <c r="AM65" s="22">
        <v>0</v>
      </c>
      <c r="AN65" s="22">
        <v>1</v>
      </c>
      <c r="AO65" s="22">
        <v>3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0</v>
      </c>
      <c r="AW65" s="22">
        <v>5</v>
      </c>
      <c r="AX65" s="20">
        <v>30</v>
      </c>
      <c r="AY65" s="20">
        <v>59.1</v>
      </c>
      <c r="AZ65" s="20">
        <v>103</v>
      </c>
      <c r="BA65" s="20">
        <v>18.899999999999999</v>
      </c>
      <c r="BB65" s="22">
        <v>4</v>
      </c>
      <c r="BC65" s="20">
        <v>0.65</v>
      </c>
      <c r="BD65" s="20">
        <v>0.44</v>
      </c>
      <c r="BE65" s="20">
        <v>1.0900000000000001</v>
      </c>
      <c r="BF65" s="20">
        <v>5.01</v>
      </c>
      <c r="BG65" s="22">
        <v>319</v>
      </c>
      <c r="BH65" s="22">
        <v>140</v>
      </c>
      <c r="BI65" s="22">
        <v>174</v>
      </c>
      <c r="BJ65" s="22">
        <v>107</v>
      </c>
      <c r="BK65" s="22">
        <v>84</v>
      </c>
      <c r="BL65" s="22">
        <v>50</v>
      </c>
      <c r="BM65" s="22">
        <v>205</v>
      </c>
      <c r="BN65" s="22">
        <v>98</v>
      </c>
      <c r="BO65" s="20"/>
      <c r="BP65" s="20"/>
      <c r="BQ65" s="20"/>
      <c r="BR65" s="20"/>
      <c r="BS65" s="20"/>
      <c r="BT65" s="20"/>
      <c r="BU65" s="22">
        <v>0.18</v>
      </c>
      <c r="BV65" s="22">
        <v>0</v>
      </c>
      <c r="BW65" s="22">
        <v>0.12</v>
      </c>
      <c r="BX65" s="22">
        <v>0.3</v>
      </c>
      <c r="BY65" s="22">
        <v>1.36</v>
      </c>
      <c r="BZ65" s="22">
        <v>0.82</v>
      </c>
      <c r="CA65" s="22">
        <v>111</v>
      </c>
      <c r="CB65" s="22">
        <v>70</v>
      </c>
      <c r="CC65" s="22">
        <v>176</v>
      </c>
      <c r="CD65" s="22">
        <v>84</v>
      </c>
      <c r="CE65" s="22">
        <v>326</v>
      </c>
      <c r="CF65" s="22">
        <v>153</v>
      </c>
      <c r="CG65" s="22">
        <v>462</v>
      </c>
      <c r="CH65" s="22">
        <v>155</v>
      </c>
      <c r="CI65" s="22">
        <v>1.0900000000000001</v>
      </c>
      <c r="CJ65" s="22">
        <v>0.27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2867</v>
      </c>
      <c r="N66" s="20">
        <v>0</v>
      </c>
      <c r="O66" s="22">
        <v>686</v>
      </c>
      <c r="P66" s="23" t="b">
        <v>0</v>
      </c>
      <c r="Q66" s="20" t="s">
        <v>3158</v>
      </c>
      <c r="R66" s="20" t="s">
        <v>3159</v>
      </c>
      <c r="S66" s="22">
        <v>40</v>
      </c>
      <c r="T66" s="20" t="s">
        <v>2868</v>
      </c>
      <c r="U66" s="20">
        <v>0</v>
      </c>
      <c r="V66" s="20" t="s">
        <v>2869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4321</v>
      </c>
      <c r="AG66" s="22">
        <v>136</v>
      </c>
      <c r="AH66" s="20">
        <v>0</v>
      </c>
      <c r="AI66" s="20">
        <v>0</v>
      </c>
      <c r="AJ66" s="20" t="s">
        <v>2869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528</v>
      </c>
      <c r="BH66" s="22">
        <v>73</v>
      </c>
      <c r="BI66" s="22">
        <v>511</v>
      </c>
      <c r="BJ66" s="22">
        <v>57</v>
      </c>
      <c r="BK66" s="22">
        <v>492</v>
      </c>
      <c r="BL66" s="22">
        <v>52</v>
      </c>
      <c r="BM66" s="22">
        <v>532</v>
      </c>
      <c r="BN66" s="22">
        <v>73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689</v>
      </c>
      <c r="CB66" s="22">
        <v>70</v>
      </c>
      <c r="CC66" s="22">
        <v>469</v>
      </c>
      <c r="CD66" s="22">
        <v>72</v>
      </c>
      <c r="CE66" s="22">
        <v>535</v>
      </c>
      <c r="CF66" s="22">
        <v>73</v>
      </c>
      <c r="CG66" s="22">
        <v>468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0.5</v>
      </c>
      <c r="K67" s="20">
        <v>0</v>
      </c>
      <c r="L67" s="22">
        <v>0</v>
      </c>
      <c r="M67" s="20" t="s">
        <v>2983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2984</v>
      </c>
      <c r="U67" s="20">
        <v>0</v>
      </c>
      <c r="V67" s="20" t="s">
        <v>2985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3401</v>
      </c>
      <c r="AE67" s="22">
        <v>218</v>
      </c>
      <c r="AF67" s="22">
        <v>1776</v>
      </c>
      <c r="AG67" s="22">
        <v>164</v>
      </c>
      <c r="AH67" s="20">
        <v>0</v>
      </c>
      <c r="AI67" s="20">
        <v>0</v>
      </c>
      <c r="AJ67" s="20" t="s">
        <v>2985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603</v>
      </c>
      <c r="BH67" s="22">
        <v>231</v>
      </c>
      <c r="BI67" s="22">
        <v>599</v>
      </c>
      <c r="BJ67" s="22">
        <v>230</v>
      </c>
      <c r="BK67" s="22">
        <v>589</v>
      </c>
      <c r="BL67" s="22">
        <v>228</v>
      </c>
      <c r="BM67" s="22">
        <v>607</v>
      </c>
      <c r="BN67" s="22">
        <v>230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368</v>
      </c>
      <c r="CB67" s="22">
        <v>61</v>
      </c>
      <c r="CC67" s="22">
        <v>568</v>
      </c>
      <c r="CD67" s="22">
        <v>217</v>
      </c>
      <c r="CE67" s="22">
        <v>611</v>
      </c>
      <c r="CF67" s="22">
        <v>230</v>
      </c>
      <c r="CG67" s="22">
        <v>520</v>
      </c>
      <c r="CH67" s="22">
        <v>196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2986</v>
      </c>
      <c r="R68" s="20" t="s">
        <v>2987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11708</v>
      </c>
      <c r="AG68" s="22">
        <v>100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387</v>
      </c>
      <c r="BH68" s="22">
        <v>174</v>
      </c>
      <c r="BI68" s="22">
        <v>366</v>
      </c>
      <c r="BJ68" s="22">
        <v>181</v>
      </c>
      <c r="BK68" s="22">
        <v>282</v>
      </c>
      <c r="BL68" s="22">
        <v>147</v>
      </c>
      <c r="BM68" s="22">
        <v>382</v>
      </c>
      <c r="BN68" s="22">
        <v>177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272</v>
      </c>
      <c r="CB68" s="22">
        <v>176</v>
      </c>
      <c r="CC68" s="22">
        <v>671</v>
      </c>
      <c r="CD68" s="22">
        <v>278</v>
      </c>
      <c r="CE68" s="22">
        <v>401</v>
      </c>
      <c r="CF68" s="22">
        <v>191</v>
      </c>
      <c r="CG68" s="22">
        <v>493</v>
      </c>
      <c r="CH68" s="22">
        <v>169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168991</v>
      </c>
      <c r="D69" s="22">
        <v>0</v>
      </c>
      <c r="E69" s="22">
        <v>0</v>
      </c>
      <c r="F69" s="22">
        <v>-3</v>
      </c>
      <c r="G69" s="22">
        <v>3</v>
      </c>
      <c r="H69" s="22">
        <v>0</v>
      </c>
      <c r="I69" s="22">
        <v>3</v>
      </c>
      <c r="J69" s="20">
        <v>3.5</v>
      </c>
      <c r="K69" s="20">
        <v>3</v>
      </c>
      <c r="L69" s="22">
        <v>6</v>
      </c>
      <c r="M69" s="20" t="s">
        <v>1002</v>
      </c>
      <c r="N69" s="20">
        <v>3</v>
      </c>
      <c r="O69" s="22">
        <v>63</v>
      </c>
      <c r="P69" s="23" t="b">
        <v>0</v>
      </c>
      <c r="Q69" s="20"/>
      <c r="R69" s="20" t="s">
        <v>3501</v>
      </c>
      <c r="S69" s="22">
        <v>52</v>
      </c>
      <c r="T69" s="20" t="s">
        <v>1003</v>
      </c>
      <c r="U69" s="20">
        <v>2.6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23</v>
      </c>
      <c r="AD69" s="22">
        <v>22294</v>
      </c>
      <c r="AE69" s="22">
        <v>1719</v>
      </c>
      <c r="AF69" s="22">
        <v>60026</v>
      </c>
      <c r="AG69" s="22">
        <v>748</v>
      </c>
      <c r="AH69" s="20">
        <v>0.6</v>
      </c>
      <c r="AI69" s="20">
        <v>4.4000000000000004</v>
      </c>
      <c r="AJ69" s="20" t="s">
        <v>546</v>
      </c>
      <c r="AK69" s="22">
        <v>780</v>
      </c>
      <c r="AL69" s="22">
        <v>0</v>
      </c>
      <c r="AM69" s="22">
        <v>1</v>
      </c>
      <c r="AN69" s="22">
        <v>1</v>
      </c>
      <c r="AO69" s="22">
        <v>19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1</v>
      </c>
      <c r="AW69" s="22">
        <v>94</v>
      </c>
      <c r="AX69" s="20">
        <v>146.6</v>
      </c>
      <c r="AY69" s="20">
        <v>135.19999999999999</v>
      </c>
      <c r="AZ69" s="20">
        <v>120</v>
      </c>
      <c r="BA69" s="20">
        <v>40</v>
      </c>
      <c r="BB69" s="22">
        <v>9</v>
      </c>
      <c r="BC69" s="20">
        <v>1.44</v>
      </c>
      <c r="BD69" s="20">
        <v>0.95</v>
      </c>
      <c r="BE69" s="20">
        <v>2.39</v>
      </c>
      <c r="BF69" s="20">
        <v>20.3</v>
      </c>
      <c r="BG69" s="22">
        <v>104</v>
      </c>
      <c r="BH69" s="22">
        <v>35</v>
      </c>
      <c r="BI69" s="22">
        <v>57</v>
      </c>
      <c r="BJ69" s="22">
        <v>41</v>
      </c>
      <c r="BK69" s="22">
        <v>69</v>
      </c>
      <c r="BL69" s="22">
        <v>39</v>
      </c>
      <c r="BM69" s="22">
        <v>63</v>
      </c>
      <c r="BN69" s="22">
        <v>41</v>
      </c>
      <c r="BO69" s="20"/>
      <c r="BP69" s="20"/>
      <c r="BQ69" s="22">
        <v>1</v>
      </c>
      <c r="BR69" s="20"/>
      <c r="BS69" s="20"/>
      <c r="BT69" s="20"/>
      <c r="BU69" s="22">
        <v>0.17</v>
      </c>
      <c r="BV69" s="22">
        <v>0</v>
      </c>
      <c r="BW69" s="22">
        <v>0.11</v>
      </c>
      <c r="BX69" s="22">
        <v>0.28000000000000003</v>
      </c>
      <c r="BY69" s="22">
        <v>2.34</v>
      </c>
      <c r="BZ69" s="22">
        <v>2.19</v>
      </c>
      <c r="CA69" s="22">
        <v>155</v>
      </c>
      <c r="CB69" s="22">
        <v>98</v>
      </c>
      <c r="CC69" s="22">
        <v>99</v>
      </c>
      <c r="CD69" s="22">
        <v>42</v>
      </c>
      <c r="CE69" s="22">
        <v>173</v>
      </c>
      <c r="CF69" s="22">
        <v>74</v>
      </c>
      <c r="CG69" s="22">
        <v>253</v>
      </c>
      <c r="CH69" s="22">
        <v>83</v>
      </c>
      <c r="CI69" s="22">
        <v>1.04</v>
      </c>
      <c r="CJ69" s="22">
        <v>0.12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1</v>
      </c>
      <c r="K70" s="20">
        <v>0.5</v>
      </c>
      <c r="L70" s="22">
        <v>1</v>
      </c>
      <c r="M70" s="20" t="s">
        <v>985</v>
      </c>
      <c r="N70" s="20">
        <v>0.5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1.9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15</v>
      </c>
      <c r="AD70" s="22">
        <v>7990</v>
      </c>
      <c r="AE70" s="22">
        <v>91</v>
      </c>
      <c r="AF70" s="22">
        <v>10004</v>
      </c>
      <c r="AG70" s="22">
        <v>280</v>
      </c>
      <c r="AH70" s="20">
        <v>0.1</v>
      </c>
      <c r="AI70" s="20">
        <v>3.1</v>
      </c>
      <c r="AJ70" s="20" t="s">
        <v>662</v>
      </c>
      <c r="AK70" s="22">
        <v>223</v>
      </c>
      <c r="AL70" s="22">
        <v>1</v>
      </c>
      <c r="AM70" s="22">
        <v>0</v>
      </c>
      <c r="AN70" s="22">
        <v>0</v>
      </c>
      <c r="AO70" s="22">
        <v>3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51</v>
      </c>
      <c r="AX70" s="20">
        <v>61.8</v>
      </c>
      <c r="AY70" s="20">
        <v>82</v>
      </c>
      <c r="AZ70" s="20">
        <v>83</v>
      </c>
      <c r="BA70" s="20">
        <v>22.8</v>
      </c>
      <c r="BB70" s="22">
        <v>2</v>
      </c>
      <c r="BC70" s="20">
        <v>1.64</v>
      </c>
      <c r="BD70" s="20">
        <v>0.38</v>
      </c>
      <c r="BE70" s="20">
        <v>2.02</v>
      </c>
      <c r="BF70" s="20">
        <v>4.45</v>
      </c>
      <c r="BG70" s="22">
        <v>246</v>
      </c>
      <c r="BH70" s="22">
        <v>97</v>
      </c>
      <c r="BI70" s="22">
        <v>119</v>
      </c>
      <c r="BJ70" s="22">
        <v>82</v>
      </c>
      <c r="BK70" s="22">
        <v>111</v>
      </c>
      <c r="BL70" s="22">
        <v>63</v>
      </c>
      <c r="BM70" s="22">
        <v>171</v>
      </c>
      <c r="BN70" s="22">
        <v>85</v>
      </c>
      <c r="BO70" s="22">
        <v>1</v>
      </c>
      <c r="BP70" s="20"/>
      <c r="BQ70" s="20"/>
      <c r="BR70" s="20"/>
      <c r="BS70" s="20"/>
      <c r="BT70" s="20"/>
      <c r="BU70" s="22">
        <v>0.66</v>
      </c>
      <c r="BV70" s="22">
        <v>0</v>
      </c>
      <c r="BW70" s="22">
        <v>0.15</v>
      </c>
      <c r="BX70" s="22">
        <v>0.81</v>
      </c>
      <c r="BY70" s="22">
        <v>1.8</v>
      </c>
      <c r="BZ70" s="22">
        <v>1.21</v>
      </c>
      <c r="CA70" s="22">
        <v>232</v>
      </c>
      <c r="CB70" s="22">
        <v>151</v>
      </c>
      <c r="CC70" s="22">
        <v>315</v>
      </c>
      <c r="CD70" s="22">
        <v>145</v>
      </c>
      <c r="CE70" s="22">
        <v>243</v>
      </c>
      <c r="CF70" s="22">
        <v>106</v>
      </c>
      <c r="CG70" s="22">
        <v>419</v>
      </c>
      <c r="CH70" s="22">
        <v>135</v>
      </c>
      <c r="CI70" s="22">
        <v>0.81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2.7</v>
      </c>
      <c r="K71" s="20">
        <v>2.2000000000000002</v>
      </c>
      <c r="L71" s="22">
        <v>1</v>
      </c>
      <c r="M71" s="20" t="s">
        <v>983</v>
      </c>
      <c r="N71" s="20">
        <v>2.2000000000000002</v>
      </c>
      <c r="O71" s="22">
        <v>65</v>
      </c>
      <c r="P71" s="23" t="b">
        <v>0</v>
      </c>
      <c r="Q71" s="20"/>
      <c r="R71" s="20" t="s">
        <v>2384</v>
      </c>
      <c r="S71" s="22">
        <v>50</v>
      </c>
      <c r="T71" s="20" t="s">
        <v>1001</v>
      </c>
      <c r="U71" s="20">
        <v>2.1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19</v>
      </c>
      <c r="AD71" s="22">
        <v>9996</v>
      </c>
      <c r="AE71" s="22">
        <v>128</v>
      </c>
      <c r="AF71" s="22">
        <v>6376</v>
      </c>
      <c r="AG71" s="22">
        <v>530</v>
      </c>
      <c r="AH71" s="20">
        <v>0.4</v>
      </c>
      <c r="AI71" s="20">
        <v>3.8</v>
      </c>
      <c r="AJ71" s="20" t="s">
        <v>572</v>
      </c>
      <c r="AK71" s="22">
        <v>602</v>
      </c>
      <c r="AL71" s="22">
        <v>0</v>
      </c>
      <c r="AM71" s="22">
        <v>1</v>
      </c>
      <c r="AN71" s="22">
        <v>1</v>
      </c>
      <c r="AO71" s="22">
        <v>15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75</v>
      </c>
      <c r="AX71" s="20">
        <v>89.8</v>
      </c>
      <c r="AY71" s="20">
        <v>129.30000000000001</v>
      </c>
      <c r="AZ71" s="20">
        <v>102</v>
      </c>
      <c r="BA71" s="20">
        <v>32.200000000000003</v>
      </c>
      <c r="BB71" s="22">
        <v>8</v>
      </c>
      <c r="BC71" s="20">
        <v>0.41</v>
      </c>
      <c r="BD71" s="20">
        <v>0.7</v>
      </c>
      <c r="BE71" s="20">
        <v>1.1100000000000001</v>
      </c>
      <c r="BF71" s="20">
        <v>15.89</v>
      </c>
      <c r="BG71" s="22">
        <v>189</v>
      </c>
      <c r="BH71" s="22">
        <v>75</v>
      </c>
      <c r="BI71" s="22">
        <v>62</v>
      </c>
      <c r="BJ71" s="22">
        <v>46</v>
      </c>
      <c r="BK71" s="22">
        <v>86</v>
      </c>
      <c r="BL71" s="22">
        <v>51</v>
      </c>
      <c r="BM71" s="22">
        <v>91</v>
      </c>
      <c r="BN71" s="22">
        <v>53</v>
      </c>
      <c r="BO71" s="22">
        <v>4</v>
      </c>
      <c r="BP71" s="20"/>
      <c r="BQ71" s="20"/>
      <c r="BR71" s="20"/>
      <c r="BS71" s="20"/>
      <c r="BT71" s="20"/>
      <c r="BU71" s="22">
        <v>0.06</v>
      </c>
      <c r="BV71" s="22">
        <v>0</v>
      </c>
      <c r="BW71" s="22">
        <v>0.1</v>
      </c>
      <c r="BX71" s="22">
        <v>0.16</v>
      </c>
      <c r="BY71" s="22">
        <v>2.38</v>
      </c>
      <c r="BZ71" s="22">
        <v>2.2400000000000002</v>
      </c>
      <c r="CA71" s="22">
        <v>181</v>
      </c>
      <c r="CB71" s="22">
        <v>110</v>
      </c>
      <c r="CC71" s="22">
        <v>135</v>
      </c>
      <c r="CD71" s="22">
        <v>64</v>
      </c>
      <c r="CE71" s="22">
        <v>215</v>
      </c>
      <c r="CF71" s="22">
        <v>91</v>
      </c>
      <c r="CG71" s="22">
        <v>457</v>
      </c>
      <c r="CH71" s="22">
        <v>153</v>
      </c>
      <c r="CI71" s="22">
        <v>1.2</v>
      </c>
      <c r="CJ71" s="22">
        <v>0.15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0</v>
      </c>
      <c r="K72" s="20">
        <v>1</v>
      </c>
      <c r="L72" s="22">
        <v>-2</v>
      </c>
      <c r="M72" s="20" t="s">
        <v>505</v>
      </c>
      <c r="N72" s="20">
        <v>1</v>
      </c>
      <c r="O72" s="22">
        <v>66</v>
      </c>
      <c r="P72" s="23" t="b">
        <v>0</v>
      </c>
      <c r="Q72" s="20" t="s">
        <v>3502</v>
      </c>
      <c r="R72" s="20" t="s">
        <v>3503</v>
      </c>
      <c r="S72" s="22">
        <v>50</v>
      </c>
      <c r="T72" s="20" t="s">
        <v>998</v>
      </c>
      <c r="U72" s="20">
        <v>1.4</v>
      </c>
      <c r="V72" s="20" t="s">
        <v>600</v>
      </c>
      <c r="W72" s="20">
        <v>0</v>
      </c>
      <c r="X72" s="23" t="b">
        <v>0</v>
      </c>
      <c r="Y72" s="20"/>
      <c r="Z72" s="20" t="s">
        <v>1806</v>
      </c>
      <c r="AA72" s="22">
        <v>3</v>
      </c>
      <c r="AB72" s="22">
        <v>91</v>
      </c>
      <c r="AC72" s="22">
        <v>10</v>
      </c>
      <c r="AD72" s="22">
        <v>814</v>
      </c>
      <c r="AE72" s="22">
        <v>9</v>
      </c>
      <c r="AF72" s="22">
        <v>2080</v>
      </c>
      <c r="AG72" s="22">
        <v>127</v>
      </c>
      <c r="AH72" s="20">
        <v>0.2</v>
      </c>
      <c r="AI72" s="20">
        <v>2</v>
      </c>
      <c r="AJ72" s="20" t="s">
        <v>1911</v>
      </c>
      <c r="AK72" s="22">
        <v>524</v>
      </c>
      <c r="AL72" s="22">
        <v>0</v>
      </c>
      <c r="AM72" s="22">
        <v>0</v>
      </c>
      <c r="AN72" s="22">
        <v>1</v>
      </c>
      <c r="AO72" s="22">
        <v>15</v>
      </c>
      <c r="AP72" s="22">
        <v>0</v>
      </c>
      <c r="AQ72" s="22">
        <v>0</v>
      </c>
      <c r="AR72" s="22">
        <v>0</v>
      </c>
      <c r="AS72" s="22">
        <v>0</v>
      </c>
      <c r="AT72" s="22">
        <v>1</v>
      </c>
      <c r="AU72" s="22">
        <v>0</v>
      </c>
      <c r="AV72" s="22">
        <v>0</v>
      </c>
      <c r="AW72" s="22">
        <v>75</v>
      </c>
      <c r="AX72" s="20">
        <v>76.599999999999994</v>
      </c>
      <c r="AY72" s="20">
        <v>62.3</v>
      </c>
      <c r="AZ72" s="20">
        <v>18</v>
      </c>
      <c r="BA72" s="20">
        <v>15.7</v>
      </c>
      <c r="BB72" s="22">
        <v>6</v>
      </c>
      <c r="BC72" s="20">
        <v>7.0000000000000007E-2</v>
      </c>
      <c r="BD72" s="20">
        <v>0.22</v>
      </c>
      <c r="BE72" s="20">
        <v>0.28999999999999998</v>
      </c>
      <c r="BF72" s="20">
        <v>16.66</v>
      </c>
      <c r="BG72" s="22">
        <v>220</v>
      </c>
      <c r="BH72" s="22">
        <v>89</v>
      </c>
      <c r="BI72" s="22">
        <v>162</v>
      </c>
      <c r="BJ72" s="22">
        <v>101</v>
      </c>
      <c r="BK72" s="22">
        <v>263</v>
      </c>
      <c r="BL72" s="22">
        <v>137</v>
      </c>
      <c r="BM72" s="22">
        <v>243</v>
      </c>
      <c r="BN72" s="22">
        <v>111</v>
      </c>
      <c r="BO72" s="22">
        <v>3</v>
      </c>
      <c r="BP72" s="20"/>
      <c r="BQ72" s="20"/>
      <c r="BR72" s="20"/>
      <c r="BS72" s="20"/>
      <c r="BT72" s="20"/>
      <c r="BU72" s="22">
        <v>0.01</v>
      </c>
      <c r="BV72" s="22">
        <v>0</v>
      </c>
      <c r="BW72" s="22">
        <v>0.04</v>
      </c>
      <c r="BX72" s="22">
        <v>0.05</v>
      </c>
      <c r="BY72" s="22">
        <v>2.86</v>
      </c>
      <c r="BZ72" s="22">
        <v>2.58</v>
      </c>
      <c r="CA72" s="22">
        <v>180</v>
      </c>
      <c r="CB72" s="22">
        <v>109</v>
      </c>
      <c r="CC72" s="22">
        <v>240</v>
      </c>
      <c r="CD72" s="22">
        <v>117</v>
      </c>
      <c r="CE72" s="22">
        <v>307</v>
      </c>
      <c r="CF72" s="22">
        <v>143</v>
      </c>
      <c r="CG72" s="22">
        <v>595</v>
      </c>
      <c r="CH72" s="22">
        <v>229</v>
      </c>
      <c r="CI72" s="22">
        <v>1.03</v>
      </c>
      <c r="CJ72" s="22">
        <v>0.17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1912</v>
      </c>
      <c r="R73" s="20" t="s">
        <v>1913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335</v>
      </c>
      <c r="AG73" s="22">
        <v>2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616</v>
      </c>
      <c r="BH73" s="22">
        <v>238</v>
      </c>
      <c r="BI73" s="22">
        <v>613</v>
      </c>
      <c r="BJ73" s="22">
        <v>239</v>
      </c>
      <c r="BK73" s="22">
        <v>604</v>
      </c>
      <c r="BL73" s="22">
        <v>237</v>
      </c>
      <c r="BM73" s="22">
        <v>621</v>
      </c>
      <c r="BN73" s="22">
        <v>242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401</v>
      </c>
      <c r="CB73" s="22">
        <v>229</v>
      </c>
      <c r="CC73" s="22">
        <v>582</v>
      </c>
      <c r="CD73" s="22">
        <v>218</v>
      </c>
      <c r="CE73" s="22">
        <v>624</v>
      </c>
      <c r="CF73" s="22">
        <v>243</v>
      </c>
      <c r="CG73" s="22">
        <v>713</v>
      </c>
      <c r="CH73" s="22">
        <v>302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2494</v>
      </c>
      <c r="R74" s="20" t="s">
        <v>2385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483</v>
      </c>
      <c r="AE74" s="22">
        <v>12</v>
      </c>
      <c r="AF74" s="22">
        <v>1883</v>
      </c>
      <c r="AG74" s="22">
        <v>22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550</v>
      </c>
      <c r="BH74" s="22">
        <v>216</v>
      </c>
      <c r="BI74" s="22">
        <v>538</v>
      </c>
      <c r="BJ74" s="22">
        <v>213</v>
      </c>
      <c r="BK74" s="22">
        <v>525</v>
      </c>
      <c r="BL74" s="22">
        <v>211</v>
      </c>
      <c r="BM74" s="22">
        <v>554</v>
      </c>
      <c r="BN74" s="22">
        <v>215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480</v>
      </c>
      <c r="CB74" s="22">
        <v>99</v>
      </c>
      <c r="CC74" s="22">
        <v>503</v>
      </c>
      <c r="CD74" s="22">
        <v>192</v>
      </c>
      <c r="CE74" s="22">
        <v>557</v>
      </c>
      <c r="CF74" s="22">
        <v>214</v>
      </c>
      <c r="CG74" s="22">
        <v>642</v>
      </c>
      <c r="CH74" s="22">
        <v>218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2988</v>
      </c>
      <c r="R75" s="20" t="s">
        <v>2989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17885</v>
      </c>
      <c r="AG75" s="22">
        <v>230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515</v>
      </c>
      <c r="BH75" s="22">
        <v>195</v>
      </c>
      <c r="BI75" s="22">
        <v>387</v>
      </c>
      <c r="BJ75" s="22">
        <v>145</v>
      </c>
      <c r="BK75" s="22">
        <v>479</v>
      </c>
      <c r="BL75" s="22">
        <v>184</v>
      </c>
      <c r="BM75" s="22">
        <v>430</v>
      </c>
      <c r="BN75" s="22">
        <v>153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672</v>
      </c>
      <c r="CB75" s="22">
        <v>201</v>
      </c>
      <c r="CC75" s="22">
        <v>456</v>
      </c>
      <c r="CD75" s="22">
        <v>163</v>
      </c>
      <c r="CE75" s="22">
        <v>350</v>
      </c>
      <c r="CF75" s="22">
        <v>120</v>
      </c>
      <c r="CG75" s="22">
        <v>358</v>
      </c>
      <c r="CH75" s="22">
        <v>135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75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1</v>
      </c>
      <c r="K76" s="20">
        <v>0.4</v>
      </c>
      <c r="L76" s="22">
        <v>1</v>
      </c>
      <c r="M76" s="20" t="s">
        <v>1008</v>
      </c>
      <c r="N76" s="20">
        <v>0.5</v>
      </c>
      <c r="O76" s="22">
        <v>70</v>
      </c>
      <c r="P76" s="23" t="b">
        <v>0</v>
      </c>
      <c r="Q76" s="20"/>
      <c r="R76" s="20" t="s">
        <v>3334</v>
      </c>
      <c r="S76" s="22">
        <v>45</v>
      </c>
      <c r="T76" s="20" t="s">
        <v>1009</v>
      </c>
      <c r="U76" s="20">
        <v>2.2000000000000002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11</v>
      </c>
      <c r="AD76" s="22">
        <v>2420</v>
      </c>
      <c r="AE76" s="22">
        <v>209</v>
      </c>
      <c r="AF76" s="22">
        <v>2650</v>
      </c>
      <c r="AG76" s="22">
        <v>59</v>
      </c>
      <c r="AH76" s="20">
        <v>0.1</v>
      </c>
      <c r="AI76" s="20">
        <v>2.4</v>
      </c>
      <c r="AJ76" s="20" t="s">
        <v>562</v>
      </c>
      <c r="AK76" s="22">
        <v>366</v>
      </c>
      <c r="AL76" s="22">
        <v>0</v>
      </c>
      <c r="AM76" s="22">
        <v>0</v>
      </c>
      <c r="AN76" s="22">
        <v>1</v>
      </c>
      <c r="AO76" s="22">
        <v>7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74</v>
      </c>
      <c r="AX76" s="20">
        <v>66.400000000000006</v>
      </c>
      <c r="AY76" s="20">
        <v>34.6</v>
      </c>
      <c r="AZ76" s="20">
        <v>2</v>
      </c>
      <c r="BA76" s="20">
        <v>10.3</v>
      </c>
      <c r="BB76" s="22">
        <v>4</v>
      </c>
      <c r="BC76" s="20">
        <v>0</v>
      </c>
      <c r="BD76" s="20">
        <v>0.08</v>
      </c>
      <c r="BE76" s="20">
        <v>0.08</v>
      </c>
      <c r="BF76" s="20">
        <v>7.66</v>
      </c>
      <c r="BG76" s="22">
        <v>241</v>
      </c>
      <c r="BH76" s="22">
        <v>96</v>
      </c>
      <c r="BI76" s="22">
        <v>234</v>
      </c>
      <c r="BJ76" s="22">
        <v>69</v>
      </c>
      <c r="BK76" s="22">
        <v>377</v>
      </c>
      <c r="BL76" s="22">
        <v>137</v>
      </c>
      <c r="BM76" s="22">
        <v>294</v>
      </c>
      <c r="BN76" s="22">
        <v>104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0.02</v>
      </c>
      <c r="BX76" s="22">
        <v>0.02</v>
      </c>
      <c r="BY76" s="22">
        <v>1.88</v>
      </c>
      <c r="BZ76" s="22">
        <v>1.72</v>
      </c>
      <c r="CA76" s="22">
        <v>399</v>
      </c>
      <c r="CB76" s="22">
        <v>83</v>
      </c>
      <c r="CC76" s="22">
        <v>309</v>
      </c>
      <c r="CD76" s="22">
        <v>103</v>
      </c>
      <c r="CE76" s="22">
        <v>200</v>
      </c>
      <c r="CF76" s="22">
        <v>70</v>
      </c>
      <c r="CG76" s="22">
        <v>547</v>
      </c>
      <c r="CH76" s="22">
        <v>201</v>
      </c>
      <c r="CI76" s="22">
        <v>0.98</v>
      </c>
      <c r="CJ76" s="22">
        <v>0.25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0.5</v>
      </c>
      <c r="K77" s="20">
        <v>0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1914</v>
      </c>
      <c r="U77" s="20">
        <v>0</v>
      </c>
      <c r="V77" s="20" t="s">
        <v>1915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3636</v>
      </c>
      <c r="AE77" s="22">
        <v>69</v>
      </c>
      <c r="AF77" s="22">
        <v>5353</v>
      </c>
      <c r="AG77" s="22">
        <v>130</v>
      </c>
      <c r="AH77" s="20">
        <v>0</v>
      </c>
      <c r="AI77" s="20">
        <v>0</v>
      </c>
      <c r="AJ77" s="20" t="s">
        <v>1915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585</v>
      </c>
      <c r="BH77" s="22">
        <v>224</v>
      </c>
      <c r="BI77" s="22">
        <v>574</v>
      </c>
      <c r="BJ77" s="22">
        <v>225</v>
      </c>
      <c r="BK77" s="22">
        <v>563</v>
      </c>
      <c r="BL77" s="22">
        <v>222</v>
      </c>
      <c r="BM77" s="22">
        <v>589</v>
      </c>
      <c r="BN77" s="22">
        <v>228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548</v>
      </c>
      <c r="CB77" s="22">
        <v>296</v>
      </c>
      <c r="CC77" s="22">
        <v>546</v>
      </c>
      <c r="CD77" s="22">
        <v>202</v>
      </c>
      <c r="CE77" s="22">
        <v>593</v>
      </c>
      <c r="CF77" s="22">
        <v>229</v>
      </c>
      <c r="CG77" s="22">
        <v>455</v>
      </c>
      <c r="CH77" s="22">
        <v>151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1.3</v>
      </c>
      <c r="K78" s="20">
        <v>0.8</v>
      </c>
      <c r="L78" s="22">
        <v>0</v>
      </c>
      <c r="M78" s="20" t="s">
        <v>556</v>
      </c>
      <c r="N78" s="20">
        <v>0.8</v>
      </c>
      <c r="O78" s="22">
        <v>72</v>
      </c>
      <c r="P78" s="23" t="b">
        <v>0</v>
      </c>
      <c r="Q78" s="20"/>
      <c r="R78" s="20"/>
      <c r="S78" s="22">
        <v>47</v>
      </c>
      <c r="T78" s="20" t="s">
        <v>1916</v>
      </c>
      <c r="U78" s="20">
        <v>1.3</v>
      </c>
      <c r="V78" s="20" t="s">
        <v>1917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9</v>
      </c>
      <c r="AD78" s="22">
        <v>9530</v>
      </c>
      <c r="AE78" s="22">
        <v>210</v>
      </c>
      <c r="AF78" s="22">
        <v>35547</v>
      </c>
      <c r="AG78" s="22">
        <v>860</v>
      </c>
      <c r="AH78" s="20">
        <v>0.2</v>
      </c>
      <c r="AI78" s="20">
        <v>1.9</v>
      </c>
      <c r="AJ78" s="20" t="s">
        <v>1917</v>
      </c>
      <c r="AK78" s="22">
        <v>334</v>
      </c>
      <c r="AL78" s="22">
        <v>0</v>
      </c>
      <c r="AM78" s="22">
        <v>0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16</v>
      </c>
      <c r="AX78" s="20">
        <v>25.6</v>
      </c>
      <c r="AY78" s="20">
        <v>53.4</v>
      </c>
      <c r="AZ78" s="20">
        <v>56</v>
      </c>
      <c r="BA78" s="20">
        <v>13.6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8.16</v>
      </c>
      <c r="BG78" s="22">
        <v>329</v>
      </c>
      <c r="BH78" s="22">
        <v>144</v>
      </c>
      <c r="BI78" s="22">
        <v>189</v>
      </c>
      <c r="BJ78" s="22">
        <v>112</v>
      </c>
      <c r="BK78" s="22">
        <v>156</v>
      </c>
      <c r="BL78" s="22">
        <v>92</v>
      </c>
      <c r="BM78" s="22">
        <v>267</v>
      </c>
      <c r="BN78" s="22">
        <v>119</v>
      </c>
      <c r="BO78" s="22">
        <v>5</v>
      </c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2.2000000000000002</v>
      </c>
      <c r="BZ78" s="22">
        <v>1.89</v>
      </c>
      <c r="CA78" s="22">
        <v>334</v>
      </c>
      <c r="CB78" s="22">
        <v>219</v>
      </c>
      <c r="CC78" s="22">
        <v>268</v>
      </c>
      <c r="CD78" s="22">
        <v>128</v>
      </c>
      <c r="CE78" s="22">
        <v>319</v>
      </c>
      <c r="CF78" s="22">
        <v>146</v>
      </c>
      <c r="CG78" s="22">
        <v>317</v>
      </c>
      <c r="CH78" s="22">
        <v>98</v>
      </c>
      <c r="CI78" s="22">
        <v>1.08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2990</v>
      </c>
      <c r="R79" s="20" t="s">
        <v>2991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1161</v>
      </c>
      <c r="AG79" s="22">
        <v>12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680</v>
      </c>
      <c r="BH79" s="22">
        <v>282</v>
      </c>
      <c r="BI79" s="22">
        <v>679</v>
      </c>
      <c r="BJ79" s="22">
        <v>282</v>
      </c>
      <c r="BK79" s="22">
        <v>672</v>
      </c>
      <c r="BL79" s="22">
        <v>278</v>
      </c>
      <c r="BM79" s="22">
        <v>681</v>
      </c>
      <c r="BN79" s="22">
        <v>282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234</v>
      </c>
      <c r="CB79" s="22">
        <v>152</v>
      </c>
      <c r="CC79" s="22">
        <v>656</v>
      </c>
      <c r="CD79" s="22">
        <v>266</v>
      </c>
      <c r="CE79" s="22">
        <v>682</v>
      </c>
      <c r="CF79" s="22">
        <v>282</v>
      </c>
      <c r="CG79" s="22">
        <v>664</v>
      </c>
      <c r="CH79" s="22">
        <v>267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2783</v>
      </c>
      <c r="R80" s="20" t="s">
        <v>2784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597</v>
      </c>
      <c r="AE80" s="22">
        <v>17</v>
      </c>
      <c r="AF80" s="22">
        <v>2839</v>
      </c>
      <c r="AG80" s="22">
        <v>32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556</v>
      </c>
      <c r="BH80" s="22">
        <v>208</v>
      </c>
      <c r="BI80" s="22">
        <v>545</v>
      </c>
      <c r="BJ80" s="22">
        <v>209</v>
      </c>
      <c r="BK80" s="22">
        <v>533</v>
      </c>
      <c r="BL80" s="22">
        <v>205</v>
      </c>
      <c r="BM80" s="22">
        <v>560</v>
      </c>
      <c r="BN80" s="22">
        <v>212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493</v>
      </c>
      <c r="CB80" s="22">
        <v>274</v>
      </c>
      <c r="CC80" s="22">
        <v>509</v>
      </c>
      <c r="CD80" s="22">
        <v>186</v>
      </c>
      <c r="CE80" s="22">
        <v>563</v>
      </c>
      <c r="CF80" s="22">
        <v>213</v>
      </c>
      <c r="CG80" s="22">
        <v>619</v>
      </c>
      <c r="CH80" s="22">
        <v>244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100</v>
      </c>
      <c r="B81" s="22">
        <v>100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0.5</v>
      </c>
      <c r="K81" s="20">
        <v>0</v>
      </c>
      <c r="L81" s="22">
        <v>0</v>
      </c>
      <c r="M81" s="20" t="s">
        <v>1004</v>
      </c>
      <c r="N81" s="20">
        <v>0</v>
      </c>
      <c r="O81" s="22">
        <v>75</v>
      </c>
      <c r="P81" s="23" t="b">
        <v>0</v>
      </c>
      <c r="Q81" s="20"/>
      <c r="R81" s="20" t="s">
        <v>3335</v>
      </c>
      <c r="S81" s="22">
        <v>43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1</v>
      </c>
      <c r="AD81" s="22">
        <v>1134</v>
      </c>
      <c r="AE81" s="22">
        <v>36</v>
      </c>
      <c r="AF81" s="22">
        <v>5298</v>
      </c>
      <c r="AG81" s="22">
        <v>68</v>
      </c>
      <c r="AH81" s="20">
        <v>0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360</v>
      </c>
      <c r="BH81" s="22">
        <v>136</v>
      </c>
      <c r="BI81" s="22">
        <v>342</v>
      </c>
      <c r="BJ81" s="22">
        <v>120</v>
      </c>
      <c r="BK81" s="22">
        <v>513</v>
      </c>
      <c r="BL81" s="22">
        <v>207</v>
      </c>
      <c r="BM81" s="22">
        <v>391</v>
      </c>
      <c r="BN81" s="22">
        <v>139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585</v>
      </c>
      <c r="CB81" s="22">
        <v>151</v>
      </c>
      <c r="CC81" s="22">
        <v>488</v>
      </c>
      <c r="CD81" s="22">
        <v>187</v>
      </c>
      <c r="CE81" s="22">
        <v>435</v>
      </c>
      <c r="CF81" s="22">
        <v>148</v>
      </c>
      <c r="CG81" s="22">
        <v>495</v>
      </c>
      <c r="CH81" s="22">
        <v>191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-3</v>
      </c>
      <c r="G82" s="22">
        <v>3</v>
      </c>
      <c r="H82" s="22">
        <v>0</v>
      </c>
      <c r="I82" s="22">
        <v>4</v>
      </c>
      <c r="J82" s="20">
        <v>1</v>
      </c>
      <c r="K82" s="20">
        <v>0.5</v>
      </c>
      <c r="L82" s="22">
        <v>1</v>
      </c>
      <c r="M82" s="20" t="s">
        <v>989</v>
      </c>
      <c r="N82" s="20">
        <v>0.5</v>
      </c>
      <c r="O82" s="22">
        <v>76</v>
      </c>
      <c r="P82" s="23" t="b">
        <v>0</v>
      </c>
      <c r="Q82" s="20"/>
      <c r="R82" s="20"/>
      <c r="S82" s="22">
        <v>47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5</v>
      </c>
      <c r="AD82" s="22">
        <v>9677</v>
      </c>
      <c r="AE82" s="22">
        <v>676</v>
      </c>
      <c r="AF82" s="22">
        <v>32550</v>
      </c>
      <c r="AG82" s="22">
        <v>591</v>
      </c>
      <c r="AH82" s="20">
        <v>0.1</v>
      </c>
      <c r="AI82" s="20">
        <v>1.1000000000000001</v>
      </c>
      <c r="AJ82" s="20" t="s">
        <v>524</v>
      </c>
      <c r="AK82" s="22">
        <v>83</v>
      </c>
      <c r="AL82" s="22">
        <v>0</v>
      </c>
      <c r="AM82" s="22">
        <v>0</v>
      </c>
      <c r="AN82" s="22">
        <v>0</v>
      </c>
      <c r="AO82" s="22">
        <v>1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10</v>
      </c>
      <c r="AX82" s="20">
        <v>3</v>
      </c>
      <c r="AY82" s="20">
        <v>17.2</v>
      </c>
      <c r="AZ82" s="20">
        <v>45</v>
      </c>
      <c r="BA82" s="20">
        <v>6.3</v>
      </c>
      <c r="BB82" s="22">
        <v>0</v>
      </c>
      <c r="BC82" s="20">
        <v>0.47</v>
      </c>
      <c r="BD82" s="20">
        <v>0.31</v>
      </c>
      <c r="BE82" s="20">
        <v>0.78</v>
      </c>
      <c r="BF82" s="20">
        <v>1.69</v>
      </c>
      <c r="BG82" s="22">
        <v>418</v>
      </c>
      <c r="BH82" s="22">
        <v>50</v>
      </c>
      <c r="BI82" s="22">
        <v>302</v>
      </c>
      <c r="BJ82" s="22">
        <v>42</v>
      </c>
      <c r="BK82" s="22">
        <v>181</v>
      </c>
      <c r="BL82" s="22">
        <v>42</v>
      </c>
      <c r="BM82" s="22">
        <v>333</v>
      </c>
      <c r="BN82" s="22">
        <v>44</v>
      </c>
      <c r="BO82" s="20"/>
      <c r="BP82" s="20"/>
      <c r="BQ82" s="20"/>
      <c r="BR82" s="20"/>
      <c r="BS82" s="20"/>
      <c r="BT82" s="20"/>
      <c r="BU82" s="22">
        <v>0.51</v>
      </c>
      <c r="BV82" s="22">
        <v>0</v>
      </c>
      <c r="BW82" s="22">
        <v>0.34</v>
      </c>
      <c r="BX82" s="22">
        <v>0.85</v>
      </c>
      <c r="BY82" s="22">
        <v>1.83</v>
      </c>
      <c r="BZ82" s="22">
        <v>1.08</v>
      </c>
      <c r="CA82" s="22">
        <v>328</v>
      </c>
      <c r="CB82" s="22">
        <v>63</v>
      </c>
      <c r="CC82" s="22">
        <v>312</v>
      </c>
      <c r="CD82" s="22">
        <v>44</v>
      </c>
      <c r="CE82" s="22">
        <v>382</v>
      </c>
      <c r="CF82" s="22">
        <v>49</v>
      </c>
      <c r="CG82" s="22">
        <v>295</v>
      </c>
      <c r="CH82" s="22">
        <v>47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1.7</v>
      </c>
      <c r="K83" s="20">
        <v>1.2</v>
      </c>
      <c r="L83" s="22">
        <v>2</v>
      </c>
      <c r="M83" s="20" t="s">
        <v>1020</v>
      </c>
      <c r="N83" s="20">
        <v>1.2</v>
      </c>
      <c r="O83" s="22">
        <v>77</v>
      </c>
      <c r="P83" s="23" t="b">
        <v>0</v>
      </c>
      <c r="Q83" s="20"/>
      <c r="R83" s="20"/>
      <c r="S83" s="22">
        <v>45</v>
      </c>
      <c r="T83" s="20" t="s">
        <v>1021</v>
      </c>
      <c r="U83" s="20">
        <v>3.3</v>
      </c>
      <c r="V83" s="20" t="s">
        <v>1022</v>
      </c>
      <c r="W83" s="20">
        <v>1.7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30</v>
      </c>
      <c r="AD83" s="22">
        <v>142215</v>
      </c>
      <c r="AE83" s="22">
        <v>2312</v>
      </c>
      <c r="AF83" s="22">
        <v>74045</v>
      </c>
      <c r="AG83" s="22">
        <v>3164</v>
      </c>
      <c r="AH83" s="20">
        <v>0.3</v>
      </c>
      <c r="AI83" s="20">
        <v>6.7</v>
      </c>
      <c r="AJ83" s="20" t="s">
        <v>274</v>
      </c>
      <c r="AK83" s="22">
        <v>810</v>
      </c>
      <c r="AL83" s="22">
        <v>0</v>
      </c>
      <c r="AM83" s="22">
        <v>0</v>
      </c>
      <c r="AN83" s="22">
        <v>1</v>
      </c>
      <c r="AO83" s="22">
        <v>20</v>
      </c>
      <c r="AP83" s="22">
        <v>0</v>
      </c>
      <c r="AQ83" s="22">
        <v>1</v>
      </c>
      <c r="AR83" s="22">
        <v>0</v>
      </c>
      <c r="AS83" s="22">
        <v>3</v>
      </c>
      <c r="AT83" s="22">
        <v>0</v>
      </c>
      <c r="AU83" s="22">
        <v>40</v>
      </c>
      <c r="AV83" s="22">
        <v>5</v>
      </c>
      <c r="AW83" s="22">
        <v>177</v>
      </c>
      <c r="AX83" s="20">
        <v>312</v>
      </c>
      <c r="AY83" s="20">
        <v>0</v>
      </c>
      <c r="AZ83" s="20">
        <v>0</v>
      </c>
      <c r="BA83" s="20">
        <v>31.3</v>
      </c>
      <c r="BB83" s="22">
        <v>9</v>
      </c>
      <c r="BC83" s="20">
        <v>0</v>
      </c>
      <c r="BD83" s="20">
        <v>0.01</v>
      </c>
      <c r="BE83" s="20">
        <v>0.01</v>
      </c>
      <c r="BF83" s="20">
        <v>21.32</v>
      </c>
      <c r="BG83" s="22">
        <v>5</v>
      </c>
      <c r="BH83" s="22">
        <v>2</v>
      </c>
      <c r="BI83" s="22">
        <v>591</v>
      </c>
      <c r="BJ83" s="22">
        <v>70</v>
      </c>
      <c r="BK83" s="22">
        <v>581</v>
      </c>
      <c r="BL83" s="22">
        <v>66</v>
      </c>
      <c r="BM83" s="22">
        <v>99</v>
      </c>
      <c r="BN83" s="22">
        <v>2</v>
      </c>
      <c r="BO83" s="20"/>
      <c r="BP83" s="20"/>
      <c r="BQ83" s="20"/>
      <c r="BR83" s="20"/>
      <c r="BS83" s="20"/>
      <c r="BT83" s="20"/>
      <c r="BU83" s="22">
        <v>0</v>
      </c>
      <c r="BV83" s="22">
        <v>4.4400000000000004</v>
      </c>
      <c r="BW83" s="22">
        <v>0</v>
      </c>
      <c r="BX83" s="22">
        <v>0</v>
      </c>
      <c r="BY83" s="22">
        <v>2.37</v>
      </c>
      <c r="BZ83" s="22">
        <v>2.2200000000000002</v>
      </c>
      <c r="CA83" s="22">
        <v>351</v>
      </c>
      <c r="CB83" s="22">
        <v>16</v>
      </c>
      <c r="CC83" s="22">
        <v>215</v>
      </c>
      <c r="CD83" s="22">
        <v>17</v>
      </c>
      <c r="CE83" s="22">
        <v>104</v>
      </c>
      <c r="CF83" s="22">
        <v>11</v>
      </c>
      <c r="CG83" s="22">
        <v>132</v>
      </c>
      <c r="CH83" s="22">
        <v>18</v>
      </c>
      <c r="CI83" s="22">
        <v>1</v>
      </c>
      <c r="CJ83" s="22">
        <v>0.11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1.5</v>
      </c>
      <c r="K84" s="20">
        <v>1</v>
      </c>
      <c r="L84" s="22">
        <v>1</v>
      </c>
      <c r="M84" s="20" t="s">
        <v>1028</v>
      </c>
      <c r="N84" s="20">
        <v>1</v>
      </c>
      <c r="O84" s="22">
        <v>78</v>
      </c>
      <c r="P84" s="23" t="b">
        <v>0</v>
      </c>
      <c r="Q84" s="20"/>
      <c r="R84" s="20" t="s">
        <v>2495</v>
      </c>
      <c r="S84" s="22">
        <v>48</v>
      </c>
      <c r="T84" s="20" t="s">
        <v>1029</v>
      </c>
      <c r="U84" s="20">
        <v>1.4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7</v>
      </c>
      <c r="AD84" s="22">
        <v>563</v>
      </c>
      <c r="AE84" s="22">
        <v>12</v>
      </c>
      <c r="AF84" s="22">
        <v>4270</v>
      </c>
      <c r="AG84" s="22">
        <v>46</v>
      </c>
      <c r="AH84" s="20">
        <v>0.2</v>
      </c>
      <c r="AI84" s="20">
        <v>1.5</v>
      </c>
      <c r="AJ84" s="20" t="s">
        <v>1918</v>
      </c>
      <c r="AK84" s="22">
        <v>191</v>
      </c>
      <c r="AL84" s="22">
        <v>0</v>
      </c>
      <c r="AM84" s="22">
        <v>0</v>
      </c>
      <c r="AN84" s="22">
        <v>1</v>
      </c>
      <c r="AO84" s="22">
        <v>5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23</v>
      </c>
      <c r="AX84" s="20">
        <v>31.4</v>
      </c>
      <c r="AY84" s="20">
        <v>44.5</v>
      </c>
      <c r="AZ84" s="20">
        <v>65</v>
      </c>
      <c r="BA84" s="20">
        <v>14.2</v>
      </c>
      <c r="BB84" s="22">
        <v>2</v>
      </c>
      <c r="BC84" s="20">
        <v>0.6</v>
      </c>
      <c r="BD84" s="20">
        <v>0.24</v>
      </c>
      <c r="BE84" s="20">
        <v>0.84</v>
      </c>
      <c r="BF84" s="20">
        <v>3.96</v>
      </c>
      <c r="BG84" s="22">
        <v>316</v>
      </c>
      <c r="BH84" s="22">
        <v>138</v>
      </c>
      <c r="BI84" s="22">
        <v>209</v>
      </c>
      <c r="BJ84" s="22">
        <v>119</v>
      </c>
      <c r="BK84" s="22">
        <v>134</v>
      </c>
      <c r="BL84" s="22">
        <v>78</v>
      </c>
      <c r="BM84" s="22">
        <v>259</v>
      </c>
      <c r="BN84" s="22">
        <v>116</v>
      </c>
      <c r="BO84" s="20"/>
      <c r="BP84" s="20"/>
      <c r="BQ84" s="20"/>
      <c r="BR84" s="20"/>
      <c r="BS84" s="20"/>
      <c r="BT84" s="20"/>
      <c r="BU84" s="22">
        <v>0.28000000000000003</v>
      </c>
      <c r="BV84" s="22">
        <v>0</v>
      </c>
      <c r="BW84" s="22">
        <v>0.11</v>
      </c>
      <c r="BX84" s="22">
        <v>0.39</v>
      </c>
      <c r="BY84" s="22">
        <v>1.87</v>
      </c>
      <c r="BZ84" s="22">
        <v>2.36</v>
      </c>
      <c r="CA84" s="22">
        <v>321</v>
      </c>
      <c r="CB84" s="22">
        <v>212</v>
      </c>
      <c r="CC84" s="22">
        <v>235</v>
      </c>
      <c r="CD84" s="22">
        <v>114</v>
      </c>
      <c r="CE84" s="22">
        <v>304</v>
      </c>
      <c r="CF84" s="22">
        <v>140</v>
      </c>
      <c r="CG84" s="22">
        <v>623</v>
      </c>
      <c r="CH84" s="22">
        <v>247</v>
      </c>
      <c r="CI84" s="22">
        <v>0.94</v>
      </c>
      <c r="CJ84" s="22">
        <v>0.47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1919</v>
      </c>
      <c r="R85" s="20" t="s">
        <v>1920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101</v>
      </c>
      <c r="AG85" s="22">
        <v>0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602</v>
      </c>
      <c r="BH85" s="22">
        <v>234</v>
      </c>
      <c r="BI85" s="22">
        <v>598</v>
      </c>
      <c r="BJ85" s="22">
        <v>235</v>
      </c>
      <c r="BK85" s="22">
        <v>588</v>
      </c>
      <c r="BL85" s="22">
        <v>233</v>
      </c>
      <c r="BM85" s="22">
        <v>606</v>
      </c>
      <c r="BN85" s="22">
        <v>238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363</v>
      </c>
      <c r="CB85" s="22">
        <v>224</v>
      </c>
      <c r="CC85" s="22">
        <v>566</v>
      </c>
      <c r="CD85" s="22">
        <v>214</v>
      </c>
      <c r="CE85" s="22">
        <v>610</v>
      </c>
      <c r="CF85" s="22">
        <v>239</v>
      </c>
      <c r="CG85" s="22">
        <v>726</v>
      </c>
      <c r="CH85" s="22">
        <v>311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0.5</v>
      </c>
      <c r="K86" s="20">
        <v>0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6204</v>
      </c>
      <c r="AE86" s="22">
        <v>141</v>
      </c>
      <c r="AF86" s="22">
        <v>16212</v>
      </c>
      <c r="AG86" s="22">
        <v>500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461</v>
      </c>
      <c r="BH86" s="22">
        <v>42</v>
      </c>
      <c r="BI86" s="22">
        <v>443</v>
      </c>
      <c r="BJ86" s="22">
        <v>25</v>
      </c>
      <c r="BK86" s="22">
        <v>421</v>
      </c>
      <c r="BL86" s="22">
        <v>20</v>
      </c>
      <c r="BM86" s="22">
        <v>465</v>
      </c>
      <c r="BN86" s="22">
        <v>42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606</v>
      </c>
      <c r="CB86" s="22">
        <v>38</v>
      </c>
      <c r="CC86" s="22">
        <v>398</v>
      </c>
      <c r="CD86" s="22">
        <v>40</v>
      </c>
      <c r="CE86" s="22">
        <v>468</v>
      </c>
      <c r="CF86" s="22">
        <v>42</v>
      </c>
      <c r="CG86" s="22">
        <v>233</v>
      </c>
      <c r="CH86" s="22">
        <v>30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1.3</v>
      </c>
      <c r="K87" s="20">
        <v>0.8</v>
      </c>
      <c r="L87" s="22">
        <v>1</v>
      </c>
      <c r="M87" s="20" t="s">
        <v>1016</v>
      </c>
      <c r="N87" s="20">
        <v>0.8</v>
      </c>
      <c r="O87" s="22">
        <v>81</v>
      </c>
      <c r="P87" s="23" t="b">
        <v>0</v>
      </c>
      <c r="Q87" s="20"/>
      <c r="R87" s="20"/>
      <c r="S87" s="22">
        <v>49</v>
      </c>
      <c r="T87" s="20" t="s">
        <v>1017</v>
      </c>
      <c r="U87" s="20">
        <v>1.3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8</v>
      </c>
      <c r="AD87" s="22">
        <v>523</v>
      </c>
      <c r="AE87" s="22">
        <v>14</v>
      </c>
      <c r="AF87" s="22">
        <v>1281</v>
      </c>
      <c r="AG87" s="22">
        <v>22</v>
      </c>
      <c r="AH87" s="20">
        <v>0.2</v>
      </c>
      <c r="AI87" s="20">
        <v>1.6</v>
      </c>
      <c r="AJ87" s="20" t="s">
        <v>658</v>
      </c>
      <c r="AK87" s="22">
        <v>303</v>
      </c>
      <c r="AL87" s="22">
        <v>0</v>
      </c>
      <c r="AM87" s="22">
        <v>0</v>
      </c>
      <c r="AN87" s="22">
        <v>0</v>
      </c>
      <c r="AO87" s="22">
        <v>8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36</v>
      </c>
      <c r="AX87" s="20">
        <v>37</v>
      </c>
      <c r="AY87" s="20">
        <v>46.5</v>
      </c>
      <c r="AZ87" s="20">
        <v>5</v>
      </c>
      <c r="BA87" s="20">
        <v>8.9</v>
      </c>
      <c r="BB87" s="22">
        <v>3</v>
      </c>
      <c r="BC87" s="20">
        <v>0.06</v>
      </c>
      <c r="BD87" s="20">
        <v>0.1</v>
      </c>
      <c r="BE87" s="20">
        <v>0.16</v>
      </c>
      <c r="BF87" s="20">
        <v>9.24</v>
      </c>
      <c r="BG87" s="22">
        <v>302</v>
      </c>
      <c r="BH87" s="22">
        <v>129</v>
      </c>
      <c r="BI87" s="22">
        <v>205</v>
      </c>
      <c r="BJ87" s="22">
        <v>117</v>
      </c>
      <c r="BK87" s="22">
        <v>353</v>
      </c>
      <c r="BL87" s="22">
        <v>183</v>
      </c>
      <c r="BM87" s="22">
        <v>311</v>
      </c>
      <c r="BN87" s="22">
        <v>142</v>
      </c>
      <c r="BO87" s="22">
        <v>2</v>
      </c>
      <c r="BP87" s="20"/>
      <c r="BQ87" s="20"/>
      <c r="BR87" s="20"/>
      <c r="BS87" s="20"/>
      <c r="BT87" s="20"/>
      <c r="BU87" s="22">
        <v>0.02</v>
      </c>
      <c r="BV87" s="22">
        <v>0</v>
      </c>
      <c r="BW87" s="22">
        <v>0.03</v>
      </c>
      <c r="BX87" s="22">
        <v>0.05</v>
      </c>
      <c r="BY87" s="22">
        <v>2.74</v>
      </c>
      <c r="BZ87" s="22">
        <v>2.38</v>
      </c>
      <c r="CA87" s="22">
        <v>238</v>
      </c>
      <c r="CB87" s="22">
        <v>155</v>
      </c>
      <c r="CC87" s="22">
        <v>270</v>
      </c>
      <c r="CD87" s="22">
        <v>130</v>
      </c>
      <c r="CE87" s="22">
        <v>322</v>
      </c>
      <c r="CF87" s="22">
        <v>149</v>
      </c>
      <c r="CG87" s="22">
        <v>611</v>
      </c>
      <c r="CH87" s="22">
        <v>237</v>
      </c>
      <c r="CI87" s="22">
        <v>0.89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1</v>
      </c>
      <c r="K88" s="20">
        <v>0.5</v>
      </c>
      <c r="L88" s="22">
        <v>0</v>
      </c>
      <c r="M88" s="20" t="s">
        <v>1737</v>
      </c>
      <c r="N88" s="20">
        <v>0.5</v>
      </c>
      <c r="O88" s="22">
        <v>82</v>
      </c>
      <c r="P88" s="23" t="b">
        <v>0</v>
      </c>
      <c r="Q88" s="20"/>
      <c r="R88" s="20" t="s">
        <v>2386</v>
      </c>
      <c r="S88" s="22">
        <v>45</v>
      </c>
      <c r="T88" s="20" t="s">
        <v>1738</v>
      </c>
      <c r="U88" s="20">
        <v>2.5</v>
      </c>
      <c r="V88" s="20" t="s">
        <v>1739</v>
      </c>
      <c r="W88" s="20">
        <v>2.7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15</v>
      </c>
      <c r="AD88" s="22">
        <v>401774</v>
      </c>
      <c r="AE88" s="22">
        <v>4008</v>
      </c>
      <c r="AF88" s="22">
        <v>256830</v>
      </c>
      <c r="AG88" s="22">
        <v>10699</v>
      </c>
      <c r="AH88" s="20">
        <v>0.1</v>
      </c>
      <c r="AI88" s="20">
        <v>3.3</v>
      </c>
      <c r="AJ88" s="20" t="s">
        <v>1739</v>
      </c>
      <c r="AK88" s="22">
        <v>254</v>
      </c>
      <c r="AL88" s="22">
        <v>1</v>
      </c>
      <c r="AM88" s="22">
        <v>1</v>
      </c>
      <c r="AN88" s="22">
        <v>0</v>
      </c>
      <c r="AO88" s="22">
        <v>8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35</v>
      </c>
      <c r="AX88" s="20">
        <v>50</v>
      </c>
      <c r="AY88" s="20">
        <v>22</v>
      </c>
      <c r="AZ88" s="20">
        <v>106</v>
      </c>
      <c r="BA88" s="20">
        <v>17.7</v>
      </c>
      <c r="BB88" s="22">
        <v>3</v>
      </c>
      <c r="BC88" s="20">
        <v>0.7</v>
      </c>
      <c r="BD88" s="20">
        <v>0.13</v>
      </c>
      <c r="BE88" s="20">
        <v>0.83</v>
      </c>
      <c r="BF88" s="20">
        <v>7.7</v>
      </c>
      <c r="BG88" s="22">
        <v>269</v>
      </c>
      <c r="BH88" s="22">
        <v>32</v>
      </c>
      <c r="BI88" s="22">
        <v>284</v>
      </c>
      <c r="BJ88" s="22">
        <v>39</v>
      </c>
      <c r="BK88" s="22">
        <v>82</v>
      </c>
      <c r="BL88" s="22">
        <v>29</v>
      </c>
      <c r="BM88" s="22">
        <v>217</v>
      </c>
      <c r="BN88" s="22">
        <v>34</v>
      </c>
      <c r="BO88" s="20"/>
      <c r="BP88" s="20"/>
      <c r="BQ88" s="20"/>
      <c r="BR88" s="20"/>
      <c r="BS88" s="20"/>
      <c r="BT88" s="20"/>
      <c r="BU88" s="22">
        <v>0.25</v>
      </c>
      <c r="BV88" s="22">
        <v>0</v>
      </c>
      <c r="BW88" s="22">
        <v>0.05</v>
      </c>
      <c r="BX88" s="22">
        <v>0.3</v>
      </c>
      <c r="BY88" s="22">
        <v>2.73</v>
      </c>
      <c r="BZ88" s="22">
        <v>2.83</v>
      </c>
      <c r="CA88" s="22">
        <v>412</v>
      </c>
      <c r="CB88" s="22">
        <v>72</v>
      </c>
      <c r="CC88" s="22">
        <v>310</v>
      </c>
      <c r="CD88" s="22">
        <v>43</v>
      </c>
      <c r="CE88" s="22">
        <v>179</v>
      </c>
      <c r="CF88" s="22">
        <v>27</v>
      </c>
      <c r="CG88" s="22">
        <v>113</v>
      </c>
      <c r="CH88" s="22">
        <v>21</v>
      </c>
      <c r="CI88" s="22">
        <v>1.06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1</v>
      </c>
      <c r="K89" s="20">
        <v>0.5</v>
      </c>
      <c r="L89" s="22">
        <v>1</v>
      </c>
      <c r="M89" s="20" t="s">
        <v>1023</v>
      </c>
      <c r="N89" s="20">
        <v>0.5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1.1000000000000001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9</v>
      </c>
      <c r="AD89" s="22">
        <v>8388</v>
      </c>
      <c r="AE89" s="22">
        <v>140</v>
      </c>
      <c r="AF89" s="22">
        <v>12222</v>
      </c>
      <c r="AG89" s="22">
        <v>338</v>
      </c>
      <c r="AH89" s="20">
        <v>0.1</v>
      </c>
      <c r="AI89" s="20">
        <v>2</v>
      </c>
      <c r="AJ89" s="20" t="s">
        <v>598</v>
      </c>
      <c r="AK89" s="22">
        <v>440</v>
      </c>
      <c r="AL89" s="22">
        <v>0</v>
      </c>
      <c r="AM89" s="22">
        <v>1</v>
      </c>
      <c r="AN89" s="22">
        <v>0</v>
      </c>
      <c r="AO89" s="22">
        <v>14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72</v>
      </c>
      <c r="AX89" s="20">
        <v>129</v>
      </c>
      <c r="AY89" s="20">
        <v>29.3</v>
      </c>
      <c r="AZ89" s="20">
        <v>2</v>
      </c>
      <c r="BA89" s="20">
        <v>16.2</v>
      </c>
      <c r="BB89" s="22">
        <v>5</v>
      </c>
      <c r="BC89" s="20">
        <v>0</v>
      </c>
      <c r="BD89" s="20">
        <v>0.32</v>
      </c>
      <c r="BE89" s="20">
        <v>0.32</v>
      </c>
      <c r="BF89" s="20">
        <v>14.53</v>
      </c>
      <c r="BG89" s="22">
        <v>125</v>
      </c>
      <c r="BH89" s="22">
        <v>47</v>
      </c>
      <c r="BI89" s="22">
        <v>250</v>
      </c>
      <c r="BJ89" s="22">
        <v>73</v>
      </c>
      <c r="BK89" s="22">
        <v>372</v>
      </c>
      <c r="BL89" s="22">
        <v>134</v>
      </c>
      <c r="BM89" s="22">
        <v>235</v>
      </c>
      <c r="BN89" s="22">
        <v>74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7.0000000000000007E-2</v>
      </c>
      <c r="BX89" s="22">
        <v>7.0000000000000007E-2</v>
      </c>
      <c r="BY89" s="22">
        <v>2.97</v>
      </c>
      <c r="BZ89" s="22">
        <v>2.86</v>
      </c>
      <c r="CA89" s="22">
        <v>522</v>
      </c>
      <c r="CB89" s="22">
        <v>122</v>
      </c>
      <c r="CC89" s="22">
        <v>305</v>
      </c>
      <c r="CD89" s="22">
        <v>100</v>
      </c>
      <c r="CE89" s="22">
        <v>338</v>
      </c>
      <c r="CF89" s="22">
        <v>111</v>
      </c>
      <c r="CG89" s="22">
        <v>367</v>
      </c>
      <c r="CH89" s="22">
        <v>138</v>
      </c>
      <c r="CI89" s="22">
        <v>1.02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1</v>
      </c>
      <c r="K90" s="20">
        <v>0.5</v>
      </c>
      <c r="L90" s="22">
        <v>0</v>
      </c>
      <c r="M90" s="20" t="s">
        <v>981</v>
      </c>
      <c r="N90" s="20">
        <v>0.5</v>
      </c>
      <c r="O90" s="22">
        <v>84</v>
      </c>
      <c r="P90" s="23" t="b">
        <v>0</v>
      </c>
      <c r="Q90" s="20"/>
      <c r="R90" s="20" t="s">
        <v>2387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2</v>
      </c>
      <c r="AD90" s="22">
        <v>732</v>
      </c>
      <c r="AE90" s="22">
        <v>30</v>
      </c>
      <c r="AF90" s="22">
        <v>1971</v>
      </c>
      <c r="AG90" s="22">
        <v>30</v>
      </c>
      <c r="AH90" s="20">
        <v>0.1</v>
      </c>
      <c r="AI90" s="20">
        <v>0.5</v>
      </c>
      <c r="AJ90" s="20" t="s">
        <v>579</v>
      </c>
      <c r="AK90" s="22">
        <v>92</v>
      </c>
      <c r="AL90" s="22">
        <v>0</v>
      </c>
      <c r="AM90" s="22">
        <v>0</v>
      </c>
      <c r="AN90" s="22">
        <v>0</v>
      </c>
      <c r="AO90" s="22">
        <v>4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15</v>
      </c>
      <c r="AX90" s="20">
        <v>16</v>
      </c>
      <c r="AY90" s="20">
        <v>24.5</v>
      </c>
      <c r="AZ90" s="20">
        <v>2</v>
      </c>
      <c r="BA90" s="20">
        <v>4.3</v>
      </c>
      <c r="BB90" s="22">
        <v>1</v>
      </c>
      <c r="BC90" s="20">
        <v>0</v>
      </c>
      <c r="BD90" s="20">
        <v>0.16</v>
      </c>
      <c r="BE90" s="20">
        <v>0.16</v>
      </c>
      <c r="BF90" s="20">
        <v>3.12</v>
      </c>
      <c r="BG90" s="22">
        <v>357</v>
      </c>
      <c r="BH90" s="22">
        <v>133</v>
      </c>
      <c r="BI90" s="22">
        <v>275</v>
      </c>
      <c r="BJ90" s="22">
        <v>89</v>
      </c>
      <c r="BK90" s="22">
        <v>369</v>
      </c>
      <c r="BL90" s="22">
        <v>131</v>
      </c>
      <c r="BM90" s="22">
        <v>357</v>
      </c>
      <c r="BN90" s="22">
        <v>125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0.16</v>
      </c>
      <c r="BX90" s="22">
        <v>0.16</v>
      </c>
      <c r="BY90" s="22">
        <v>3.05</v>
      </c>
      <c r="BZ90" s="22">
        <v>3.91</v>
      </c>
      <c r="CA90" s="22">
        <v>475</v>
      </c>
      <c r="CB90" s="22">
        <v>96</v>
      </c>
      <c r="CC90" s="22">
        <v>302</v>
      </c>
      <c r="CD90" s="22">
        <v>97</v>
      </c>
      <c r="CE90" s="22">
        <v>359</v>
      </c>
      <c r="CF90" s="22">
        <v>127</v>
      </c>
      <c r="CG90" s="22">
        <v>601</v>
      </c>
      <c r="CH90" s="22">
        <v>210</v>
      </c>
      <c r="CI90" s="22">
        <v>0.98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4.5</v>
      </c>
      <c r="K91" s="20">
        <v>4</v>
      </c>
      <c r="L91" s="22">
        <v>7</v>
      </c>
      <c r="M91" s="20" t="s">
        <v>996</v>
      </c>
      <c r="N91" s="20">
        <v>4</v>
      </c>
      <c r="O91" s="22">
        <v>85</v>
      </c>
      <c r="P91" s="23" t="b">
        <v>0</v>
      </c>
      <c r="Q91" s="20"/>
      <c r="R91" s="20" t="s">
        <v>3336</v>
      </c>
      <c r="S91" s="22">
        <v>64</v>
      </c>
      <c r="T91" s="20" t="s">
        <v>997</v>
      </c>
      <c r="U91" s="20">
        <v>4.3</v>
      </c>
      <c r="V91" s="20" t="s">
        <v>538</v>
      </c>
      <c r="W91" s="20">
        <v>3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39</v>
      </c>
      <c r="AD91" s="22">
        <v>245959</v>
      </c>
      <c r="AE91" s="22">
        <v>15180</v>
      </c>
      <c r="AF91" s="22">
        <v>241563</v>
      </c>
      <c r="AG91" s="22">
        <v>6251</v>
      </c>
      <c r="AH91" s="20">
        <v>0.6</v>
      </c>
      <c r="AI91" s="20">
        <v>6.1</v>
      </c>
      <c r="AJ91" s="20" t="s">
        <v>538</v>
      </c>
      <c r="AK91" s="22">
        <v>804</v>
      </c>
      <c r="AL91" s="22">
        <v>4</v>
      </c>
      <c r="AM91" s="22">
        <v>1</v>
      </c>
      <c r="AN91" s="22">
        <v>1</v>
      </c>
      <c r="AO91" s="22">
        <v>19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3</v>
      </c>
      <c r="AW91" s="22">
        <v>104</v>
      </c>
      <c r="AX91" s="20">
        <v>192</v>
      </c>
      <c r="AY91" s="20">
        <v>110.2</v>
      </c>
      <c r="AZ91" s="20">
        <v>309</v>
      </c>
      <c r="BA91" s="20">
        <v>61.4</v>
      </c>
      <c r="BB91" s="22">
        <v>9</v>
      </c>
      <c r="BC91" s="20">
        <v>3.5</v>
      </c>
      <c r="BD91" s="20">
        <v>0.56999999999999995</v>
      </c>
      <c r="BE91" s="20">
        <v>4.07</v>
      </c>
      <c r="BF91" s="20">
        <v>20.8</v>
      </c>
      <c r="BG91" s="22">
        <v>51</v>
      </c>
      <c r="BH91" s="22">
        <v>5</v>
      </c>
      <c r="BI91" s="22">
        <v>76</v>
      </c>
      <c r="BJ91" s="22">
        <v>5</v>
      </c>
      <c r="BK91" s="22">
        <v>7</v>
      </c>
      <c r="BL91" s="22">
        <v>3</v>
      </c>
      <c r="BM91" s="22">
        <v>20</v>
      </c>
      <c r="BN91" s="22">
        <v>4</v>
      </c>
      <c r="BO91" s="20"/>
      <c r="BP91" s="20"/>
      <c r="BQ91" s="20"/>
      <c r="BR91" s="20"/>
      <c r="BS91" s="22">
        <v>1</v>
      </c>
      <c r="BT91" s="20"/>
      <c r="BU91" s="22">
        <v>0.39</v>
      </c>
      <c r="BV91" s="22">
        <v>0</v>
      </c>
      <c r="BW91" s="22">
        <v>0.06</v>
      </c>
      <c r="BX91" s="22">
        <v>0.45</v>
      </c>
      <c r="BY91" s="22">
        <v>2.33</v>
      </c>
      <c r="BZ91" s="22">
        <v>2.13</v>
      </c>
      <c r="CA91" s="22">
        <v>52</v>
      </c>
      <c r="CB91" s="22">
        <v>19</v>
      </c>
      <c r="CC91" s="22">
        <v>63</v>
      </c>
      <c r="CD91" s="22">
        <v>8</v>
      </c>
      <c r="CE91" s="22">
        <v>48</v>
      </c>
      <c r="CF91" s="22">
        <v>11</v>
      </c>
      <c r="CG91" s="22">
        <v>105</v>
      </c>
      <c r="CH91" s="22">
        <v>19</v>
      </c>
      <c r="CI91" s="22">
        <v>1.01</v>
      </c>
      <c r="CJ91" s="22">
        <v>0.11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2.2999999999999998</v>
      </c>
      <c r="K92" s="20">
        <v>1.8</v>
      </c>
      <c r="L92" s="22">
        <v>2</v>
      </c>
      <c r="M92" s="20" t="s">
        <v>907</v>
      </c>
      <c r="N92" s="20">
        <v>1.8</v>
      </c>
      <c r="O92" s="22">
        <v>86</v>
      </c>
      <c r="P92" s="23" t="b">
        <v>0</v>
      </c>
      <c r="Q92" s="20"/>
      <c r="R92" s="20" t="s">
        <v>1921</v>
      </c>
      <c r="S92" s="22">
        <v>54</v>
      </c>
      <c r="T92" s="20" t="s">
        <v>1018</v>
      </c>
      <c r="U92" s="20">
        <v>2.2999999999999998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14</v>
      </c>
      <c r="AD92" s="22">
        <v>4820</v>
      </c>
      <c r="AE92" s="22">
        <v>228</v>
      </c>
      <c r="AF92" s="22">
        <v>4196</v>
      </c>
      <c r="AG92" s="22">
        <v>240</v>
      </c>
      <c r="AH92" s="20">
        <v>0.3</v>
      </c>
      <c r="AI92" s="20">
        <v>2.6</v>
      </c>
      <c r="AJ92" s="20" t="s">
        <v>541</v>
      </c>
      <c r="AK92" s="22">
        <v>375</v>
      </c>
      <c r="AL92" s="22">
        <v>0</v>
      </c>
      <c r="AM92" s="22">
        <v>1</v>
      </c>
      <c r="AN92" s="22">
        <v>1</v>
      </c>
      <c r="AO92" s="22">
        <v>10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55</v>
      </c>
      <c r="AX92" s="20">
        <v>71.400000000000006</v>
      </c>
      <c r="AY92" s="20">
        <v>90.9</v>
      </c>
      <c r="AZ92" s="20">
        <v>45</v>
      </c>
      <c r="BA92" s="20">
        <v>20.7</v>
      </c>
      <c r="BB92" s="22">
        <v>5</v>
      </c>
      <c r="BC92" s="20">
        <v>0.14000000000000001</v>
      </c>
      <c r="BD92" s="20">
        <v>0.66</v>
      </c>
      <c r="BE92" s="20">
        <v>0.8</v>
      </c>
      <c r="BF92" s="20">
        <v>10.87</v>
      </c>
      <c r="BG92" s="22">
        <v>231</v>
      </c>
      <c r="BH92" s="22">
        <v>92</v>
      </c>
      <c r="BI92" s="22">
        <v>105</v>
      </c>
      <c r="BJ92" s="22">
        <v>76</v>
      </c>
      <c r="BK92" s="22">
        <v>182</v>
      </c>
      <c r="BL92" s="22">
        <v>103</v>
      </c>
      <c r="BM92" s="22">
        <v>189</v>
      </c>
      <c r="BN92" s="22">
        <v>91</v>
      </c>
      <c r="BO92" s="20"/>
      <c r="BP92" s="20"/>
      <c r="BQ92" s="20"/>
      <c r="BR92" s="20"/>
      <c r="BS92" s="20"/>
      <c r="BT92" s="20"/>
      <c r="BU92" s="22">
        <v>0.03</v>
      </c>
      <c r="BV92" s="22">
        <v>0</v>
      </c>
      <c r="BW92" s="22">
        <v>0.16</v>
      </c>
      <c r="BX92" s="22">
        <v>0.19</v>
      </c>
      <c r="BY92" s="22">
        <v>2.61</v>
      </c>
      <c r="BZ92" s="22">
        <v>2.4</v>
      </c>
      <c r="CA92" s="22">
        <v>125</v>
      </c>
      <c r="CB92" s="22">
        <v>79</v>
      </c>
      <c r="CC92" s="22">
        <v>175</v>
      </c>
      <c r="CD92" s="22">
        <v>83</v>
      </c>
      <c r="CE92" s="22">
        <v>191</v>
      </c>
      <c r="CF92" s="22">
        <v>78</v>
      </c>
      <c r="CG92" s="22">
        <v>528</v>
      </c>
      <c r="CH92" s="22">
        <v>189</v>
      </c>
      <c r="CI92" s="22">
        <v>1.2</v>
      </c>
      <c r="CJ92" s="22">
        <v>0.24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0.7</v>
      </c>
      <c r="K93" s="20">
        <v>0.2</v>
      </c>
      <c r="L93" s="22">
        <v>0</v>
      </c>
      <c r="M93" s="20" t="s">
        <v>1743</v>
      </c>
      <c r="N93" s="20">
        <v>0.2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422</v>
      </c>
      <c r="AE93" s="22">
        <v>6</v>
      </c>
      <c r="AF93" s="22">
        <v>1563</v>
      </c>
      <c r="AG93" s="22">
        <v>32</v>
      </c>
      <c r="AH93" s="20">
        <v>0</v>
      </c>
      <c r="AI93" s="20">
        <v>0.6</v>
      </c>
      <c r="AJ93" s="20" t="s">
        <v>1922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368</v>
      </c>
      <c r="BH93" s="22">
        <v>165</v>
      </c>
      <c r="BI93" s="22">
        <v>314</v>
      </c>
      <c r="BJ93" s="22">
        <v>164</v>
      </c>
      <c r="BK93" s="22">
        <v>222</v>
      </c>
      <c r="BL93" s="22">
        <v>117</v>
      </c>
      <c r="BM93" s="22">
        <v>339</v>
      </c>
      <c r="BN93" s="22">
        <v>157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315</v>
      </c>
      <c r="CB93" s="22">
        <v>207</v>
      </c>
      <c r="CC93" s="22">
        <v>363</v>
      </c>
      <c r="CD93" s="22">
        <v>173</v>
      </c>
      <c r="CE93" s="22">
        <v>391</v>
      </c>
      <c r="CF93" s="22">
        <v>183</v>
      </c>
      <c r="CG93" s="22">
        <v>617</v>
      </c>
      <c r="CH93" s="22">
        <v>242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1923</v>
      </c>
      <c r="R94" s="20" t="s">
        <v>1924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7338</v>
      </c>
      <c r="AG94" s="22">
        <v>150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491</v>
      </c>
      <c r="BH94" s="22">
        <v>57</v>
      </c>
      <c r="BI94" s="22">
        <v>475</v>
      </c>
      <c r="BJ94" s="22">
        <v>41</v>
      </c>
      <c r="BK94" s="22">
        <v>453</v>
      </c>
      <c r="BL94" s="22">
        <v>36</v>
      </c>
      <c r="BM94" s="22">
        <v>496</v>
      </c>
      <c r="BN94" s="22">
        <v>57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642</v>
      </c>
      <c r="CB94" s="22">
        <v>54</v>
      </c>
      <c r="CC94" s="22">
        <v>430</v>
      </c>
      <c r="CD94" s="22">
        <v>56</v>
      </c>
      <c r="CE94" s="22">
        <v>498</v>
      </c>
      <c r="CF94" s="22">
        <v>57</v>
      </c>
      <c r="CG94" s="22">
        <v>405</v>
      </c>
      <c r="CH94" s="22">
        <v>59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0.7</v>
      </c>
      <c r="K95" s="20">
        <v>0.2</v>
      </c>
      <c r="L95" s="22">
        <v>0</v>
      </c>
      <c r="M95" s="20" t="s">
        <v>1740</v>
      </c>
      <c r="N95" s="20">
        <v>0.2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1.3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12</v>
      </c>
      <c r="AD95" s="22">
        <v>10791</v>
      </c>
      <c r="AE95" s="22">
        <v>266</v>
      </c>
      <c r="AF95" s="22">
        <v>9797</v>
      </c>
      <c r="AG95" s="22">
        <v>464</v>
      </c>
      <c r="AH95" s="20">
        <v>0</v>
      </c>
      <c r="AI95" s="20">
        <v>2.7</v>
      </c>
      <c r="AJ95" s="20" t="s">
        <v>1742</v>
      </c>
      <c r="AK95" s="22">
        <v>810</v>
      </c>
      <c r="AL95" s="22">
        <v>0</v>
      </c>
      <c r="AM95" s="22">
        <v>0</v>
      </c>
      <c r="AN95" s="22">
        <v>1</v>
      </c>
      <c r="AO95" s="22">
        <v>20</v>
      </c>
      <c r="AP95" s="22">
        <v>0</v>
      </c>
      <c r="AQ95" s="22">
        <v>0</v>
      </c>
      <c r="AR95" s="22">
        <v>0</v>
      </c>
      <c r="AS95" s="22">
        <v>2</v>
      </c>
      <c r="AT95" s="22">
        <v>0</v>
      </c>
      <c r="AU95" s="22">
        <v>0</v>
      </c>
      <c r="AV95" s="22">
        <v>0</v>
      </c>
      <c r="AW95" s="22">
        <v>127</v>
      </c>
      <c r="AX95" s="20">
        <v>157.19999999999999</v>
      </c>
      <c r="AY95" s="20">
        <v>7.7</v>
      </c>
      <c r="AZ95" s="20">
        <v>16</v>
      </c>
      <c r="BA95" s="20">
        <v>18.100000000000001</v>
      </c>
      <c r="BB95" s="22">
        <v>9</v>
      </c>
      <c r="BC95" s="20">
        <v>0.28000000000000003</v>
      </c>
      <c r="BD95" s="20">
        <v>0.05</v>
      </c>
      <c r="BE95" s="20">
        <v>0.33</v>
      </c>
      <c r="BF95" s="20">
        <v>21.32</v>
      </c>
      <c r="BG95" s="22">
        <v>94</v>
      </c>
      <c r="BH95" s="22">
        <v>34</v>
      </c>
      <c r="BI95" s="22">
        <v>354</v>
      </c>
      <c r="BJ95" s="22">
        <v>127</v>
      </c>
      <c r="BK95" s="22">
        <v>280</v>
      </c>
      <c r="BL95" s="22">
        <v>89</v>
      </c>
      <c r="BM95" s="22">
        <v>213</v>
      </c>
      <c r="BN95" s="22">
        <v>68</v>
      </c>
      <c r="BO95" s="20"/>
      <c r="BP95" s="20"/>
      <c r="BQ95" s="20"/>
      <c r="BR95" s="20"/>
      <c r="BS95" s="20"/>
      <c r="BT95" s="20"/>
      <c r="BU95" s="22">
        <v>0.03</v>
      </c>
      <c r="BV95" s="22">
        <v>0</v>
      </c>
      <c r="BW95" s="22">
        <v>0.01</v>
      </c>
      <c r="BX95" s="22">
        <v>0.04</v>
      </c>
      <c r="BY95" s="22">
        <v>2.37</v>
      </c>
      <c r="BZ95" s="22">
        <v>2.2200000000000002</v>
      </c>
      <c r="CA95" s="22">
        <v>430</v>
      </c>
      <c r="CB95" s="22">
        <v>90</v>
      </c>
      <c r="CC95" s="22">
        <v>354</v>
      </c>
      <c r="CD95" s="22">
        <v>117</v>
      </c>
      <c r="CE95" s="22">
        <v>318</v>
      </c>
      <c r="CF95" s="22">
        <v>107</v>
      </c>
      <c r="CG95" s="22">
        <v>375</v>
      </c>
      <c r="CH95" s="22">
        <v>142</v>
      </c>
      <c r="CI95" s="22">
        <v>1</v>
      </c>
      <c r="CJ95" s="22">
        <v>0.11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1.3</v>
      </c>
      <c r="K96" s="20">
        <v>0.8</v>
      </c>
      <c r="L96" s="22">
        <v>2</v>
      </c>
      <c r="M96" s="20" t="s">
        <v>1925</v>
      </c>
      <c r="N96" s="20">
        <v>0.8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1926</v>
      </c>
      <c r="U96" s="20">
        <v>1.4</v>
      </c>
      <c r="V96" s="20" t="s">
        <v>1927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13</v>
      </c>
      <c r="AD96" s="22">
        <v>10865</v>
      </c>
      <c r="AE96" s="22">
        <v>612</v>
      </c>
      <c r="AF96" s="22">
        <v>14463</v>
      </c>
      <c r="AG96" s="22">
        <v>536</v>
      </c>
      <c r="AH96" s="20">
        <v>0.2</v>
      </c>
      <c r="AI96" s="20">
        <v>2.9</v>
      </c>
      <c r="AJ96" s="20" t="s">
        <v>1927</v>
      </c>
      <c r="AK96" s="22">
        <v>755</v>
      </c>
      <c r="AL96" s="22">
        <v>0</v>
      </c>
      <c r="AM96" s="22">
        <v>0</v>
      </c>
      <c r="AN96" s="22">
        <v>1</v>
      </c>
      <c r="AO96" s="22">
        <v>18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73</v>
      </c>
      <c r="AX96" s="20">
        <v>103.4</v>
      </c>
      <c r="AY96" s="20">
        <v>60.9</v>
      </c>
      <c r="AZ96" s="20">
        <v>18</v>
      </c>
      <c r="BA96" s="20">
        <v>18.2</v>
      </c>
      <c r="BB96" s="22">
        <v>9</v>
      </c>
      <c r="BC96" s="20">
        <v>0.09</v>
      </c>
      <c r="BD96" s="20">
        <v>0.38</v>
      </c>
      <c r="BE96" s="20">
        <v>0.47</v>
      </c>
      <c r="BF96" s="20">
        <v>19.21</v>
      </c>
      <c r="BG96" s="22">
        <v>161</v>
      </c>
      <c r="BH96" s="22">
        <v>61</v>
      </c>
      <c r="BI96" s="22">
        <v>164</v>
      </c>
      <c r="BJ96" s="22">
        <v>41</v>
      </c>
      <c r="BK96" s="22">
        <v>262</v>
      </c>
      <c r="BL96" s="22">
        <v>80</v>
      </c>
      <c r="BM96" s="22">
        <v>211</v>
      </c>
      <c r="BN96" s="22">
        <v>67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0.05</v>
      </c>
      <c r="BX96" s="22">
        <v>0.06</v>
      </c>
      <c r="BY96" s="22">
        <v>2.29</v>
      </c>
      <c r="BZ96" s="22">
        <v>2.15</v>
      </c>
      <c r="CA96" s="22">
        <v>461</v>
      </c>
      <c r="CB96" s="22">
        <v>91</v>
      </c>
      <c r="CC96" s="22">
        <v>266</v>
      </c>
      <c r="CD96" s="22">
        <v>83</v>
      </c>
      <c r="CE96" s="22">
        <v>302</v>
      </c>
      <c r="CF96" s="22">
        <v>99</v>
      </c>
      <c r="CG96" s="22">
        <v>310</v>
      </c>
      <c r="CH96" s="22">
        <v>120</v>
      </c>
      <c r="CI96" s="22">
        <v>1.07</v>
      </c>
      <c r="CJ96" s="22">
        <v>0.12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0.5</v>
      </c>
      <c r="K97" s="20">
        <v>0</v>
      </c>
      <c r="L97" s="22">
        <v>0</v>
      </c>
      <c r="M97" s="20" t="s">
        <v>1928</v>
      </c>
      <c r="N97" s="20">
        <v>0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1929</v>
      </c>
      <c r="U97" s="20">
        <v>0</v>
      </c>
      <c r="V97" s="20" t="s">
        <v>1930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1027</v>
      </c>
      <c r="AE97" s="22">
        <v>32</v>
      </c>
      <c r="AF97" s="22">
        <v>4368</v>
      </c>
      <c r="AG97" s="22">
        <v>74</v>
      </c>
      <c r="AH97" s="20">
        <v>0</v>
      </c>
      <c r="AI97" s="20">
        <v>0</v>
      </c>
      <c r="AJ97" s="20" t="s">
        <v>1930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570</v>
      </c>
      <c r="BH97" s="22">
        <v>79</v>
      </c>
      <c r="BI97" s="22">
        <v>559</v>
      </c>
      <c r="BJ97" s="22">
        <v>66</v>
      </c>
      <c r="BK97" s="22">
        <v>547</v>
      </c>
      <c r="BL97" s="22">
        <v>62</v>
      </c>
      <c r="BM97" s="22">
        <v>574</v>
      </c>
      <c r="BN97" s="22">
        <v>79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519</v>
      </c>
      <c r="CB97" s="22">
        <v>28</v>
      </c>
      <c r="CC97" s="22">
        <v>529</v>
      </c>
      <c r="CD97" s="22">
        <v>78</v>
      </c>
      <c r="CE97" s="22">
        <v>578</v>
      </c>
      <c r="CF97" s="22">
        <v>79</v>
      </c>
      <c r="CG97" s="22">
        <v>412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0.5</v>
      </c>
      <c r="K98" s="20">
        <v>0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2496</v>
      </c>
      <c r="U98" s="20">
        <v>0</v>
      </c>
      <c r="V98" s="20" t="s">
        <v>2497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8523</v>
      </c>
      <c r="AE98" s="22">
        <v>397</v>
      </c>
      <c r="AF98" s="22">
        <v>8692</v>
      </c>
      <c r="AG98" s="22">
        <v>307</v>
      </c>
      <c r="AH98" s="20">
        <v>0</v>
      </c>
      <c r="AI98" s="20">
        <v>0</v>
      </c>
      <c r="AJ98" s="20" t="s">
        <v>2497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518</v>
      </c>
      <c r="BH98" s="22">
        <v>197</v>
      </c>
      <c r="BI98" s="22">
        <v>501</v>
      </c>
      <c r="BJ98" s="22">
        <v>193</v>
      </c>
      <c r="BK98" s="22">
        <v>482</v>
      </c>
      <c r="BL98" s="22">
        <v>186</v>
      </c>
      <c r="BM98" s="22">
        <v>522</v>
      </c>
      <c r="BN98" s="22">
        <v>196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676</v>
      </c>
      <c r="CB98" s="22">
        <v>204</v>
      </c>
      <c r="CC98" s="22">
        <v>459</v>
      </c>
      <c r="CD98" s="22">
        <v>165</v>
      </c>
      <c r="CE98" s="22">
        <v>525</v>
      </c>
      <c r="CF98" s="22">
        <v>195</v>
      </c>
      <c r="CG98" s="22">
        <v>343</v>
      </c>
      <c r="CH98" s="22">
        <v>131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1.3</v>
      </c>
      <c r="K99" s="20">
        <v>0.8</v>
      </c>
      <c r="L99" s="22">
        <v>1</v>
      </c>
      <c r="M99" s="20" t="s">
        <v>1691</v>
      </c>
      <c r="N99" s="20">
        <v>0.8</v>
      </c>
      <c r="O99" s="22">
        <v>643</v>
      </c>
      <c r="P99" s="23" t="b">
        <v>0</v>
      </c>
      <c r="Q99" s="20"/>
      <c r="R99" s="20"/>
      <c r="S99" s="22">
        <v>45</v>
      </c>
      <c r="T99" s="20" t="s">
        <v>2498</v>
      </c>
      <c r="U99" s="20">
        <v>1.4</v>
      </c>
      <c r="V99" s="20" t="s">
        <v>2499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13</v>
      </c>
      <c r="AD99" s="22">
        <v>23773</v>
      </c>
      <c r="AE99" s="22">
        <v>620</v>
      </c>
      <c r="AF99" s="22">
        <v>15161</v>
      </c>
      <c r="AG99" s="22">
        <v>617</v>
      </c>
      <c r="AH99" s="20">
        <v>0.2</v>
      </c>
      <c r="AI99" s="20">
        <v>2.9</v>
      </c>
      <c r="AJ99" s="20" t="s">
        <v>2499</v>
      </c>
      <c r="AK99" s="22">
        <v>708</v>
      </c>
      <c r="AL99" s="22">
        <v>0</v>
      </c>
      <c r="AM99" s="22">
        <v>0</v>
      </c>
      <c r="AN99" s="22">
        <v>1</v>
      </c>
      <c r="AO99" s="22">
        <v>17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102</v>
      </c>
      <c r="AX99" s="20">
        <v>103.2</v>
      </c>
      <c r="AY99" s="20">
        <v>71.900000000000006</v>
      </c>
      <c r="AZ99" s="20">
        <v>14</v>
      </c>
      <c r="BA99" s="20">
        <v>18.899999999999999</v>
      </c>
      <c r="BB99" s="22">
        <v>8</v>
      </c>
      <c r="BC99" s="20">
        <v>0.02</v>
      </c>
      <c r="BD99" s="20">
        <v>0.37</v>
      </c>
      <c r="BE99" s="20">
        <v>0.39</v>
      </c>
      <c r="BF99" s="20">
        <v>18.59</v>
      </c>
      <c r="BG99" s="22">
        <v>163</v>
      </c>
      <c r="BH99" s="22">
        <v>62</v>
      </c>
      <c r="BI99" s="22">
        <v>141</v>
      </c>
      <c r="BJ99" s="22">
        <v>34</v>
      </c>
      <c r="BK99" s="22">
        <v>295</v>
      </c>
      <c r="BL99" s="22">
        <v>95</v>
      </c>
      <c r="BM99" s="22">
        <v>203</v>
      </c>
      <c r="BN99" s="22">
        <v>62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0.05</v>
      </c>
      <c r="BX99" s="22">
        <v>0.05</v>
      </c>
      <c r="BY99" s="22">
        <v>2.36</v>
      </c>
      <c r="BZ99" s="22">
        <v>2.16</v>
      </c>
      <c r="CA99" s="22">
        <v>396</v>
      </c>
      <c r="CB99" s="22">
        <v>81</v>
      </c>
      <c r="CC99" s="22">
        <v>265</v>
      </c>
      <c r="CD99" s="22">
        <v>82</v>
      </c>
      <c r="CE99" s="22">
        <v>299</v>
      </c>
      <c r="CF99" s="22">
        <v>97</v>
      </c>
      <c r="CG99" s="22">
        <v>308</v>
      </c>
      <c r="CH99" s="22">
        <v>119</v>
      </c>
      <c r="CI99" s="22">
        <v>1.02</v>
      </c>
      <c r="CJ99" s="22">
        <v>0.13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75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0.5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/>
      <c r="R100" s="20" t="s">
        <v>2500</v>
      </c>
      <c r="S100" s="22">
        <v>49</v>
      </c>
      <c r="T100" s="20" t="s">
        <v>2501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0</v>
      </c>
      <c r="AD100" s="22">
        <v>641</v>
      </c>
      <c r="AE100" s="22">
        <v>93</v>
      </c>
      <c r="AF100" s="22">
        <v>1221</v>
      </c>
      <c r="AG100" s="22">
        <v>21</v>
      </c>
      <c r="AH100" s="20">
        <v>0</v>
      </c>
      <c r="AI100" s="20">
        <v>0</v>
      </c>
      <c r="AJ100" s="20" t="s">
        <v>1414</v>
      </c>
      <c r="AK100" s="22">
        <v>56</v>
      </c>
      <c r="AL100" s="22">
        <v>0</v>
      </c>
      <c r="AM100" s="22">
        <v>0</v>
      </c>
      <c r="AN100" s="22">
        <v>0</v>
      </c>
      <c r="AO100" s="22">
        <v>1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0</v>
      </c>
      <c r="AW100" s="22">
        <v>1</v>
      </c>
      <c r="AX100" s="20">
        <v>0</v>
      </c>
      <c r="AY100" s="20">
        <v>0.8</v>
      </c>
      <c r="AZ100" s="20">
        <v>0</v>
      </c>
      <c r="BA100" s="20">
        <v>0</v>
      </c>
      <c r="BB100" s="22">
        <v>1</v>
      </c>
      <c r="BC100" s="20">
        <v>0</v>
      </c>
      <c r="BD100" s="20">
        <v>0.01</v>
      </c>
      <c r="BE100" s="20">
        <v>0.01</v>
      </c>
      <c r="BF100" s="20">
        <v>0.74</v>
      </c>
      <c r="BG100" s="22">
        <v>690</v>
      </c>
      <c r="BH100" s="22">
        <v>289</v>
      </c>
      <c r="BI100" s="22">
        <v>397</v>
      </c>
      <c r="BJ100" s="22">
        <v>197</v>
      </c>
      <c r="BK100" s="22">
        <v>683</v>
      </c>
      <c r="BL100" s="22">
        <v>286</v>
      </c>
      <c r="BM100" s="22">
        <v>690</v>
      </c>
      <c r="BN100" s="22">
        <v>289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0.02</v>
      </c>
      <c r="BX100" s="22">
        <v>0.02</v>
      </c>
      <c r="BY100" s="22">
        <v>1.19</v>
      </c>
      <c r="BZ100" s="22">
        <v>1.61</v>
      </c>
      <c r="CA100" s="22">
        <v>277</v>
      </c>
      <c r="CB100" s="22">
        <v>179</v>
      </c>
      <c r="CC100" s="22">
        <v>672</v>
      </c>
      <c r="CD100" s="22">
        <v>279</v>
      </c>
      <c r="CE100" s="22">
        <v>691</v>
      </c>
      <c r="CF100" s="22">
        <v>289</v>
      </c>
      <c r="CG100" s="22">
        <v>681</v>
      </c>
      <c r="CH100" s="22">
        <v>279</v>
      </c>
      <c r="CI100" s="22">
        <v>1.61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2545</v>
      </c>
      <c r="N101" s="20">
        <v>0</v>
      </c>
      <c r="O101" s="22">
        <v>673</v>
      </c>
      <c r="P101" s="23" t="b">
        <v>0</v>
      </c>
      <c r="Q101" s="20" t="s">
        <v>2397</v>
      </c>
      <c r="R101" s="20" t="s">
        <v>3398</v>
      </c>
      <c r="S101" s="22">
        <v>50</v>
      </c>
      <c r="T101" s="20" t="s">
        <v>2870</v>
      </c>
      <c r="U101" s="20">
        <v>0</v>
      </c>
      <c r="V101" s="20" t="s">
        <v>2871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496</v>
      </c>
      <c r="AE101" s="22">
        <v>9</v>
      </c>
      <c r="AF101" s="22">
        <v>413</v>
      </c>
      <c r="AG101" s="22">
        <v>22</v>
      </c>
      <c r="AH101" s="20">
        <v>0</v>
      </c>
      <c r="AI101" s="20">
        <v>0</v>
      </c>
      <c r="AJ101" s="20" t="s">
        <v>2871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701</v>
      </c>
      <c r="BH101" s="22">
        <v>298</v>
      </c>
      <c r="BI101" s="22">
        <v>699</v>
      </c>
      <c r="BJ101" s="22">
        <v>297</v>
      </c>
      <c r="BK101" s="22">
        <v>696</v>
      </c>
      <c r="BL101" s="22">
        <v>296</v>
      </c>
      <c r="BM101" s="22">
        <v>701</v>
      </c>
      <c r="BN101" s="22">
        <v>298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190</v>
      </c>
      <c r="CB101" s="22">
        <v>119</v>
      </c>
      <c r="CC101" s="22">
        <v>683</v>
      </c>
      <c r="CD101" s="22">
        <v>288</v>
      </c>
      <c r="CE101" s="22">
        <v>701</v>
      </c>
      <c r="CF101" s="22">
        <v>297</v>
      </c>
      <c r="CG101" s="22">
        <v>712</v>
      </c>
      <c r="CH101" s="22">
        <v>301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1</v>
      </c>
      <c r="K102" s="20">
        <v>0.5</v>
      </c>
      <c r="L102" s="22">
        <v>0</v>
      </c>
      <c r="M102" s="20" t="s">
        <v>1336</v>
      </c>
      <c r="N102" s="20">
        <v>0.5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3160</v>
      </c>
      <c r="U102" s="20">
        <v>1</v>
      </c>
      <c r="V102" s="20" t="s">
        <v>3161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3</v>
      </c>
      <c r="AD102" s="22">
        <v>1162</v>
      </c>
      <c r="AE102" s="22">
        <v>27</v>
      </c>
      <c r="AF102" s="22">
        <v>799</v>
      </c>
      <c r="AG102" s="22">
        <v>86</v>
      </c>
      <c r="AH102" s="20">
        <v>0.1</v>
      </c>
      <c r="AI102" s="20">
        <v>0.5</v>
      </c>
      <c r="AJ102" s="20" t="s">
        <v>3161</v>
      </c>
      <c r="AK102" s="22">
        <v>81</v>
      </c>
      <c r="AL102" s="22">
        <v>0</v>
      </c>
      <c r="AM102" s="22">
        <v>0</v>
      </c>
      <c r="AN102" s="22">
        <v>0</v>
      </c>
      <c r="AO102" s="22">
        <v>2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12</v>
      </c>
      <c r="AX102" s="20">
        <v>19.600000000000001</v>
      </c>
      <c r="AY102" s="20">
        <v>34.700000000000003</v>
      </c>
      <c r="AZ102" s="20">
        <v>14</v>
      </c>
      <c r="BA102" s="20">
        <v>6.8</v>
      </c>
      <c r="BB102" s="22">
        <v>0</v>
      </c>
      <c r="BC102" s="20">
        <v>0</v>
      </c>
      <c r="BD102" s="20">
        <v>0.31</v>
      </c>
      <c r="BE102" s="20">
        <v>0.31</v>
      </c>
      <c r="BF102" s="20">
        <v>2.94</v>
      </c>
      <c r="BG102" s="22">
        <v>350</v>
      </c>
      <c r="BH102" s="22">
        <v>156</v>
      </c>
      <c r="BI102" s="22">
        <v>233</v>
      </c>
      <c r="BJ102" s="22">
        <v>129</v>
      </c>
      <c r="BK102" s="22">
        <v>296</v>
      </c>
      <c r="BL102" s="22">
        <v>152</v>
      </c>
      <c r="BM102" s="22">
        <v>330</v>
      </c>
      <c r="BN102" s="22">
        <v>150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0.34</v>
      </c>
      <c r="BX102" s="22">
        <v>0.34</v>
      </c>
      <c r="BY102" s="22">
        <v>3.27</v>
      </c>
      <c r="BZ102" s="22">
        <v>2.2200000000000002</v>
      </c>
      <c r="CA102" s="22">
        <v>109</v>
      </c>
      <c r="CB102" s="22">
        <v>68</v>
      </c>
      <c r="CC102" s="22">
        <v>326</v>
      </c>
      <c r="CD102" s="22">
        <v>153</v>
      </c>
      <c r="CE102" s="22">
        <v>410</v>
      </c>
      <c r="CF102" s="22">
        <v>199</v>
      </c>
      <c r="CG102" s="22">
        <v>633</v>
      </c>
      <c r="CH102" s="22">
        <v>252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2.7</v>
      </c>
      <c r="K103" s="20">
        <v>3.2</v>
      </c>
      <c r="L103" s="22">
        <v>5</v>
      </c>
      <c r="M103" s="20" t="s">
        <v>1041</v>
      </c>
      <c r="N103" s="20">
        <v>2.7</v>
      </c>
      <c r="O103" s="22">
        <v>90</v>
      </c>
      <c r="P103" s="23" t="b">
        <v>0</v>
      </c>
      <c r="Q103" s="20"/>
      <c r="R103" s="20" t="s">
        <v>3162</v>
      </c>
      <c r="S103" s="22">
        <v>45</v>
      </c>
      <c r="T103" s="20" t="s">
        <v>1042</v>
      </c>
      <c r="U103" s="20">
        <v>2</v>
      </c>
      <c r="V103" s="20" t="s">
        <v>495</v>
      </c>
      <c r="W103" s="20">
        <v>0.3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14</v>
      </c>
      <c r="AD103" s="22">
        <v>21169</v>
      </c>
      <c r="AE103" s="22">
        <v>674</v>
      </c>
      <c r="AF103" s="22">
        <v>20703</v>
      </c>
      <c r="AG103" s="22">
        <v>910</v>
      </c>
      <c r="AH103" s="20">
        <v>0.6</v>
      </c>
      <c r="AI103" s="20">
        <v>3.1</v>
      </c>
      <c r="AJ103" s="20" t="s">
        <v>495</v>
      </c>
      <c r="AK103" s="22">
        <v>375</v>
      </c>
      <c r="AL103" s="22">
        <v>0</v>
      </c>
      <c r="AM103" s="22">
        <v>1</v>
      </c>
      <c r="AN103" s="22">
        <v>1</v>
      </c>
      <c r="AO103" s="22">
        <v>7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79</v>
      </c>
      <c r="AX103" s="20">
        <v>74.599999999999994</v>
      </c>
      <c r="AY103" s="20">
        <v>42.9</v>
      </c>
      <c r="AZ103" s="20">
        <v>94</v>
      </c>
      <c r="BA103" s="20">
        <v>21.1</v>
      </c>
      <c r="BB103" s="22">
        <v>4</v>
      </c>
      <c r="BC103" s="20">
        <v>0.66</v>
      </c>
      <c r="BD103" s="20">
        <v>1.68</v>
      </c>
      <c r="BE103" s="20">
        <v>2.34</v>
      </c>
      <c r="BF103" s="20">
        <v>4.8899999999999997</v>
      </c>
      <c r="BG103" s="22">
        <v>223</v>
      </c>
      <c r="BH103" s="22">
        <v>87</v>
      </c>
      <c r="BI103" s="22">
        <v>213</v>
      </c>
      <c r="BJ103" s="22">
        <v>58</v>
      </c>
      <c r="BK103" s="22">
        <v>91</v>
      </c>
      <c r="BL103" s="22">
        <v>8</v>
      </c>
      <c r="BM103" s="22">
        <v>183</v>
      </c>
      <c r="BN103" s="22">
        <v>53</v>
      </c>
      <c r="BO103" s="20"/>
      <c r="BP103" s="20"/>
      <c r="BQ103" s="20"/>
      <c r="BR103" s="20"/>
      <c r="BS103" s="20"/>
      <c r="BT103" s="20"/>
      <c r="BU103" s="22">
        <v>0.16</v>
      </c>
      <c r="BV103" s="22">
        <v>0</v>
      </c>
      <c r="BW103" s="22">
        <v>0.4</v>
      </c>
      <c r="BX103" s="22">
        <v>0.56000000000000005</v>
      </c>
      <c r="BY103" s="22">
        <v>1.17</v>
      </c>
      <c r="BZ103" s="22">
        <v>1.68</v>
      </c>
      <c r="CA103" s="22">
        <v>375</v>
      </c>
      <c r="CB103" s="22">
        <v>64</v>
      </c>
      <c r="CC103" s="22">
        <v>109</v>
      </c>
      <c r="CD103" s="22">
        <v>36</v>
      </c>
      <c r="CE103" s="22">
        <v>225</v>
      </c>
      <c r="CF103" s="22">
        <v>74</v>
      </c>
      <c r="CG103" s="22">
        <v>263</v>
      </c>
      <c r="CH103" s="22">
        <v>100</v>
      </c>
      <c r="CI103" s="22">
        <v>0.96</v>
      </c>
      <c r="CJ103" s="22">
        <v>0.24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</v>
      </c>
      <c r="K104" s="20">
        <v>0.5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3579</v>
      </c>
      <c r="AE104" s="22">
        <v>102</v>
      </c>
      <c r="AF104" s="22">
        <v>9361</v>
      </c>
      <c r="AG104" s="22">
        <v>260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495</v>
      </c>
      <c r="BH104" s="22">
        <v>58</v>
      </c>
      <c r="BI104" s="22">
        <v>479</v>
      </c>
      <c r="BJ104" s="22">
        <v>42</v>
      </c>
      <c r="BK104" s="22">
        <v>457</v>
      </c>
      <c r="BL104" s="22">
        <v>37</v>
      </c>
      <c r="BM104" s="22">
        <v>500</v>
      </c>
      <c r="BN104" s="22">
        <v>58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647</v>
      </c>
      <c r="CB104" s="22">
        <v>55</v>
      </c>
      <c r="CC104" s="22">
        <v>434</v>
      </c>
      <c r="CD104" s="22">
        <v>57</v>
      </c>
      <c r="CE104" s="22">
        <v>502</v>
      </c>
      <c r="CF104" s="22">
        <v>58</v>
      </c>
      <c r="CG104" s="22">
        <v>322</v>
      </c>
      <c r="CH104" s="22">
        <v>48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-2</v>
      </c>
      <c r="G105" s="22">
        <v>2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3504</v>
      </c>
      <c r="R105" s="20" t="s">
        <v>2872</v>
      </c>
      <c r="S105" s="22">
        <v>43</v>
      </c>
      <c r="T105" s="20" t="s">
        <v>1060</v>
      </c>
      <c r="U105" s="20">
        <v>1</v>
      </c>
      <c r="V105" s="20" t="s">
        <v>615</v>
      </c>
      <c r="W105" s="20">
        <v>0.9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16088</v>
      </c>
      <c r="AE105" s="22">
        <v>1320</v>
      </c>
      <c r="AF105" s="22">
        <v>226665</v>
      </c>
      <c r="AG105" s="22">
        <v>2162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422</v>
      </c>
      <c r="BH105" s="22">
        <v>195</v>
      </c>
      <c r="BI105" s="22">
        <v>531</v>
      </c>
      <c r="BJ105" s="22">
        <v>203</v>
      </c>
      <c r="BK105" s="22">
        <v>515</v>
      </c>
      <c r="BL105" s="22">
        <v>198</v>
      </c>
      <c r="BM105" s="22">
        <v>431</v>
      </c>
      <c r="BN105" s="22">
        <v>200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589</v>
      </c>
      <c r="CB105" s="22">
        <v>312</v>
      </c>
      <c r="CC105" s="22">
        <v>490</v>
      </c>
      <c r="CD105" s="22">
        <v>178</v>
      </c>
      <c r="CE105" s="22">
        <v>355</v>
      </c>
      <c r="CF105" s="22">
        <v>163</v>
      </c>
      <c r="CG105" s="22">
        <v>178</v>
      </c>
      <c r="CH105" s="22">
        <v>58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2992</v>
      </c>
      <c r="R106" s="20" t="s">
        <v>2993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12975</v>
      </c>
      <c r="AG106" s="22">
        <v>163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490</v>
      </c>
      <c r="BH106" s="22">
        <v>180</v>
      </c>
      <c r="BI106" s="22">
        <v>474</v>
      </c>
      <c r="BJ106" s="22">
        <v>177</v>
      </c>
      <c r="BK106" s="22">
        <v>452</v>
      </c>
      <c r="BL106" s="22">
        <v>167</v>
      </c>
      <c r="BM106" s="22">
        <v>495</v>
      </c>
      <c r="BN106" s="22">
        <v>180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641</v>
      </c>
      <c r="CB106" s="22">
        <v>180</v>
      </c>
      <c r="CC106" s="22">
        <v>429</v>
      </c>
      <c r="CD106" s="22">
        <v>146</v>
      </c>
      <c r="CE106" s="22">
        <v>497</v>
      </c>
      <c r="CF106" s="22">
        <v>178</v>
      </c>
      <c r="CG106" s="22">
        <v>400</v>
      </c>
      <c r="CH106" s="22">
        <v>156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1931</v>
      </c>
      <c r="R107" s="20" t="s">
        <v>1932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122</v>
      </c>
      <c r="AG107" s="22">
        <v>1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636</v>
      </c>
      <c r="BH107" s="22">
        <v>251</v>
      </c>
      <c r="BI107" s="22">
        <v>633</v>
      </c>
      <c r="BJ107" s="22">
        <v>252</v>
      </c>
      <c r="BK107" s="22">
        <v>625</v>
      </c>
      <c r="BL107" s="22">
        <v>250</v>
      </c>
      <c r="BM107" s="22">
        <v>641</v>
      </c>
      <c r="BN107" s="22">
        <v>255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432</v>
      </c>
      <c r="CB107" s="22">
        <v>244</v>
      </c>
      <c r="CC107" s="22">
        <v>603</v>
      </c>
      <c r="CD107" s="22">
        <v>232</v>
      </c>
      <c r="CE107" s="22">
        <v>642</v>
      </c>
      <c r="CF107" s="22">
        <v>255</v>
      </c>
      <c r="CG107" s="22">
        <v>720</v>
      </c>
      <c r="CH107" s="22">
        <v>307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2785</v>
      </c>
      <c r="R108" s="20" t="s">
        <v>2786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3619</v>
      </c>
      <c r="AG108" s="22">
        <v>15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700</v>
      </c>
      <c r="BH108" s="22">
        <v>297</v>
      </c>
      <c r="BI108" s="22">
        <v>698</v>
      </c>
      <c r="BJ108" s="22">
        <v>296</v>
      </c>
      <c r="BK108" s="22">
        <v>695</v>
      </c>
      <c r="BL108" s="22">
        <v>295</v>
      </c>
      <c r="BM108" s="22">
        <v>700</v>
      </c>
      <c r="BN108" s="22">
        <v>297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187</v>
      </c>
      <c r="CB108" s="22">
        <v>116</v>
      </c>
      <c r="CC108" s="22">
        <v>682</v>
      </c>
      <c r="CD108" s="22">
        <v>287</v>
      </c>
      <c r="CE108" s="22">
        <v>700</v>
      </c>
      <c r="CF108" s="22">
        <v>296</v>
      </c>
      <c r="CG108" s="22">
        <v>639</v>
      </c>
      <c r="CH108" s="22">
        <v>257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2.7</v>
      </c>
      <c r="K109" s="20">
        <v>3.2</v>
      </c>
      <c r="L109" s="22">
        <v>6</v>
      </c>
      <c r="M109" s="20" t="s">
        <v>920</v>
      </c>
      <c r="N109" s="20">
        <v>2.7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2.6</v>
      </c>
      <c r="V109" s="20" t="s">
        <v>507</v>
      </c>
      <c r="W109" s="20">
        <v>0.6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23</v>
      </c>
      <c r="AD109" s="22">
        <v>51720</v>
      </c>
      <c r="AE109" s="22">
        <v>825</v>
      </c>
      <c r="AF109" s="22">
        <v>31304</v>
      </c>
      <c r="AG109" s="22">
        <v>1655</v>
      </c>
      <c r="AH109" s="20">
        <v>0.6</v>
      </c>
      <c r="AI109" s="20">
        <v>5.0999999999999996</v>
      </c>
      <c r="AJ109" s="20" t="s">
        <v>507</v>
      </c>
      <c r="AK109" s="22">
        <v>729</v>
      </c>
      <c r="AL109" s="22">
        <v>0</v>
      </c>
      <c r="AM109" s="22">
        <v>1</v>
      </c>
      <c r="AN109" s="22">
        <v>2</v>
      </c>
      <c r="AO109" s="22">
        <v>10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0</v>
      </c>
      <c r="AW109" s="22">
        <v>146</v>
      </c>
      <c r="AX109" s="20">
        <v>155.80000000000001</v>
      </c>
      <c r="AY109" s="20">
        <v>35.9</v>
      </c>
      <c r="AZ109" s="20">
        <v>41</v>
      </c>
      <c r="BA109" s="20">
        <v>23.4</v>
      </c>
      <c r="BB109" s="22">
        <v>8</v>
      </c>
      <c r="BC109" s="20">
        <v>0.3</v>
      </c>
      <c r="BD109" s="20">
        <v>0.5</v>
      </c>
      <c r="BE109" s="20">
        <v>0.8</v>
      </c>
      <c r="BF109" s="20">
        <v>8.83</v>
      </c>
      <c r="BG109" s="22">
        <v>96</v>
      </c>
      <c r="BH109" s="22">
        <v>35</v>
      </c>
      <c r="BI109" s="22">
        <v>231</v>
      </c>
      <c r="BJ109" s="22">
        <v>67</v>
      </c>
      <c r="BK109" s="22">
        <v>190</v>
      </c>
      <c r="BL109" s="22">
        <v>44</v>
      </c>
      <c r="BM109" s="22">
        <v>161</v>
      </c>
      <c r="BN109" s="22">
        <v>40</v>
      </c>
      <c r="BO109" s="20"/>
      <c r="BP109" s="20"/>
      <c r="BQ109" s="20"/>
      <c r="BR109" s="20"/>
      <c r="BS109" s="20"/>
      <c r="BT109" s="20"/>
      <c r="BU109" s="22">
        <v>0.04</v>
      </c>
      <c r="BV109" s="22">
        <v>0</v>
      </c>
      <c r="BW109" s="22">
        <v>0.06</v>
      </c>
      <c r="BX109" s="22">
        <v>0.1</v>
      </c>
      <c r="BY109" s="22">
        <v>1.0900000000000001</v>
      </c>
      <c r="BZ109" s="22">
        <v>1.23</v>
      </c>
      <c r="CA109" s="22">
        <v>408</v>
      </c>
      <c r="CB109" s="22">
        <v>86</v>
      </c>
      <c r="CC109" s="22">
        <v>110</v>
      </c>
      <c r="CD109" s="22">
        <v>37</v>
      </c>
      <c r="CE109" s="22">
        <v>171</v>
      </c>
      <c r="CF109" s="22">
        <v>57</v>
      </c>
      <c r="CG109" s="22">
        <v>220</v>
      </c>
      <c r="CH109" s="22">
        <v>85</v>
      </c>
      <c r="CI109" s="22">
        <v>0.99</v>
      </c>
      <c r="CJ109" s="22">
        <v>0.25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1933</v>
      </c>
      <c r="R110" s="20" t="s">
        <v>1934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423</v>
      </c>
      <c r="AG110" s="22">
        <v>9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524</v>
      </c>
      <c r="BH110" s="22">
        <v>72</v>
      </c>
      <c r="BI110" s="22">
        <v>507</v>
      </c>
      <c r="BJ110" s="22">
        <v>56</v>
      </c>
      <c r="BK110" s="22">
        <v>488</v>
      </c>
      <c r="BL110" s="22">
        <v>51</v>
      </c>
      <c r="BM110" s="22">
        <v>528</v>
      </c>
      <c r="BN110" s="22">
        <v>72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685</v>
      </c>
      <c r="CB110" s="22">
        <v>69</v>
      </c>
      <c r="CC110" s="22">
        <v>465</v>
      </c>
      <c r="CD110" s="22">
        <v>71</v>
      </c>
      <c r="CE110" s="22">
        <v>531</v>
      </c>
      <c r="CF110" s="22">
        <v>72</v>
      </c>
      <c r="CG110" s="22">
        <v>686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3505</v>
      </c>
      <c r="R111" s="20" t="s">
        <v>2873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1318</v>
      </c>
      <c r="AE111" s="22">
        <v>5</v>
      </c>
      <c r="AF111" s="22">
        <v>9427</v>
      </c>
      <c r="AG111" s="22">
        <v>79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378</v>
      </c>
      <c r="BH111" s="22">
        <v>169</v>
      </c>
      <c r="BI111" s="22">
        <v>374</v>
      </c>
      <c r="BJ111" s="22">
        <v>186</v>
      </c>
      <c r="BK111" s="22">
        <v>278</v>
      </c>
      <c r="BL111" s="22">
        <v>145</v>
      </c>
      <c r="BM111" s="22">
        <v>378</v>
      </c>
      <c r="BN111" s="22">
        <v>176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270</v>
      </c>
      <c r="CB111" s="22">
        <v>175</v>
      </c>
      <c r="CC111" s="22">
        <v>670</v>
      </c>
      <c r="CD111" s="22">
        <v>277</v>
      </c>
      <c r="CE111" s="22">
        <v>400</v>
      </c>
      <c r="CF111" s="22">
        <v>190</v>
      </c>
      <c r="CG111" s="22">
        <v>522</v>
      </c>
      <c r="CH111" s="22">
        <v>185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-3</v>
      </c>
      <c r="G112" s="22">
        <v>3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3358</v>
      </c>
      <c r="R112" s="20" t="s">
        <v>2787</v>
      </c>
      <c r="S112" s="22">
        <v>47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780</v>
      </c>
      <c r="AE112" s="22">
        <v>8</v>
      </c>
      <c r="AF112" s="22">
        <v>9914</v>
      </c>
      <c r="AG112" s="22">
        <v>63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665</v>
      </c>
      <c r="BH112" s="22">
        <v>270</v>
      </c>
      <c r="BI112" s="22">
        <v>663</v>
      </c>
      <c r="BJ112" s="22">
        <v>272</v>
      </c>
      <c r="BK112" s="22">
        <v>383</v>
      </c>
      <c r="BL112" s="22">
        <v>192</v>
      </c>
      <c r="BM112" s="22">
        <v>438</v>
      </c>
      <c r="BN112" s="22">
        <v>206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330</v>
      </c>
      <c r="CB112" s="22">
        <v>217</v>
      </c>
      <c r="CC112" s="22">
        <v>634</v>
      </c>
      <c r="CD112" s="22">
        <v>252</v>
      </c>
      <c r="CE112" s="22">
        <v>383</v>
      </c>
      <c r="CF112" s="22">
        <v>176</v>
      </c>
      <c r="CG112" s="22">
        <v>549</v>
      </c>
      <c r="CH112" s="22">
        <v>202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1935</v>
      </c>
      <c r="R113" s="20" t="s">
        <v>1936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717</v>
      </c>
      <c r="AG113" s="22">
        <v>9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620</v>
      </c>
      <c r="BH113" s="22">
        <v>64</v>
      </c>
      <c r="BI113" s="22">
        <v>617</v>
      </c>
      <c r="BJ113" s="22">
        <v>67</v>
      </c>
      <c r="BK113" s="22">
        <v>609</v>
      </c>
      <c r="BL113" s="22">
        <v>65</v>
      </c>
      <c r="BM113" s="22">
        <v>625</v>
      </c>
      <c r="BN113" s="22">
        <v>65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410</v>
      </c>
      <c r="CB113" s="22">
        <v>71</v>
      </c>
      <c r="CC113" s="22">
        <v>586</v>
      </c>
      <c r="CD113" s="22">
        <v>64</v>
      </c>
      <c r="CE113" s="22">
        <v>628</v>
      </c>
      <c r="CF113" s="22">
        <v>68</v>
      </c>
      <c r="CG113" s="22">
        <v>684</v>
      </c>
      <c r="CH113" s="22">
        <v>92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2.7</v>
      </c>
      <c r="K114" s="20">
        <v>3.2</v>
      </c>
      <c r="L114" s="22">
        <v>6</v>
      </c>
      <c r="M114" s="20" t="s">
        <v>1006</v>
      </c>
      <c r="N114" s="20">
        <v>2.7</v>
      </c>
      <c r="O114" s="22">
        <v>101</v>
      </c>
      <c r="P114" s="23" t="b">
        <v>0</v>
      </c>
      <c r="Q114" s="20"/>
      <c r="R114" s="20" t="s">
        <v>3506</v>
      </c>
      <c r="S114" s="22">
        <v>45</v>
      </c>
      <c r="T114" s="20" t="s">
        <v>1937</v>
      </c>
      <c r="U114" s="20">
        <v>3.1</v>
      </c>
      <c r="V114" s="20" t="s">
        <v>1938</v>
      </c>
      <c r="W114" s="20">
        <v>2.9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25</v>
      </c>
      <c r="AD114" s="22">
        <v>301680</v>
      </c>
      <c r="AE114" s="22">
        <v>2465</v>
      </c>
      <c r="AF114" s="22">
        <v>203081</v>
      </c>
      <c r="AG114" s="22">
        <v>7039</v>
      </c>
      <c r="AH114" s="20">
        <v>0.6</v>
      </c>
      <c r="AI114" s="20">
        <v>5.6</v>
      </c>
      <c r="AJ114" s="20" t="s">
        <v>1938</v>
      </c>
      <c r="AK114" s="22">
        <v>720</v>
      </c>
      <c r="AL114" s="22">
        <v>0</v>
      </c>
      <c r="AM114" s="22">
        <v>0</v>
      </c>
      <c r="AN114" s="22">
        <v>2</v>
      </c>
      <c r="AO114" s="22">
        <v>10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18</v>
      </c>
      <c r="AV114" s="22">
        <v>1</v>
      </c>
      <c r="AW114" s="22">
        <v>145</v>
      </c>
      <c r="AX114" s="20">
        <v>162.6</v>
      </c>
      <c r="AY114" s="20">
        <v>0</v>
      </c>
      <c r="AZ114" s="20">
        <v>0</v>
      </c>
      <c r="BA114" s="20">
        <v>16.3</v>
      </c>
      <c r="BB114" s="22">
        <v>8</v>
      </c>
      <c r="BC114" s="20">
        <v>0</v>
      </c>
      <c r="BD114" s="20">
        <v>0</v>
      </c>
      <c r="BE114" s="20">
        <v>0</v>
      </c>
      <c r="BF114" s="20">
        <v>9.42</v>
      </c>
      <c r="BG114" s="22">
        <v>87</v>
      </c>
      <c r="BH114" s="22">
        <v>17</v>
      </c>
      <c r="BI114" s="22">
        <v>595</v>
      </c>
      <c r="BJ114" s="22">
        <v>74</v>
      </c>
      <c r="BK114" s="22">
        <v>585</v>
      </c>
      <c r="BL114" s="22">
        <v>70</v>
      </c>
      <c r="BM114" s="22">
        <v>233</v>
      </c>
      <c r="BN114" s="22">
        <v>17</v>
      </c>
      <c r="BO114" s="20"/>
      <c r="BP114" s="20"/>
      <c r="BQ114" s="20"/>
      <c r="BR114" s="20"/>
      <c r="BS114" s="20"/>
      <c r="BT114" s="20"/>
      <c r="BU114" s="22">
        <v>0</v>
      </c>
      <c r="BV114" s="22">
        <v>2.25</v>
      </c>
      <c r="BW114" s="22">
        <v>0</v>
      </c>
      <c r="BX114" s="22">
        <v>0</v>
      </c>
      <c r="BY114" s="22">
        <v>1.18</v>
      </c>
      <c r="BZ114" s="22">
        <v>1.25</v>
      </c>
      <c r="CA114" s="22">
        <v>360</v>
      </c>
      <c r="CB114" s="22">
        <v>20</v>
      </c>
      <c r="CC114" s="22">
        <v>108</v>
      </c>
      <c r="CD114" s="22">
        <v>11</v>
      </c>
      <c r="CE114" s="22">
        <v>118</v>
      </c>
      <c r="CF114" s="22">
        <v>13</v>
      </c>
      <c r="CG114" s="22">
        <v>106</v>
      </c>
      <c r="CH114" s="22">
        <v>15</v>
      </c>
      <c r="CI114" s="22">
        <v>1</v>
      </c>
      <c r="CJ114" s="22">
        <v>0.25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2</v>
      </c>
      <c r="J115" s="20">
        <v>0</v>
      </c>
      <c r="K115" s="20">
        <v>0.5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39</v>
      </c>
      <c r="T115" s="20" t="s">
        <v>1063</v>
      </c>
      <c r="U115" s="20">
        <v>0</v>
      </c>
      <c r="V115" s="20" t="s">
        <v>726</v>
      </c>
      <c r="W115" s="20">
        <v>0.2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6798</v>
      </c>
      <c r="AE115" s="22">
        <v>939</v>
      </c>
      <c r="AF115" s="22">
        <v>7703</v>
      </c>
      <c r="AG115" s="22">
        <v>271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449</v>
      </c>
      <c r="BH115" s="22">
        <v>160</v>
      </c>
      <c r="BI115" s="22">
        <v>431</v>
      </c>
      <c r="BJ115" s="22">
        <v>156</v>
      </c>
      <c r="BK115" s="22">
        <v>408</v>
      </c>
      <c r="BL115" s="22">
        <v>145</v>
      </c>
      <c r="BM115" s="22">
        <v>453</v>
      </c>
      <c r="BN115" s="22">
        <v>159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719</v>
      </c>
      <c r="CB115" s="22">
        <v>229</v>
      </c>
      <c r="CC115" s="22">
        <v>385</v>
      </c>
      <c r="CD115" s="22">
        <v>124</v>
      </c>
      <c r="CE115" s="22">
        <v>456</v>
      </c>
      <c r="CF115" s="22">
        <v>158</v>
      </c>
      <c r="CG115" s="22">
        <v>347</v>
      </c>
      <c r="CH115" s="22">
        <v>134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0</v>
      </c>
      <c r="E116" s="22">
        <v>0</v>
      </c>
      <c r="F116" s="22">
        <v>-1</v>
      </c>
      <c r="G116" s="22">
        <v>1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</v>
      </c>
      <c r="O116" s="22">
        <v>103</v>
      </c>
      <c r="P116" s="23" t="b">
        <v>0</v>
      </c>
      <c r="Q116" s="20" t="s">
        <v>3288</v>
      </c>
      <c r="R116" s="20" t="s">
        <v>3163</v>
      </c>
      <c r="S116" s="22">
        <v>44</v>
      </c>
      <c r="T116" s="20" t="s">
        <v>1044</v>
      </c>
      <c r="U116" s="20">
        <v>2.6</v>
      </c>
      <c r="V116" s="20" t="s">
        <v>486</v>
      </c>
      <c r="W116" s="20">
        <v>1.5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559535</v>
      </c>
      <c r="AE116" s="22">
        <v>47</v>
      </c>
      <c r="AF116" s="22">
        <v>668600</v>
      </c>
      <c r="AG116" s="22">
        <v>6950</v>
      </c>
      <c r="AH116" s="20">
        <v>0</v>
      </c>
      <c r="AI116" s="20">
        <v>3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229</v>
      </c>
      <c r="BH116" s="22">
        <v>91</v>
      </c>
      <c r="BI116" s="22">
        <v>151</v>
      </c>
      <c r="BJ116" s="22">
        <v>39</v>
      </c>
      <c r="BK116" s="22">
        <v>269</v>
      </c>
      <c r="BL116" s="22">
        <v>82</v>
      </c>
      <c r="BM116" s="22">
        <v>242</v>
      </c>
      <c r="BN116" s="22">
        <v>77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509</v>
      </c>
      <c r="CB116" s="22">
        <v>115</v>
      </c>
      <c r="CC116" s="22">
        <v>521</v>
      </c>
      <c r="CD116" s="22">
        <v>201</v>
      </c>
      <c r="CE116" s="22">
        <v>169</v>
      </c>
      <c r="CF116" s="22">
        <v>55</v>
      </c>
      <c r="CG116" s="22">
        <v>145</v>
      </c>
      <c r="CH116" s="22">
        <v>56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0</v>
      </c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0.3</v>
      </c>
      <c r="K117" s="20">
        <v>0</v>
      </c>
      <c r="L117" s="22">
        <v>0</v>
      </c>
      <c r="M117" s="20" t="s">
        <v>883</v>
      </c>
      <c r="N117" s="20">
        <v>0.3</v>
      </c>
      <c r="O117" s="22">
        <v>104</v>
      </c>
      <c r="P117" s="23" t="b">
        <v>0</v>
      </c>
      <c r="Q117" s="20"/>
      <c r="R117" s="20" t="s">
        <v>3417</v>
      </c>
      <c r="S117" s="22">
        <v>45</v>
      </c>
      <c r="T117" s="20" t="s">
        <v>1067</v>
      </c>
      <c r="U117" s="20">
        <v>1.4</v>
      </c>
      <c r="V117" s="20" t="s">
        <v>625</v>
      </c>
      <c r="W117" s="20">
        <v>0.3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11</v>
      </c>
      <c r="AD117" s="22">
        <v>20881</v>
      </c>
      <c r="AE117" s="22">
        <v>198</v>
      </c>
      <c r="AF117" s="22">
        <v>26702</v>
      </c>
      <c r="AG117" s="22">
        <v>630</v>
      </c>
      <c r="AH117" s="20">
        <v>0.1</v>
      </c>
      <c r="AI117" s="20">
        <v>2.4</v>
      </c>
      <c r="AJ117" s="20" t="s">
        <v>625</v>
      </c>
      <c r="AK117" s="22">
        <v>630</v>
      </c>
      <c r="AL117" s="22">
        <v>0</v>
      </c>
      <c r="AM117" s="22">
        <v>0</v>
      </c>
      <c r="AN117" s="22">
        <v>1</v>
      </c>
      <c r="AO117" s="22">
        <v>12</v>
      </c>
      <c r="AP117" s="22">
        <v>0</v>
      </c>
      <c r="AQ117" s="22">
        <v>0</v>
      </c>
      <c r="AR117" s="22">
        <v>0</v>
      </c>
      <c r="AS117" s="22">
        <v>5</v>
      </c>
      <c r="AT117" s="22">
        <v>0</v>
      </c>
      <c r="AU117" s="22">
        <v>0</v>
      </c>
      <c r="AV117" s="22">
        <v>0</v>
      </c>
      <c r="AW117" s="22">
        <v>66</v>
      </c>
      <c r="AX117" s="20">
        <v>51</v>
      </c>
      <c r="AY117" s="20">
        <v>26.4</v>
      </c>
      <c r="AZ117" s="20">
        <v>35</v>
      </c>
      <c r="BA117" s="20">
        <v>10.9</v>
      </c>
      <c r="BB117" s="22">
        <v>8</v>
      </c>
      <c r="BC117" s="20">
        <v>0.2</v>
      </c>
      <c r="BD117" s="20">
        <v>0.13</v>
      </c>
      <c r="BE117" s="20">
        <v>0.33</v>
      </c>
      <c r="BF117" s="20">
        <v>9.09</v>
      </c>
      <c r="BG117" s="22">
        <v>266</v>
      </c>
      <c r="BH117" s="22">
        <v>107</v>
      </c>
      <c r="BI117" s="22">
        <v>267</v>
      </c>
      <c r="BJ117" s="22">
        <v>84</v>
      </c>
      <c r="BK117" s="22">
        <v>203</v>
      </c>
      <c r="BL117" s="22">
        <v>51</v>
      </c>
      <c r="BM117" s="22">
        <v>286</v>
      </c>
      <c r="BN117" s="22">
        <v>101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1.3</v>
      </c>
      <c r="BZ117" s="22">
        <v>1.71</v>
      </c>
      <c r="CA117" s="22">
        <v>428</v>
      </c>
      <c r="CB117" s="22">
        <v>89</v>
      </c>
      <c r="CC117" s="22">
        <v>336</v>
      </c>
      <c r="CD117" s="22">
        <v>108</v>
      </c>
      <c r="CE117" s="22">
        <v>301</v>
      </c>
      <c r="CF117" s="22">
        <v>98</v>
      </c>
      <c r="CG117" s="22">
        <v>285</v>
      </c>
      <c r="CH117" s="22">
        <v>109</v>
      </c>
      <c r="CI117" s="22">
        <v>1.1399999999999999</v>
      </c>
      <c r="CJ117" s="22">
        <v>0.14000000000000001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2</v>
      </c>
      <c r="K118" s="20">
        <v>2.5</v>
      </c>
      <c r="L118" s="22">
        <v>2</v>
      </c>
      <c r="M118" s="20" t="s">
        <v>1045</v>
      </c>
      <c r="N118" s="20">
        <v>2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2.4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22</v>
      </c>
      <c r="AD118" s="22">
        <v>3070</v>
      </c>
      <c r="AE118" s="22">
        <v>52</v>
      </c>
      <c r="AF118" s="22">
        <v>5811</v>
      </c>
      <c r="AG118" s="22">
        <v>152</v>
      </c>
      <c r="AH118" s="20">
        <v>0.4</v>
      </c>
      <c r="AI118" s="20">
        <v>4.0999999999999996</v>
      </c>
      <c r="AJ118" s="20" t="s">
        <v>509</v>
      </c>
      <c r="AK118" s="22">
        <v>719</v>
      </c>
      <c r="AL118" s="22">
        <v>0</v>
      </c>
      <c r="AM118" s="22">
        <v>1</v>
      </c>
      <c r="AN118" s="22">
        <v>3</v>
      </c>
      <c r="AO118" s="22">
        <v>7</v>
      </c>
      <c r="AP118" s="22">
        <v>0</v>
      </c>
      <c r="AQ118" s="22">
        <v>0</v>
      </c>
      <c r="AR118" s="22">
        <v>0</v>
      </c>
      <c r="AS118" s="22">
        <v>2</v>
      </c>
      <c r="AT118" s="22">
        <v>0</v>
      </c>
      <c r="AU118" s="22">
        <v>0</v>
      </c>
      <c r="AV118" s="22">
        <v>0</v>
      </c>
      <c r="AW118" s="22">
        <v>93</v>
      </c>
      <c r="AX118" s="20">
        <v>87</v>
      </c>
      <c r="AY118" s="20">
        <v>132</v>
      </c>
      <c r="AZ118" s="20">
        <v>74</v>
      </c>
      <c r="BA118" s="20">
        <v>29.2</v>
      </c>
      <c r="BB118" s="22">
        <v>9</v>
      </c>
      <c r="BC118" s="20">
        <v>0.34</v>
      </c>
      <c r="BD118" s="20">
        <v>0.62</v>
      </c>
      <c r="BE118" s="20">
        <v>0.96</v>
      </c>
      <c r="BF118" s="20">
        <v>7.74</v>
      </c>
      <c r="BG118" s="22">
        <v>196</v>
      </c>
      <c r="BH118" s="22">
        <v>77</v>
      </c>
      <c r="BI118" s="22">
        <v>60</v>
      </c>
      <c r="BJ118" s="22">
        <v>44</v>
      </c>
      <c r="BK118" s="22">
        <v>125</v>
      </c>
      <c r="BL118" s="22">
        <v>74</v>
      </c>
      <c r="BM118" s="22">
        <v>109</v>
      </c>
      <c r="BN118" s="22">
        <v>60</v>
      </c>
      <c r="BO118" s="20"/>
      <c r="BP118" s="20"/>
      <c r="BQ118" s="20"/>
      <c r="BR118" s="20"/>
      <c r="BS118" s="20"/>
      <c r="BT118" s="20"/>
      <c r="BU118" s="22">
        <v>0.04</v>
      </c>
      <c r="BV118" s="22">
        <v>0</v>
      </c>
      <c r="BW118" s="22">
        <v>0.08</v>
      </c>
      <c r="BX118" s="22">
        <v>0.12</v>
      </c>
      <c r="BY118" s="22">
        <v>0.97</v>
      </c>
      <c r="BZ118" s="22">
        <v>0.88</v>
      </c>
      <c r="CA118" s="22">
        <v>128</v>
      </c>
      <c r="CB118" s="22">
        <v>82</v>
      </c>
      <c r="CC118" s="22">
        <v>158</v>
      </c>
      <c r="CD118" s="22">
        <v>74</v>
      </c>
      <c r="CE118" s="22">
        <v>187</v>
      </c>
      <c r="CF118" s="22">
        <v>77</v>
      </c>
      <c r="CG118" s="22">
        <v>464</v>
      </c>
      <c r="CH118" s="22">
        <v>156</v>
      </c>
      <c r="CI118" s="22">
        <v>1.1299999999999999</v>
      </c>
      <c r="CJ118" s="22">
        <v>0.38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6</v>
      </c>
      <c r="K119" s="20">
        <v>6.5</v>
      </c>
      <c r="L119" s="22">
        <v>2</v>
      </c>
      <c r="M119" s="20" t="s">
        <v>1047</v>
      </c>
      <c r="N119" s="20">
        <v>6</v>
      </c>
      <c r="O119" s="22">
        <v>106</v>
      </c>
      <c r="P119" s="23" t="b">
        <v>0</v>
      </c>
      <c r="Q119" s="20"/>
      <c r="R119" s="20" t="s">
        <v>2502</v>
      </c>
      <c r="S119" s="22">
        <v>55</v>
      </c>
      <c r="T119" s="20" t="s">
        <v>1048</v>
      </c>
      <c r="U119" s="20">
        <v>5.3</v>
      </c>
      <c r="V119" s="20" t="s">
        <v>478</v>
      </c>
      <c r="W119" s="20">
        <v>3.5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48</v>
      </c>
      <c r="AD119" s="22">
        <v>368977</v>
      </c>
      <c r="AE119" s="22">
        <v>16567</v>
      </c>
      <c r="AF119" s="22">
        <v>114493</v>
      </c>
      <c r="AG119" s="22">
        <v>27890</v>
      </c>
      <c r="AH119" s="20">
        <v>1.1000000000000001</v>
      </c>
      <c r="AI119" s="20">
        <v>8.6999999999999993</v>
      </c>
      <c r="AJ119" s="20" t="s">
        <v>478</v>
      </c>
      <c r="AK119" s="22">
        <v>694</v>
      </c>
      <c r="AL119" s="22">
        <v>3</v>
      </c>
      <c r="AM119" s="22">
        <v>2</v>
      </c>
      <c r="AN119" s="22">
        <v>4</v>
      </c>
      <c r="AO119" s="22">
        <v>9</v>
      </c>
      <c r="AP119" s="22">
        <v>0</v>
      </c>
      <c r="AQ119" s="22">
        <v>0</v>
      </c>
      <c r="AR119" s="22">
        <v>0</v>
      </c>
      <c r="AS119" s="22">
        <v>2</v>
      </c>
      <c r="AT119" s="22">
        <v>0</v>
      </c>
      <c r="AU119" s="22">
        <v>0</v>
      </c>
      <c r="AV119" s="22">
        <v>8</v>
      </c>
      <c r="AW119" s="22">
        <v>176</v>
      </c>
      <c r="AX119" s="20">
        <v>222.8</v>
      </c>
      <c r="AY119" s="20">
        <v>258.5</v>
      </c>
      <c r="AZ119" s="20">
        <v>76</v>
      </c>
      <c r="BA119" s="20">
        <v>55.6</v>
      </c>
      <c r="BB119" s="22">
        <v>9</v>
      </c>
      <c r="BC119" s="20">
        <v>0.43</v>
      </c>
      <c r="BD119" s="20">
        <v>1.95</v>
      </c>
      <c r="BE119" s="20">
        <v>2.38</v>
      </c>
      <c r="BF119" s="20">
        <v>9.09</v>
      </c>
      <c r="BG119" s="22">
        <v>29</v>
      </c>
      <c r="BH119" s="22">
        <v>10</v>
      </c>
      <c r="BI119" s="22">
        <v>17</v>
      </c>
      <c r="BJ119" s="22">
        <v>13</v>
      </c>
      <c r="BK119" s="22">
        <v>121</v>
      </c>
      <c r="BL119" s="22">
        <v>71</v>
      </c>
      <c r="BM119" s="22">
        <v>27</v>
      </c>
      <c r="BN119" s="22">
        <v>20</v>
      </c>
      <c r="BO119" s="22">
        <v>2</v>
      </c>
      <c r="BP119" s="20"/>
      <c r="BQ119" s="22">
        <v>2</v>
      </c>
      <c r="BR119" s="20"/>
      <c r="BS119" s="20"/>
      <c r="BT119" s="20"/>
      <c r="BU119" s="22">
        <v>0.06</v>
      </c>
      <c r="BV119" s="22">
        <v>0</v>
      </c>
      <c r="BW119" s="22">
        <v>0.25</v>
      </c>
      <c r="BX119" s="22">
        <v>0.31</v>
      </c>
      <c r="BY119" s="22">
        <v>1.18</v>
      </c>
      <c r="BZ119" s="22">
        <v>1.17</v>
      </c>
      <c r="CA119" s="22">
        <v>105</v>
      </c>
      <c r="CB119" s="22">
        <v>64</v>
      </c>
      <c r="CC119" s="22">
        <v>20</v>
      </c>
      <c r="CD119" s="22">
        <v>11</v>
      </c>
      <c r="CE119" s="22">
        <v>19</v>
      </c>
      <c r="CF119" s="22">
        <v>11</v>
      </c>
      <c r="CG119" s="22">
        <v>95</v>
      </c>
      <c r="CH119" s="22">
        <v>28</v>
      </c>
      <c r="CI119" s="22">
        <v>1.17</v>
      </c>
      <c r="CJ119" s="22">
        <v>0.52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0</v>
      </c>
      <c r="K120" s="20">
        <v>0</v>
      </c>
      <c r="L120" s="22">
        <v>0</v>
      </c>
      <c r="M120" s="20" t="s">
        <v>693</v>
      </c>
      <c r="N120" s="20">
        <v>0.7</v>
      </c>
      <c r="O120" s="22">
        <v>107</v>
      </c>
      <c r="P120" s="23" t="b">
        <v>0</v>
      </c>
      <c r="Q120" s="20" t="s">
        <v>2494</v>
      </c>
      <c r="R120" s="20" t="s">
        <v>3418</v>
      </c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8</v>
      </c>
      <c r="AD120" s="22">
        <v>829</v>
      </c>
      <c r="AE120" s="22">
        <v>1</v>
      </c>
      <c r="AF120" s="22">
        <v>2715</v>
      </c>
      <c r="AG120" s="22">
        <v>113</v>
      </c>
      <c r="AH120" s="20">
        <v>0.1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361</v>
      </c>
      <c r="BH120" s="22">
        <v>158</v>
      </c>
      <c r="BI120" s="22">
        <v>286</v>
      </c>
      <c r="BJ120" s="22">
        <v>152</v>
      </c>
      <c r="BK120" s="22">
        <v>147</v>
      </c>
      <c r="BL120" s="22">
        <v>87</v>
      </c>
      <c r="BM120" s="22">
        <v>302</v>
      </c>
      <c r="BN120" s="22">
        <v>137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314</v>
      </c>
      <c r="CB120" s="22">
        <v>206</v>
      </c>
      <c r="CC120" s="22">
        <v>284</v>
      </c>
      <c r="CD120" s="22">
        <v>137</v>
      </c>
      <c r="CE120" s="22">
        <v>320</v>
      </c>
      <c r="CF120" s="22">
        <v>147</v>
      </c>
      <c r="CG120" s="22">
        <v>579</v>
      </c>
      <c r="CH120" s="22">
        <v>218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0</v>
      </c>
      <c r="E121" s="22">
        <v>0</v>
      </c>
      <c r="F121" s="22">
        <v>2</v>
      </c>
      <c r="G121" s="22">
        <v>-2</v>
      </c>
      <c r="H121" s="22">
        <v>2</v>
      </c>
      <c r="I121" s="22">
        <v>3</v>
      </c>
      <c r="J121" s="20">
        <v>6</v>
      </c>
      <c r="K121" s="20">
        <v>6.5</v>
      </c>
      <c r="L121" s="22">
        <v>14</v>
      </c>
      <c r="M121" s="20" t="s">
        <v>133</v>
      </c>
      <c r="N121" s="20">
        <v>6</v>
      </c>
      <c r="O121" s="22">
        <v>108</v>
      </c>
      <c r="P121" s="23" t="b">
        <v>0</v>
      </c>
      <c r="Q121" s="20"/>
      <c r="R121" s="20" t="s">
        <v>2389</v>
      </c>
      <c r="S121" s="22">
        <v>67</v>
      </c>
      <c r="T121" s="20" t="s">
        <v>1061</v>
      </c>
      <c r="U121" s="20">
        <v>6</v>
      </c>
      <c r="V121" s="20" t="s">
        <v>508</v>
      </c>
      <c r="W121" s="20">
        <v>20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54</v>
      </c>
      <c r="AD121" s="22">
        <v>2753539</v>
      </c>
      <c r="AE121" s="22">
        <v>48469</v>
      </c>
      <c r="AF121" s="22">
        <v>1755635</v>
      </c>
      <c r="AG121" s="22">
        <v>81899</v>
      </c>
      <c r="AH121" s="20">
        <v>0.9</v>
      </c>
      <c r="AI121" s="20">
        <v>8.1</v>
      </c>
      <c r="AJ121" s="20" t="s">
        <v>508</v>
      </c>
      <c r="AK121" s="22">
        <v>810</v>
      </c>
      <c r="AL121" s="22">
        <v>5</v>
      </c>
      <c r="AM121" s="22">
        <v>1</v>
      </c>
      <c r="AN121" s="22">
        <v>2</v>
      </c>
      <c r="AO121" s="22">
        <v>12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7</v>
      </c>
      <c r="AW121" s="22">
        <v>163</v>
      </c>
      <c r="AX121" s="20">
        <v>265.2</v>
      </c>
      <c r="AY121" s="20">
        <v>271.39999999999998</v>
      </c>
      <c r="AZ121" s="20">
        <v>288</v>
      </c>
      <c r="BA121" s="20">
        <v>82.4</v>
      </c>
      <c r="BB121" s="22">
        <v>9</v>
      </c>
      <c r="BC121" s="20">
        <v>4.99</v>
      </c>
      <c r="BD121" s="20">
        <v>2.75</v>
      </c>
      <c r="BE121" s="20">
        <v>7.74</v>
      </c>
      <c r="BF121" s="20">
        <v>10.85</v>
      </c>
      <c r="BG121" s="22">
        <v>18</v>
      </c>
      <c r="BH121" s="22">
        <v>8</v>
      </c>
      <c r="BI121" s="22">
        <v>15</v>
      </c>
      <c r="BJ121" s="22">
        <v>11</v>
      </c>
      <c r="BK121" s="22">
        <v>16</v>
      </c>
      <c r="BL121" s="22">
        <v>11</v>
      </c>
      <c r="BM121" s="22">
        <v>8</v>
      </c>
      <c r="BN121" s="22">
        <v>6</v>
      </c>
      <c r="BO121" s="22">
        <v>1</v>
      </c>
      <c r="BP121" s="20"/>
      <c r="BQ121" s="22">
        <v>3</v>
      </c>
      <c r="BR121" s="20"/>
      <c r="BS121" s="22">
        <v>2</v>
      </c>
      <c r="BT121" s="20"/>
      <c r="BU121" s="22">
        <v>0.55000000000000004</v>
      </c>
      <c r="BV121" s="22">
        <v>0</v>
      </c>
      <c r="BW121" s="22">
        <v>0.31</v>
      </c>
      <c r="BX121" s="22">
        <v>0.86</v>
      </c>
      <c r="BY121" s="22">
        <v>1.21</v>
      </c>
      <c r="BZ121" s="22">
        <v>1.33</v>
      </c>
      <c r="CA121" s="22">
        <v>42</v>
      </c>
      <c r="CB121" s="22">
        <v>25</v>
      </c>
      <c r="CC121" s="22">
        <v>22</v>
      </c>
      <c r="CD121" s="22">
        <v>13</v>
      </c>
      <c r="CE121" s="22">
        <v>12</v>
      </c>
      <c r="CF121" s="22">
        <v>6</v>
      </c>
      <c r="CG121" s="22">
        <v>16</v>
      </c>
      <c r="CH121" s="22">
        <v>7</v>
      </c>
      <c r="CI121" s="22">
        <v>1</v>
      </c>
      <c r="CJ121" s="22">
        <v>0.22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75</v>
      </c>
      <c r="C122" s="22">
        <v>51927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0</v>
      </c>
      <c r="K122" s="20">
        <v>0.4</v>
      </c>
      <c r="L122" s="22">
        <v>0</v>
      </c>
      <c r="M122" s="20" t="s">
        <v>999</v>
      </c>
      <c r="N122" s="20">
        <v>0</v>
      </c>
      <c r="O122" s="22">
        <v>109</v>
      </c>
      <c r="P122" s="23" t="b">
        <v>0</v>
      </c>
      <c r="Q122" s="20"/>
      <c r="R122" s="20" t="s">
        <v>3164</v>
      </c>
      <c r="S122" s="22">
        <v>48</v>
      </c>
      <c r="T122" s="20" t="s">
        <v>1070</v>
      </c>
      <c r="U122" s="20">
        <v>1.5</v>
      </c>
      <c r="V122" s="20" t="s">
        <v>418</v>
      </c>
      <c r="W122" s="20">
        <v>1.4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3</v>
      </c>
      <c r="AD122" s="22">
        <v>24369</v>
      </c>
      <c r="AE122" s="22">
        <v>648</v>
      </c>
      <c r="AF122" s="22">
        <v>473427</v>
      </c>
      <c r="AG122" s="22">
        <v>2069</v>
      </c>
      <c r="AH122" s="20">
        <v>0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326</v>
      </c>
      <c r="BH122" s="22">
        <v>124</v>
      </c>
      <c r="BI122" s="22">
        <v>344</v>
      </c>
      <c r="BJ122" s="22">
        <v>122</v>
      </c>
      <c r="BK122" s="22">
        <v>361</v>
      </c>
      <c r="BL122" s="22">
        <v>126</v>
      </c>
      <c r="BM122" s="22">
        <v>361</v>
      </c>
      <c r="BN122" s="22">
        <v>127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285</v>
      </c>
      <c r="CB122" s="22">
        <v>34</v>
      </c>
      <c r="CC122" s="22">
        <v>641</v>
      </c>
      <c r="CD122" s="22">
        <v>226</v>
      </c>
      <c r="CE122" s="22">
        <v>287</v>
      </c>
      <c r="CF122" s="22">
        <v>93</v>
      </c>
      <c r="CG122" s="22">
        <v>151</v>
      </c>
      <c r="CH122" s="22">
        <v>60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4.3</v>
      </c>
      <c r="K123" s="20">
        <v>4.8</v>
      </c>
      <c r="L123" s="22">
        <v>3</v>
      </c>
      <c r="M123" s="20" t="s">
        <v>1025</v>
      </c>
      <c r="N123" s="20">
        <v>4.3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3.1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28</v>
      </c>
      <c r="AD123" s="22">
        <v>12373</v>
      </c>
      <c r="AE123" s="22">
        <v>218</v>
      </c>
      <c r="AF123" s="22">
        <v>12205</v>
      </c>
      <c r="AG123" s="22">
        <v>811</v>
      </c>
      <c r="AH123" s="20">
        <v>0.8</v>
      </c>
      <c r="AI123" s="20">
        <v>5.0999999999999996</v>
      </c>
      <c r="AJ123" s="20" t="s">
        <v>449</v>
      </c>
      <c r="AK123" s="22">
        <v>760</v>
      </c>
      <c r="AL123" s="22">
        <v>1</v>
      </c>
      <c r="AM123" s="22">
        <v>1</v>
      </c>
      <c r="AN123" s="22">
        <v>2</v>
      </c>
      <c r="AO123" s="22">
        <v>12</v>
      </c>
      <c r="AP123" s="22">
        <v>0</v>
      </c>
      <c r="AQ123" s="22">
        <v>0</v>
      </c>
      <c r="AR123" s="22">
        <v>0</v>
      </c>
      <c r="AS123" s="22">
        <v>2</v>
      </c>
      <c r="AT123" s="22">
        <v>0</v>
      </c>
      <c r="AU123" s="22">
        <v>0</v>
      </c>
      <c r="AV123" s="22">
        <v>2</v>
      </c>
      <c r="AW123" s="22">
        <v>138</v>
      </c>
      <c r="AX123" s="20">
        <v>173.4</v>
      </c>
      <c r="AY123" s="20">
        <v>132.80000000000001</v>
      </c>
      <c r="AZ123" s="20">
        <v>150</v>
      </c>
      <c r="BA123" s="20">
        <v>45.7</v>
      </c>
      <c r="BB123" s="22">
        <v>9</v>
      </c>
      <c r="BC123" s="20">
        <v>1.6</v>
      </c>
      <c r="BD123" s="20">
        <v>0.7</v>
      </c>
      <c r="BE123" s="20">
        <v>2.2999999999999998</v>
      </c>
      <c r="BF123" s="20">
        <v>10.51</v>
      </c>
      <c r="BG123" s="22">
        <v>65</v>
      </c>
      <c r="BH123" s="22">
        <v>24</v>
      </c>
      <c r="BI123" s="22">
        <v>59</v>
      </c>
      <c r="BJ123" s="22">
        <v>43</v>
      </c>
      <c r="BK123" s="22">
        <v>47</v>
      </c>
      <c r="BL123" s="22">
        <v>28</v>
      </c>
      <c r="BM123" s="22">
        <v>48</v>
      </c>
      <c r="BN123" s="22">
        <v>31</v>
      </c>
      <c r="BO123" s="20"/>
      <c r="BP123" s="20"/>
      <c r="BQ123" s="20"/>
      <c r="BR123" s="20"/>
      <c r="BS123" s="20"/>
      <c r="BT123" s="20"/>
      <c r="BU123" s="22">
        <v>0.19</v>
      </c>
      <c r="BV123" s="22">
        <v>0</v>
      </c>
      <c r="BW123" s="22">
        <v>0.08</v>
      </c>
      <c r="BX123" s="22">
        <v>0.27</v>
      </c>
      <c r="BY123" s="22">
        <v>1.24</v>
      </c>
      <c r="BZ123" s="22">
        <v>1.42</v>
      </c>
      <c r="CA123" s="22">
        <v>99</v>
      </c>
      <c r="CB123" s="22">
        <v>61</v>
      </c>
      <c r="CC123" s="22">
        <v>48</v>
      </c>
      <c r="CD123" s="22">
        <v>26</v>
      </c>
      <c r="CE123" s="22">
        <v>129</v>
      </c>
      <c r="CF123" s="22">
        <v>57</v>
      </c>
      <c r="CG123" s="22">
        <v>335</v>
      </c>
      <c r="CH123" s="22">
        <v>103</v>
      </c>
      <c r="CI123" s="22">
        <v>1.07</v>
      </c>
      <c r="CJ123" s="22">
        <v>0.24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</v>
      </c>
      <c r="K124" s="20">
        <v>1.5</v>
      </c>
      <c r="L124" s="22">
        <v>2</v>
      </c>
      <c r="M124" s="20" t="s">
        <v>1057</v>
      </c>
      <c r="N124" s="20">
        <v>1</v>
      </c>
      <c r="O124" s="22">
        <v>111</v>
      </c>
      <c r="P124" s="23" t="b">
        <v>0</v>
      </c>
      <c r="Q124" s="20"/>
      <c r="R124" s="20" t="s">
        <v>2390</v>
      </c>
      <c r="S124" s="22">
        <v>49</v>
      </c>
      <c r="T124" s="20" t="s">
        <v>1058</v>
      </c>
      <c r="U124" s="20">
        <v>1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7</v>
      </c>
      <c r="AD124" s="22">
        <v>789</v>
      </c>
      <c r="AE124" s="22">
        <v>20</v>
      </c>
      <c r="AF124" s="22">
        <v>954</v>
      </c>
      <c r="AG124" s="22">
        <v>28</v>
      </c>
      <c r="AH124" s="20">
        <v>0.2</v>
      </c>
      <c r="AI124" s="20">
        <v>1.4</v>
      </c>
      <c r="AJ124" s="20" t="s">
        <v>612</v>
      </c>
      <c r="AK124" s="22">
        <v>207</v>
      </c>
      <c r="AL124" s="22">
        <v>0</v>
      </c>
      <c r="AM124" s="22">
        <v>0</v>
      </c>
      <c r="AN124" s="22">
        <v>1</v>
      </c>
      <c r="AO124" s="22">
        <v>6</v>
      </c>
      <c r="AP124" s="22">
        <v>0</v>
      </c>
      <c r="AQ124" s="22">
        <v>0</v>
      </c>
      <c r="AR124" s="22">
        <v>0</v>
      </c>
      <c r="AS124" s="22">
        <v>2</v>
      </c>
      <c r="AT124" s="22">
        <v>0</v>
      </c>
      <c r="AU124" s="22">
        <v>0</v>
      </c>
      <c r="AV124" s="22">
        <v>0</v>
      </c>
      <c r="AW124" s="22">
        <v>29</v>
      </c>
      <c r="AX124" s="20">
        <v>45.6</v>
      </c>
      <c r="AY124" s="20">
        <v>75.599999999999994</v>
      </c>
      <c r="AZ124" s="20">
        <v>56</v>
      </c>
      <c r="BA124" s="20">
        <v>17.600000000000001</v>
      </c>
      <c r="BB124" s="22">
        <v>1</v>
      </c>
      <c r="BC124" s="20">
        <v>0.45</v>
      </c>
      <c r="BD124" s="20">
        <v>1.02</v>
      </c>
      <c r="BE124" s="20">
        <v>1.47</v>
      </c>
      <c r="BF124" s="20">
        <v>4.4400000000000004</v>
      </c>
      <c r="BG124" s="22">
        <v>280</v>
      </c>
      <c r="BH124" s="22">
        <v>118</v>
      </c>
      <c r="BI124" s="22">
        <v>133</v>
      </c>
      <c r="BJ124" s="22">
        <v>90</v>
      </c>
      <c r="BK124" s="22">
        <v>157</v>
      </c>
      <c r="BL124" s="22">
        <v>93</v>
      </c>
      <c r="BM124" s="22">
        <v>219</v>
      </c>
      <c r="BN124" s="22">
        <v>101</v>
      </c>
      <c r="BO124" s="20"/>
      <c r="BP124" s="20"/>
      <c r="BQ124" s="20"/>
      <c r="BR124" s="20"/>
      <c r="BS124" s="20"/>
      <c r="BT124" s="20"/>
      <c r="BU124" s="22">
        <v>0.2</v>
      </c>
      <c r="BV124" s="22">
        <v>0</v>
      </c>
      <c r="BW124" s="22">
        <v>0.44</v>
      </c>
      <c r="BX124" s="22">
        <v>0.64</v>
      </c>
      <c r="BY124" s="22">
        <v>1.93</v>
      </c>
      <c r="BZ124" s="22">
        <v>2.61</v>
      </c>
      <c r="CA124" s="22">
        <v>266</v>
      </c>
      <c r="CB124" s="22">
        <v>172</v>
      </c>
      <c r="CC124" s="22">
        <v>238</v>
      </c>
      <c r="CD124" s="22">
        <v>116</v>
      </c>
      <c r="CE124" s="22">
        <v>399</v>
      </c>
      <c r="CF124" s="22">
        <v>189</v>
      </c>
      <c r="CG124" s="22">
        <v>634</v>
      </c>
      <c r="CH124" s="22">
        <v>253</v>
      </c>
      <c r="CI124" s="22">
        <v>0.43</v>
      </c>
      <c r="CJ124" s="22">
        <v>0.43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75</v>
      </c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2</v>
      </c>
      <c r="J125" s="20">
        <v>3.3</v>
      </c>
      <c r="K125" s="20">
        <v>2.8</v>
      </c>
      <c r="L125" s="22">
        <v>7</v>
      </c>
      <c r="M125" s="20" t="s">
        <v>918</v>
      </c>
      <c r="N125" s="20">
        <v>3.3</v>
      </c>
      <c r="O125" s="22">
        <v>112</v>
      </c>
      <c r="P125" s="23" t="b">
        <v>0</v>
      </c>
      <c r="Q125" s="20"/>
      <c r="R125" s="20" t="s">
        <v>3507</v>
      </c>
      <c r="S125" s="22">
        <v>45</v>
      </c>
      <c r="T125" s="20" t="s">
        <v>1056</v>
      </c>
      <c r="U125" s="20">
        <v>2.7</v>
      </c>
      <c r="V125" s="20" t="s">
        <v>432</v>
      </c>
      <c r="W125" s="20">
        <v>1.5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24</v>
      </c>
      <c r="AD125" s="22">
        <v>97978</v>
      </c>
      <c r="AE125" s="22">
        <v>2736</v>
      </c>
      <c r="AF125" s="22">
        <v>141296</v>
      </c>
      <c r="AG125" s="22">
        <v>3543</v>
      </c>
      <c r="AH125" s="20">
        <v>0.7</v>
      </c>
      <c r="AI125" s="20">
        <v>5.3</v>
      </c>
      <c r="AJ125" s="20" t="s">
        <v>432</v>
      </c>
      <c r="AK125" s="22">
        <v>810</v>
      </c>
      <c r="AL125" s="22">
        <v>0</v>
      </c>
      <c r="AM125" s="22">
        <v>0</v>
      </c>
      <c r="AN125" s="22">
        <v>2</v>
      </c>
      <c r="AO125" s="22">
        <v>12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2</v>
      </c>
      <c r="AW125" s="22">
        <v>159</v>
      </c>
      <c r="AX125" s="20">
        <v>220.2</v>
      </c>
      <c r="AY125" s="20">
        <v>39</v>
      </c>
      <c r="AZ125" s="20">
        <v>69</v>
      </c>
      <c r="BA125" s="20">
        <v>33</v>
      </c>
      <c r="BB125" s="22">
        <v>9</v>
      </c>
      <c r="BC125" s="20">
        <v>0.75</v>
      </c>
      <c r="BD125" s="20">
        <v>0.27</v>
      </c>
      <c r="BE125" s="20">
        <v>1.02</v>
      </c>
      <c r="BF125" s="20">
        <v>10.85</v>
      </c>
      <c r="BG125" s="22">
        <v>32</v>
      </c>
      <c r="BH125" s="22">
        <v>7</v>
      </c>
      <c r="BI125" s="22">
        <v>220</v>
      </c>
      <c r="BJ125" s="22">
        <v>60</v>
      </c>
      <c r="BK125" s="22">
        <v>127</v>
      </c>
      <c r="BL125" s="22">
        <v>17</v>
      </c>
      <c r="BM125" s="22">
        <v>88</v>
      </c>
      <c r="BN125" s="22">
        <v>19</v>
      </c>
      <c r="BO125" s="20"/>
      <c r="BP125" s="20"/>
      <c r="BQ125" s="20"/>
      <c r="BR125" s="20"/>
      <c r="BS125" s="20"/>
      <c r="BT125" s="20"/>
      <c r="BU125" s="22">
        <v>0.08</v>
      </c>
      <c r="BV125" s="22">
        <v>0</v>
      </c>
      <c r="BW125" s="22">
        <v>0.03</v>
      </c>
      <c r="BX125" s="22">
        <v>0.11</v>
      </c>
      <c r="BY125" s="22">
        <v>1.21</v>
      </c>
      <c r="BZ125" s="22">
        <v>1.33</v>
      </c>
      <c r="CA125" s="22">
        <v>393</v>
      </c>
      <c r="CB125" s="22">
        <v>79</v>
      </c>
      <c r="CC125" s="22">
        <v>82</v>
      </c>
      <c r="CD125" s="22">
        <v>24</v>
      </c>
      <c r="CE125" s="22">
        <v>165</v>
      </c>
      <c r="CF125" s="22">
        <v>54</v>
      </c>
      <c r="CG125" s="22">
        <v>141</v>
      </c>
      <c r="CH125" s="22">
        <v>55</v>
      </c>
      <c r="CI125" s="22">
        <v>1</v>
      </c>
      <c r="CJ125" s="22">
        <v>0.22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1</v>
      </c>
      <c r="K126" s="20">
        <v>1.5</v>
      </c>
      <c r="L126" s="22">
        <v>1</v>
      </c>
      <c r="M126" s="20" t="s">
        <v>1051</v>
      </c>
      <c r="N126" s="20">
        <v>1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1.1000000000000001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8</v>
      </c>
      <c r="AD126" s="22">
        <v>3626</v>
      </c>
      <c r="AE126" s="22">
        <v>87</v>
      </c>
      <c r="AF126" s="22">
        <v>3933</v>
      </c>
      <c r="AG126" s="22">
        <v>297</v>
      </c>
      <c r="AH126" s="20">
        <v>0.2</v>
      </c>
      <c r="AI126" s="20">
        <v>1.8</v>
      </c>
      <c r="AJ126" s="20" t="s">
        <v>469</v>
      </c>
      <c r="AK126" s="22">
        <v>243</v>
      </c>
      <c r="AL126" s="22">
        <v>0</v>
      </c>
      <c r="AM126" s="22">
        <v>0</v>
      </c>
      <c r="AN126" s="22">
        <v>0</v>
      </c>
      <c r="AO126" s="22">
        <v>4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45</v>
      </c>
      <c r="AX126" s="20">
        <v>61.6</v>
      </c>
      <c r="AY126" s="20">
        <v>78.7</v>
      </c>
      <c r="AZ126" s="20">
        <v>8</v>
      </c>
      <c r="BA126" s="20">
        <v>14.9</v>
      </c>
      <c r="BB126" s="22">
        <v>2</v>
      </c>
      <c r="BC126" s="20">
        <v>0.03</v>
      </c>
      <c r="BD126" s="20">
        <v>0.27</v>
      </c>
      <c r="BE126" s="20">
        <v>0.3</v>
      </c>
      <c r="BF126" s="20">
        <v>3.79</v>
      </c>
      <c r="BG126" s="22">
        <v>247</v>
      </c>
      <c r="BH126" s="22">
        <v>99</v>
      </c>
      <c r="BI126" s="22">
        <v>126</v>
      </c>
      <c r="BJ126" s="22">
        <v>27</v>
      </c>
      <c r="BK126" s="22">
        <v>327</v>
      </c>
      <c r="BL126" s="22">
        <v>110</v>
      </c>
      <c r="BM126" s="22">
        <v>251</v>
      </c>
      <c r="BN126" s="22">
        <v>81</v>
      </c>
      <c r="BO126" s="20"/>
      <c r="BP126" s="20"/>
      <c r="BQ126" s="20"/>
      <c r="BR126" s="20"/>
      <c r="BS126" s="20"/>
      <c r="BT126" s="20"/>
      <c r="BU126" s="22">
        <v>0.01</v>
      </c>
      <c r="BV126" s="22">
        <v>0</v>
      </c>
      <c r="BW126" s="22">
        <v>0.1</v>
      </c>
      <c r="BX126" s="22">
        <v>0.11</v>
      </c>
      <c r="BY126" s="22">
        <v>1.4</v>
      </c>
      <c r="BZ126" s="22">
        <v>1.48</v>
      </c>
      <c r="CA126" s="22">
        <v>526</v>
      </c>
      <c r="CB126" s="22">
        <v>124</v>
      </c>
      <c r="CC126" s="22">
        <v>229</v>
      </c>
      <c r="CD126" s="22">
        <v>69</v>
      </c>
      <c r="CE126" s="22">
        <v>339</v>
      </c>
      <c r="CF126" s="22">
        <v>112</v>
      </c>
      <c r="CG126" s="22">
        <v>449</v>
      </c>
      <c r="CH126" s="22">
        <v>174</v>
      </c>
      <c r="CI126" s="22">
        <v>0.74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0</v>
      </c>
      <c r="O127" s="22">
        <v>115</v>
      </c>
      <c r="P127" s="23" t="b">
        <v>0</v>
      </c>
      <c r="Q127" s="20" t="s">
        <v>2486</v>
      </c>
      <c r="R127" s="20" t="s">
        <v>3289</v>
      </c>
      <c r="S127" s="22">
        <v>54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18461</v>
      </c>
      <c r="AE127" s="22">
        <v>12</v>
      </c>
      <c r="AF127" s="22">
        <v>23663</v>
      </c>
      <c r="AG127" s="22">
        <v>428</v>
      </c>
      <c r="AH127" s="20">
        <v>0</v>
      </c>
      <c r="AI127" s="20">
        <v>3.5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275</v>
      </c>
      <c r="BH127" s="22">
        <v>114</v>
      </c>
      <c r="BI127" s="22">
        <v>215</v>
      </c>
      <c r="BJ127" s="22">
        <v>121</v>
      </c>
      <c r="BK127" s="22">
        <v>138</v>
      </c>
      <c r="BL127" s="22">
        <v>81</v>
      </c>
      <c r="BM127" s="22">
        <v>247</v>
      </c>
      <c r="BN127" s="22">
        <v>113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133</v>
      </c>
      <c r="CB127" s="22">
        <v>86</v>
      </c>
      <c r="CC127" s="22">
        <v>705</v>
      </c>
      <c r="CD127" s="22">
        <v>305</v>
      </c>
      <c r="CE127" s="22">
        <v>73</v>
      </c>
      <c r="CF127" s="22">
        <v>36</v>
      </c>
      <c r="CG127" s="22">
        <v>446</v>
      </c>
      <c r="CH127" s="22">
        <v>144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1</v>
      </c>
      <c r="K128" s="20">
        <v>1.5</v>
      </c>
      <c r="L128" s="22">
        <v>0</v>
      </c>
      <c r="M128" s="20" t="s">
        <v>558</v>
      </c>
      <c r="N128" s="20">
        <v>1</v>
      </c>
      <c r="O128" s="22">
        <v>116</v>
      </c>
      <c r="P128" s="23" t="b">
        <v>0</v>
      </c>
      <c r="Q128" s="20"/>
      <c r="R128" s="20" t="s">
        <v>2874</v>
      </c>
      <c r="S128" s="22">
        <v>39</v>
      </c>
      <c r="T128" s="20" t="s">
        <v>1069</v>
      </c>
      <c r="U128" s="20">
        <v>3</v>
      </c>
      <c r="V128" s="20" t="s">
        <v>725</v>
      </c>
      <c r="W128" s="20">
        <v>1.3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</v>
      </c>
      <c r="AD128" s="22">
        <v>105943</v>
      </c>
      <c r="AE128" s="22">
        <v>14913</v>
      </c>
      <c r="AF128" s="22">
        <v>29669</v>
      </c>
      <c r="AG128" s="22">
        <v>2243</v>
      </c>
      <c r="AH128" s="20">
        <v>0.3</v>
      </c>
      <c r="AI128" s="20">
        <v>0.8</v>
      </c>
      <c r="AJ128" s="20" t="s">
        <v>725</v>
      </c>
      <c r="AK128" s="22">
        <v>90</v>
      </c>
      <c r="AL128" s="22">
        <v>0</v>
      </c>
      <c r="AM128" s="22">
        <v>0</v>
      </c>
      <c r="AN128" s="22">
        <v>0</v>
      </c>
      <c r="AO128" s="22">
        <v>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6</v>
      </c>
      <c r="AV128" s="22">
        <v>0</v>
      </c>
      <c r="AW128" s="22">
        <v>20</v>
      </c>
      <c r="AX128" s="20">
        <v>40.200000000000003</v>
      </c>
      <c r="AY128" s="20">
        <v>0</v>
      </c>
      <c r="AZ128" s="20">
        <v>0</v>
      </c>
      <c r="BA128" s="20">
        <v>4</v>
      </c>
      <c r="BB128" s="22">
        <v>1</v>
      </c>
      <c r="BC128" s="20">
        <v>0</v>
      </c>
      <c r="BD128" s="20">
        <v>0.01</v>
      </c>
      <c r="BE128" s="20">
        <v>0.01</v>
      </c>
      <c r="BF128" s="20">
        <v>1.43</v>
      </c>
      <c r="BG128" s="22">
        <v>297</v>
      </c>
      <c r="BH128" s="22">
        <v>23</v>
      </c>
      <c r="BI128" s="22">
        <v>425</v>
      </c>
      <c r="BJ128" s="22">
        <v>13</v>
      </c>
      <c r="BK128" s="22">
        <v>402</v>
      </c>
      <c r="BL128" s="22">
        <v>8</v>
      </c>
      <c r="BM128" s="22">
        <v>362</v>
      </c>
      <c r="BN128" s="22">
        <v>23</v>
      </c>
      <c r="BO128" s="20"/>
      <c r="BP128" s="20"/>
      <c r="BQ128" s="20"/>
      <c r="BR128" s="20"/>
      <c r="BS128" s="20"/>
      <c r="BT128" s="20"/>
      <c r="BU128" s="22">
        <v>0</v>
      </c>
      <c r="BV128" s="22">
        <v>6</v>
      </c>
      <c r="BW128" s="22">
        <v>0.01</v>
      </c>
      <c r="BX128" s="22">
        <v>0.01</v>
      </c>
      <c r="BY128" s="22">
        <v>1.43</v>
      </c>
      <c r="BZ128" s="22">
        <v>2</v>
      </c>
      <c r="CA128" s="22">
        <v>711</v>
      </c>
      <c r="CB128" s="22">
        <v>77</v>
      </c>
      <c r="CC128" s="22">
        <v>223</v>
      </c>
      <c r="CD128" s="22">
        <v>19</v>
      </c>
      <c r="CE128" s="22">
        <v>133</v>
      </c>
      <c r="CF128" s="22">
        <v>14</v>
      </c>
      <c r="CG128" s="22">
        <v>157</v>
      </c>
      <c r="CH128" s="22">
        <v>21</v>
      </c>
      <c r="CI128" s="22">
        <v>1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1805</v>
      </c>
      <c r="R129" s="20" t="s">
        <v>1939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1806</v>
      </c>
      <c r="AA129" s="22">
        <v>4</v>
      </c>
      <c r="AB129" s="22">
        <v>94</v>
      </c>
      <c r="AC129" s="22">
        <v>0</v>
      </c>
      <c r="AD129" s="22">
        <v>3302</v>
      </c>
      <c r="AE129" s="22">
        <v>62</v>
      </c>
      <c r="AF129" s="22">
        <v>10238</v>
      </c>
      <c r="AG129" s="22">
        <v>85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729</v>
      </c>
      <c r="BH129" s="22">
        <v>93</v>
      </c>
      <c r="BI129" s="22">
        <v>729</v>
      </c>
      <c r="BJ129" s="22">
        <v>93</v>
      </c>
      <c r="BK129" s="22">
        <v>729</v>
      </c>
      <c r="BL129" s="22">
        <v>93</v>
      </c>
      <c r="BM129" s="22">
        <v>729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12</v>
      </c>
      <c r="CB129" s="22">
        <v>4</v>
      </c>
      <c r="CC129" s="22">
        <v>723</v>
      </c>
      <c r="CD129" s="22">
        <v>93</v>
      </c>
      <c r="CE129" s="22">
        <v>729</v>
      </c>
      <c r="CF129" s="22">
        <v>93</v>
      </c>
      <c r="CG129" s="22">
        <v>466</v>
      </c>
      <c r="CH129" s="22">
        <v>68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2503</v>
      </c>
      <c r="R130" s="20" t="s">
        <v>2504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1717</v>
      </c>
      <c r="AG130" s="22">
        <v>12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661</v>
      </c>
      <c r="BH130" s="22">
        <v>267</v>
      </c>
      <c r="BI130" s="22">
        <v>658</v>
      </c>
      <c r="BJ130" s="22">
        <v>269</v>
      </c>
      <c r="BK130" s="22">
        <v>651</v>
      </c>
      <c r="BL130" s="22">
        <v>267</v>
      </c>
      <c r="BM130" s="22">
        <v>666</v>
      </c>
      <c r="BN130" s="22">
        <v>271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467</v>
      </c>
      <c r="CB130" s="22">
        <v>267</v>
      </c>
      <c r="CC130" s="22">
        <v>631</v>
      </c>
      <c r="CD130" s="22">
        <v>250</v>
      </c>
      <c r="CE130" s="22">
        <v>665</v>
      </c>
      <c r="CF130" s="22">
        <v>270</v>
      </c>
      <c r="CG130" s="22">
        <v>637</v>
      </c>
      <c r="CH130" s="22">
        <v>255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-1</v>
      </c>
      <c r="G131" s="22">
        <v>1</v>
      </c>
      <c r="H131" s="22">
        <v>2</v>
      </c>
      <c r="I131" s="22">
        <v>4</v>
      </c>
      <c r="J131" s="20">
        <v>5</v>
      </c>
      <c r="K131" s="20">
        <v>5.5</v>
      </c>
      <c r="L131" s="22">
        <v>8</v>
      </c>
      <c r="M131" s="20" t="s">
        <v>1049</v>
      </c>
      <c r="N131" s="20">
        <v>5</v>
      </c>
      <c r="O131" s="22">
        <v>119</v>
      </c>
      <c r="P131" s="23" t="b">
        <v>0</v>
      </c>
      <c r="Q131" s="20"/>
      <c r="R131" s="20"/>
      <c r="S131" s="22">
        <v>59</v>
      </c>
      <c r="T131" s="20" t="s">
        <v>1050</v>
      </c>
      <c r="U131" s="20">
        <v>4.7</v>
      </c>
      <c r="V131" s="20" t="s">
        <v>438</v>
      </c>
      <c r="W131" s="20">
        <v>10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42</v>
      </c>
      <c r="AD131" s="22">
        <v>1634726</v>
      </c>
      <c r="AE131" s="22">
        <v>39434</v>
      </c>
      <c r="AF131" s="22">
        <v>1291890</v>
      </c>
      <c r="AG131" s="22">
        <v>27187</v>
      </c>
      <c r="AH131" s="20">
        <v>0.8</v>
      </c>
      <c r="AI131" s="20">
        <v>7.1</v>
      </c>
      <c r="AJ131" s="20" t="s">
        <v>438</v>
      </c>
      <c r="AK131" s="22">
        <v>758</v>
      </c>
      <c r="AL131" s="22">
        <v>3</v>
      </c>
      <c r="AM131" s="22">
        <v>2</v>
      </c>
      <c r="AN131" s="22">
        <v>3</v>
      </c>
      <c r="AO131" s="22">
        <v>10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7</v>
      </c>
      <c r="AW131" s="22">
        <v>143</v>
      </c>
      <c r="AX131" s="20">
        <v>171.2</v>
      </c>
      <c r="AY131" s="20">
        <v>108.6</v>
      </c>
      <c r="AZ131" s="20">
        <v>297</v>
      </c>
      <c r="BA131" s="20">
        <v>56.9</v>
      </c>
      <c r="BB131" s="22">
        <v>9</v>
      </c>
      <c r="BC131" s="20">
        <v>4.4400000000000004</v>
      </c>
      <c r="BD131" s="20">
        <v>0.21</v>
      </c>
      <c r="BE131" s="20">
        <v>4.6500000000000004</v>
      </c>
      <c r="BF131" s="20">
        <v>9.6</v>
      </c>
      <c r="BG131" s="22">
        <v>67</v>
      </c>
      <c r="BH131" s="22">
        <v>8</v>
      </c>
      <c r="BI131" s="22">
        <v>79</v>
      </c>
      <c r="BJ131" s="22">
        <v>7</v>
      </c>
      <c r="BK131" s="22">
        <v>12</v>
      </c>
      <c r="BL131" s="22">
        <v>5</v>
      </c>
      <c r="BM131" s="22">
        <v>25</v>
      </c>
      <c r="BN131" s="22">
        <v>5</v>
      </c>
      <c r="BO131" s="20"/>
      <c r="BP131" s="20"/>
      <c r="BQ131" s="20"/>
      <c r="BR131" s="20"/>
      <c r="BS131" s="20"/>
      <c r="BT131" s="20"/>
      <c r="BU131" s="22">
        <v>0.53</v>
      </c>
      <c r="BV131" s="22">
        <v>0</v>
      </c>
      <c r="BW131" s="22">
        <v>0.02</v>
      </c>
      <c r="BX131" s="22">
        <v>0.55000000000000004</v>
      </c>
      <c r="BY131" s="22">
        <v>1.1399999999999999</v>
      </c>
      <c r="BZ131" s="22">
        <v>1.19</v>
      </c>
      <c r="CA131" s="22">
        <v>68</v>
      </c>
      <c r="CB131" s="22">
        <v>22</v>
      </c>
      <c r="CC131" s="22">
        <v>37</v>
      </c>
      <c r="CD131" s="22">
        <v>5</v>
      </c>
      <c r="CE131" s="22">
        <v>35</v>
      </c>
      <c r="CF131" s="22">
        <v>6</v>
      </c>
      <c r="CG131" s="22">
        <v>40</v>
      </c>
      <c r="CH131" s="22">
        <v>6</v>
      </c>
      <c r="CI131" s="22">
        <v>1.07</v>
      </c>
      <c r="CJ131" s="22">
        <v>0.36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0.3</v>
      </c>
      <c r="K132" s="20">
        <v>0.8</v>
      </c>
      <c r="L132" s="22">
        <v>1</v>
      </c>
      <c r="M132" s="20" t="s">
        <v>1081</v>
      </c>
      <c r="N132" s="20">
        <v>0.3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1940</v>
      </c>
      <c r="U132" s="20">
        <v>1</v>
      </c>
      <c r="V132" s="20" t="s">
        <v>1082</v>
      </c>
      <c r="W132" s="20">
        <v>0.7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1</v>
      </c>
      <c r="AD132" s="22">
        <v>37125</v>
      </c>
      <c r="AE132" s="22">
        <v>879</v>
      </c>
      <c r="AF132" s="22">
        <v>54631</v>
      </c>
      <c r="AG132" s="22">
        <v>1380</v>
      </c>
      <c r="AH132" s="20">
        <v>0.1</v>
      </c>
      <c r="AI132" s="20">
        <v>0.2</v>
      </c>
      <c r="AJ132" s="20" t="s">
        <v>1082</v>
      </c>
      <c r="AK132" s="22">
        <v>14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1</v>
      </c>
      <c r="AX132" s="20">
        <v>1.4</v>
      </c>
      <c r="AY132" s="20">
        <v>1</v>
      </c>
      <c r="AZ132" s="20">
        <v>8</v>
      </c>
      <c r="BA132" s="20">
        <v>1</v>
      </c>
      <c r="BB132" s="22">
        <v>0</v>
      </c>
      <c r="BC132" s="20">
        <v>0.09</v>
      </c>
      <c r="BD132" s="20">
        <v>0</v>
      </c>
      <c r="BE132" s="20">
        <v>0.09</v>
      </c>
      <c r="BF132" s="20">
        <v>0</v>
      </c>
      <c r="BG132" s="22">
        <v>426</v>
      </c>
      <c r="BH132" s="22">
        <v>199</v>
      </c>
      <c r="BI132" s="22">
        <v>393</v>
      </c>
      <c r="BJ132" s="22">
        <v>193</v>
      </c>
      <c r="BK132" s="22">
        <v>328</v>
      </c>
      <c r="BL132" s="22">
        <v>167</v>
      </c>
      <c r="BM132" s="22">
        <v>420</v>
      </c>
      <c r="BN132" s="22">
        <v>195</v>
      </c>
      <c r="BO132" s="20"/>
      <c r="BP132" s="20"/>
      <c r="BQ132" s="20"/>
      <c r="BR132" s="20"/>
      <c r="BS132" s="20"/>
      <c r="BT132" s="20"/>
      <c r="BU132" s="22">
        <v>0.57999999999999996</v>
      </c>
      <c r="BV132" s="22">
        <v>0</v>
      </c>
      <c r="BW132" s="22">
        <v>0</v>
      </c>
      <c r="BX132" s="22">
        <v>0.57999999999999996</v>
      </c>
      <c r="BY132" s="22">
        <v>0</v>
      </c>
      <c r="BZ132" s="22">
        <v>0</v>
      </c>
      <c r="CA132" s="22">
        <v>565</v>
      </c>
      <c r="CB132" s="22">
        <v>308</v>
      </c>
      <c r="CC132" s="22">
        <v>333</v>
      </c>
      <c r="CD132" s="22">
        <v>156</v>
      </c>
      <c r="CE132" s="22">
        <v>370</v>
      </c>
      <c r="CF132" s="22">
        <v>168</v>
      </c>
      <c r="CG132" s="22">
        <v>203</v>
      </c>
      <c r="CH132" s="22">
        <v>63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</v>
      </c>
      <c r="K133" s="20">
        <v>0.5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1146</v>
      </c>
      <c r="AE133" s="22">
        <v>46</v>
      </c>
      <c r="AF133" s="22">
        <v>4393</v>
      </c>
      <c r="AG133" s="22">
        <v>99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381</v>
      </c>
      <c r="BH133" s="22">
        <v>142</v>
      </c>
      <c r="BI133" s="22">
        <v>303</v>
      </c>
      <c r="BJ133" s="22">
        <v>100</v>
      </c>
      <c r="BK133" s="22">
        <v>521</v>
      </c>
      <c r="BL133" s="22">
        <v>209</v>
      </c>
      <c r="BM133" s="22">
        <v>388</v>
      </c>
      <c r="BN133" s="22">
        <v>138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474</v>
      </c>
      <c r="CB133" s="22">
        <v>95</v>
      </c>
      <c r="CC133" s="22">
        <v>499</v>
      </c>
      <c r="CD133" s="22">
        <v>190</v>
      </c>
      <c r="CE133" s="22">
        <v>358</v>
      </c>
      <c r="CF133" s="22">
        <v>126</v>
      </c>
      <c r="CG133" s="22">
        <v>459</v>
      </c>
      <c r="CH133" s="22">
        <v>176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2</v>
      </c>
      <c r="K134" s="20">
        <v>2.5</v>
      </c>
      <c r="L134" s="22">
        <v>5</v>
      </c>
      <c r="M134" s="20" t="s">
        <v>1243</v>
      </c>
      <c r="N134" s="20">
        <v>2</v>
      </c>
      <c r="O134" s="22">
        <v>258</v>
      </c>
      <c r="P134" s="23" t="b">
        <v>0</v>
      </c>
      <c r="Q134" s="20"/>
      <c r="R134" s="20" t="s">
        <v>3290</v>
      </c>
      <c r="S134" s="22">
        <v>49</v>
      </c>
      <c r="T134" s="20" t="s">
        <v>1244</v>
      </c>
      <c r="U134" s="20">
        <v>1.7</v>
      </c>
      <c r="V134" s="20" t="s">
        <v>640</v>
      </c>
      <c r="W134" s="20">
        <v>0.7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10</v>
      </c>
      <c r="AD134" s="22">
        <v>43368</v>
      </c>
      <c r="AE134" s="22">
        <v>2426</v>
      </c>
      <c r="AF134" s="22">
        <v>97556</v>
      </c>
      <c r="AG134" s="22">
        <v>1212</v>
      </c>
      <c r="AH134" s="20">
        <v>0.4</v>
      </c>
      <c r="AI134" s="20">
        <v>2</v>
      </c>
      <c r="AJ134" s="20" t="s">
        <v>640</v>
      </c>
      <c r="AK134" s="22">
        <v>250</v>
      </c>
      <c r="AL134" s="22">
        <v>0</v>
      </c>
      <c r="AM134" s="22">
        <v>1</v>
      </c>
      <c r="AN134" s="22">
        <v>2</v>
      </c>
      <c r="AO134" s="22">
        <v>4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0</v>
      </c>
      <c r="AW134" s="22">
        <v>8</v>
      </c>
      <c r="AX134" s="20">
        <v>35.4</v>
      </c>
      <c r="AY134" s="20">
        <v>30.4</v>
      </c>
      <c r="AZ134" s="20">
        <v>173</v>
      </c>
      <c r="BA134" s="20">
        <v>24</v>
      </c>
      <c r="BB134" s="22">
        <v>2</v>
      </c>
      <c r="BC134" s="20">
        <v>2.57</v>
      </c>
      <c r="BD134" s="20">
        <v>0.25</v>
      </c>
      <c r="BE134" s="20">
        <v>2.82</v>
      </c>
      <c r="BF134" s="20">
        <v>3.62</v>
      </c>
      <c r="BG134" s="22">
        <v>307</v>
      </c>
      <c r="BH134" s="22">
        <v>37</v>
      </c>
      <c r="BI134" s="22">
        <v>245</v>
      </c>
      <c r="BJ134" s="22">
        <v>38</v>
      </c>
      <c r="BK134" s="22">
        <v>38</v>
      </c>
      <c r="BL134" s="22">
        <v>16</v>
      </c>
      <c r="BM134" s="22">
        <v>157</v>
      </c>
      <c r="BN134" s="22">
        <v>29</v>
      </c>
      <c r="BO134" s="20"/>
      <c r="BP134" s="20"/>
      <c r="BQ134" s="20"/>
      <c r="BR134" s="20"/>
      <c r="BS134" s="20"/>
      <c r="BT134" s="20"/>
      <c r="BU134" s="22">
        <v>0.93</v>
      </c>
      <c r="BV134" s="22">
        <v>0</v>
      </c>
      <c r="BW134" s="22">
        <v>0.09</v>
      </c>
      <c r="BX134" s="22">
        <v>1.02</v>
      </c>
      <c r="BY134" s="22">
        <v>1.3</v>
      </c>
      <c r="BZ134" s="22">
        <v>1.44</v>
      </c>
      <c r="CA134" s="22">
        <v>233</v>
      </c>
      <c r="CB134" s="22">
        <v>49</v>
      </c>
      <c r="CC134" s="22">
        <v>149</v>
      </c>
      <c r="CD134" s="22">
        <v>22</v>
      </c>
      <c r="CE134" s="22">
        <v>271</v>
      </c>
      <c r="CF134" s="22">
        <v>37</v>
      </c>
      <c r="CG134" s="22">
        <v>201</v>
      </c>
      <c r="CH134" s="22">
        <v>34</v>
      </c>
      <c r="CI134" s="22">
        <v>0.72</v>
      </c>
      <c r="CJ134" s="22">
        <v>0.72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0.7</v>
      </c>
      <c r="K135" s="20">
        <v>1.2</v>
      </c>
      <c r="L135" s="22">
        <v>1</v>
      </c>
      <c r="M135" s="20" t="s">
        <v>1027</v>
      </c>
      <c r="N135" s="20">
        <v>0.7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2505</v>
      </c>
      <c r="U135" s="20">
        <v>1</v>
      </c>
      <c r="V135" s="20" t="s">
        <v>2506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2187</v>
      </c>
      <c r="AE135" s="22">
        <v>105</v>
      </c>
      <c r="AF135" s="22">
        <v>1713</v>
      </c>
      <c r="AG135" s="22">
        <v>73</v>
      </c>
      <c r="AH135" s="20">
        <v>0.2</v>
      </c>
      <c r="AI135" s="20">
        <v>0.9</v>
      </c>
      <c r="AJ135" s="20" t="s">
        <v>2506</v>
      </c>
      <c r="AK135" s="22">
        <v>12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7</v>
      </c>
      <c r="AX135" s="20">
        <v>0.6</v>
      </c>
      <c r="AY135" s="20">
        <v>1.9</v>
      </c>
      <c r="AZ135" s="20">
        <v>20</v>
      </c>
      <c r="BA135" s="20">
        <v>2.2000000000000002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429</v>
      </c>
      <c r="BH135" s="22">
        <v>200</v>
      </c>
      <c r="BI135" s="22">
        <v>385</v>
      </c>
      <c r="BJ135" s="22">
        <v>190</v>
      </c>
      <c r="BK135" s="22">
        <v>254</v>
      </c>
      <c r="BL135" s="22">
        <v>132</v>
      </c>
      <c r="BM135" s="22">
        <v>400</v>
      </c>
      <c r="BN135" s="22">
        <v>185</v>
      </c>
      <c r="BO135" s="20"/>
      <c r="BP135" s="20"/>
      <c r="BQ135" s="20"/>
      <c r="BR135" s="20"/>
      <c r="BS135" s="20"/>
      <c r="BT135" s="20"/>
      <c r="BU135" s="22">
        <v>0.9</v>
      </c>
      <c r="BV135" s="22">
        <v>0</v>
      </c>
      <c r="BW135" s="22">
        <v>0.08</v>
      </c>
      <c r="BX135" s="22">
        <v>0.98</v>
      </c>
      <c r="BY135" s="22">
        <v>1.95</v>
      </c>
      <c r="BZ135" s="22">
        <v>0</v>
      </c>
      <c r="CA135" s="22">
        <v>443</v>
      </c>
      <c r="CB135" s="22">
        <v>251</v>
      </c>
      <c r="CC135" s="22">
        <v>282</v>
      </c>
      <c r="CD135" s="22">
        <v>135</v>
      </c>
      <c r="CE135" s="22">
        <v>376</v>
      </c>
      <c r="CF135" s="22">
        <v>171</v>
      </c>
      <c r="CG135" s="22">
        <v>567</v>
      </c>
      <c r="CH135" s="22">
        <v>212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</v>
      </c>
      <c r="K136" s="20">
        <v>0.5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2875</v>
      </c>
      <c r="U136" s="20">
        <v>0</v>
      </c>
      <c r="V136" s="20" t="s">
        <v>2876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1029</v>
      </c>
      <c r="AE136" s="22">
        <v>56</v>
      </c>
      <c r="AF136" s="22">
        <v>537</v>
      </c>
      <c r="AG136" s="22">
        <v>44</v>
      </c>
      <c r="AH136" s="20">
        <v>0</v>
      </c>
      <c r="AI136" s="20">
        <v>0</v>
      </c>
      <c r="AJ136" s="20" t="s">
        <v>2876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645</v>
      </c>
      <c r="BH136" s="22">
        <v>256</v>
      </c>
      <c r="BI136" s="22">
        <v>641</v>
      </c>
      <c r="BJ136" s="22">
        <v>257</v>
      </c>
      <c r="BK136" s="22">
        <v>634</v>
      </c>
      <c r="BL136" s="22">
        <v>255</v>
      </c>
      <c r="BM136" s="22">
        <v>650</v>
      </c>
      <c r="BN136" s="22">
        <v>260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442</v>
      </c>
      <c r="CB136" s="22">
        <v>250</v>
      </c>
      <c r="CC136" s="22">
        <v>613</v>
      </c>
      <c r="CD136" s="22">
        <v>238</v>
      </c>
      <c r="CE136" s="22">
        <v>650</v>
      </c>
      <c r="CF136" s="22">
        <v>260</v>
      </c>
      <c r="CG136" s="22">
        <v>665</v>
      </c>
      <c r="CH136" s="22">
        <v>268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2.2999999999999998</v>
      </c>
      <c r="K137" s="20">
        <v>2.8</v>
      </c>
      <c r="L137" s="22">
        <v>5</v>
      </c>
      <c r="M137" s="20" t="s">
        <v>2994</v>
      </c>
      <c r="N137" s="20">
        <v>2.2999999999999998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2995</v>
      </c>
      <c r="U137" s="20">
        <v>1.8</v>
      </c>
      <c r="V137" s="20" t="s">
        <v>2996</v>
      </c>
      <c r="W137" s="20">
        <v>0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7</v>
      </c>
      <c r="AD137" s="22">
        <v>1856</v>
      </c>
      <c r="AE137" s="22">
        <v>1202</v>
      </c>
      <c r="AF137" s="22">
        <v>414</v>
      </c>
      <c r="AG137" s="22">
        <v>138</v>
      </c>
      <c r="AH137" s="20">
        <v>0.5</v>
      </c>
      <c r="AI137" s="20">
        <v>1.6</v>
      </c>
      <c r="AJ137" s="20" t="s">
        <v>2996</v>
      </c>
      <c r="AK137" s="22">
        <v>51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0</v>
      </c>
      <c r="AW137" s="22">
        <v>26</v>
      </c>
      <c r="AX137" s="20">
        <v>40.6</v>
      </c>
      <c r="AY137" s="20">
        <v>47.3</v>
      </c>
      <c r="AZ137" s="20">
        <v>8</v>
      </c>
      <c r="BA137" s="20">
        <v>9.6</v>
      </c>
      <c r="BB137" s="22">
        <v>0</v>
      </c>
      <c r="BC137" s="20">
        <v>0.1</v>
      </c>
      <c r="BD137" s="20">
        <v>0.39</v>
      </c>
      <c r="BE137" s="20">
        <v>0.49</v>
      </c>
      <c r="BF137" s="20">
        <v>1.07</v>
      </c>
      <c r="BG137" s="22">
        <v>296</v>
      </c>
      <c r="BH137" s="22">
        <v>125</v>
      </c>
      <c r="BI137" s="22">
        <v>197</v>
      </c>
      <c r="BJ137" s="22">
        <v>115</v>
      </c>
      <c r="BK137" s="22">
        <v>329</v>
      </c>
      <c r="BL137" s="22">
        <v>168</v>
      </c>
      <c r="BM137" s="22">
        <v>298</v>
      </c>
      <c r="BN137" s="22">
        <v>133</v>
      </c>
      <c r="BO137" s="20"/>
      <c r="BP137" s="20"/>
      <c r="BQ137" s="20"/>
      <c r="BR137" s="20"/>
      <c r="BS137" s="20"/>
      <c r="BT137" s="20"/>
      <c r="BU137" s="22">
        <v>0.18</v>
      </c>
      <c r="BV137" s="22">
        <v>0</v>
      </c>
      <c r="BW137" s="22">
        <v>0.69</v>
      </c>
      <c r="BX137" s="22">
        <v>0.87</v>
      </c>
      <c r="BY137" s="22">
        <v>1.89</v>
      </c>
      <c r="BZ137" s="22">
        <v>3.53</v>
      </c>
      <c r="CA137" s="22">
        <v>379</v>
      </c>
      <c r="CB137" s="22">
        <v>227</v>
      </c>
      <c r="CC137" s="22">
        <v>124</v>
      </c>
      <c r="CD137" s="22">
        <v>54</v>
      </c>
      <c r="CE137" s="22">
        <v>255</v>
      </c>
      <c r="CF137" s="22">
        <v>113</v>
      </c>
      <c r="CG137" s="22">
        <v>615</v>
      </c>
      <c r="CH137" s="22">
        <v>240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570241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2</v>
      </c>
      <c r="J138" s="20">
        <v>0</v>
      </c>
      <c r="K138" s="20">
        <v>0.5</v>
      </c>
      <c r="L138" s="22">
        <v>0</v>
      </c>
      <c r="M138" s="20" t="s">
        <v>3419</v>
      </c>
      <c r="N138" s="20">
        <v>0</v>
      </c>
      <c r="O138" s="22">
        <v>725</v>
      </c>
      <c r="P138" s="23" t="b">
        <v>0</v>
      </c>
      <c r="Q138" s="20"/>
      <c r="R138" s="20"/>
      <c r="S138" s="22">
        <v>40</v>
      </c>
      <c r="T138" s="20" t="s">
        <v>3420</v>
      </c>
      <c r="U138" s="20">
        <v>0</v>
      </c>
      <c r="V138" s="20" t="s">
        <v>3421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0</v>
      </c>
      <c r="AD138" s="22">
        <v>761</v>
      </c>
      <c r="AE138" s="22">
        <v>184</v>
      </c>
      <c r="AF138" s="22">
        <v>131</v>
      </c>
      <c r="AG138" s="22">
        <v>62</v>
      </c>
      <c r="AH138" s="20">
        <v>0</v>
      </c>
      <c r="AI138" s="20">
        <v>0</v>
      </c>
      <c r="AJ138" s="20" t="s">
        <v>3422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534</v>
      </c>
      <c r="BH138" s="22">
        <v>207</v>
      </c>
      <c r="BI138" s="22">
        <v>517</v>
      </c>
      <c r="BJ138" s="22">
        <v>203</v>
      </c>
      <c r="BK138" s="22">
        <v>498</v>
      </c>
      <c r="BL138" s="22">
        <v>196</v>
      </c>
      <c r="BM138" s="22">
        <v>538</v>
      </c>
      <c r="BN138" s="22">
        <v>206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695</v>
      </c>
      <c r="CB138" s="22">
        <v>217</v>
      </c>
      <c r="CC138" s="22">
        <v>475</v>
      </c>
      <c r="CD138" s="22">
        <v>175</v>
      </c>
      <c r="CE138" s="22">
        <v>541</v>
      </c>
      <c r="CF138" s="22">
        <v>205</v>
      </c>
      <c r="CG138" s="22">
        <v>657</v>
      </c>
      <c r="CH138" s="22">
        <v>222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535818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3</v>
      </c>
      <c r="K139" s="20">
        <v>2</v>
      </c>
      <c r="L139" s="22">
        <v>2</v>
      </c>
      <c r="M139" s="20" t="s">
        <v>1941</v>
      </c>
      <c r="N139" s="20">
        <v>3</v>
      </c>
      <c r="O139" s="22">
        <v>122</v>
      </c>
      <c r="P139" s="23" t="b">
        <v>0</v>
      </c>
      <c r="Q139" s="20"/>
      <c r="R139" s="20"/>
      <c r="S139" s="22">
        <v>50</v>
      </c>
      <c r="T139" s="20" t="s">
        <v>1942</v>
      </c>
      <c r="U139" s="20">
        <v>3.1</v>
      </c>
      <c r="V139" s="20" t="s">
        <v>1943</v>
      </c>
      <c r="W139" s="20">
        <v>0.4</v>
      </c>
      <c r="X139" s="23" t="b">
        <v>0</v>
      </c>
      <c r="Y139" s="20"/>
      <c r="Z139" s="20" t="s">
        <v>858</v>
      </c>
      <c r="AA139" s="22">
        <v>5</v>
      </c>
      <c r="AB139" s="22">
        <v>36</v>
      </c>
      <c r="AC139" s="22">
        <v>25</v>
      </c>
      <c r="AD139" s="22">
        <v>53852</v>
      </c>
      <c r="AE139" s="22">
        <v>6259</v>
      </c>
      <c r="AF139" s="22">
        <v>44757</v>
      </c>
      <c r="AG139" s="22">
        <v>2108</v>
      </c>
      <c r="AH139" s="20">
        <v>0.6</v>
      </c>
      <c r="AI139" s="20">
        <v>5</v>
      </c>
      <c r="AJ139" s="20" t="s">
        <v>1943</v>
      </c>
      <c r="AK139" s="22">
        <v>414</v>
      </c>
      <c r="AL139" s="22">
        <v>2</v>
      </c>
      <c r="AM139" s="22">
        <v>1</v>
      </c>
      <c r="AN139" s="22">
        <v>0</v>
      </c>
      <c r="AO139" s="22">
        <v>11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84</v>
      </c>
      <c r="AX139" s="20">
        <v>132.80000000000001</v>
      </c>
      <c r="AY139" s="20">
        <v>86.7</v>
      </c>
      <c r="AZ139" s="20">
        <v>91</v>
      </c>
      <c r="BA139" s="20">
        <v>31</v>
      </c>
      <c r="BB139" s="22">
        <v>4</v>
      </c>
      <c r="BC139" s="20">
        <v>0.73</v>
      </c>
      <c r="BD139" s="20">
        <v>0.53</v>
      </c>
      <c r="BE139" s="20">
        <v>1.26</v>
      </c>
      <c r="BF139" s="20">
        <v>7.92</v>
      </c>
      <c r="BG139" s="22">
        <v>119</v>
      </c>
      <c r="BH139" s="22">
        <v>43</v>
      </c>
      <c r="BI139" s="22">
        <v>112</v>
      </c>
      <c r="BJ139" s="22">
        <v>79</v>
      </c>
      <c r="BK139" s="22">
        <v>96</v>
      </c>
      <c r="BL139" s="22">
        <v>56</v>
      </c>
      <c r="BM139" s="22">
        <v>101</v>
      </c>
      <c r="BN139" s="22">
        <v>56</v>
      </c>
      <c r="BO139" s="22">
        <v>4</v>
      </c>
      <c r="BP139" s="20"/>
      <c r="BQ139" s="20"/>
      <c r="BR139" s="20"/>
      <c r="BS139" s="20"/>
      <c r="BT139" s="20"/>
      <c r="BU139" s="22">
        <v>0.16</v>
      </c>
      <c r="BV139" s="22">
        <v>0</v>
      </c>
      <c r="BW139" s="22">
        <v>0.12</v>
      </c>
      <c r="BX139" s="22">
        <v>0.28000000000000003</v>
      </c>
      <c r="BY139" s="22">
        <v>1.72</v>
      </c>
      <c r="BZ139" s="22">
        <v>2.39</v>
      </c>
      <c r="CA139" s="22">
        <v>215</v>
      </c>
      <c r="CB139" s="22">
        <v>137</v>
      </c>
      <c r="CC139" s="22">
        <v>98</v>
      </c>
      <c r="CD139" s="22">
        <v>41</v>
      </c>
      <c r="CE139" s="22">
        <v>127</v>
      </c>
      <c r="CF139" s="22">
        <v>55</v>
      </c>
      <c r="CG139" s="22">
        <v>242</v>
      </c>
      <c r="CH139" s="22">
        <v>77</v>
      </c>
      <c r="CI139" s="22">
        <v>0.87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235382</v>
      </c>
      <c r="D140" s="22">
        <v>0</v>
      </c>
      <c r="E140" s="22">
        <v>0</v>
      </c>
      <c r="F140" s="22">
        <v>-1</v>
      </c>
      <c r="G140" s="22">
        <v>1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1103</v>
      </c>
      <c r="N140" s="20">
        <v>0</v>
      </c>
      <c r="O140" s="22">
        <v>123</v>
      </c>
      <c r="P140" s="23" t="b">
        <v>0</v>
      </c>
      <c r="Q140" s="20" t="s">
        <v>3165</v>
      </c>
      <c r="R140" s="20" t="s">
        <v>3166</v>
      </c>
      <c r="S140" s="22">
        <v>44</v>
      </c>
      <c r="T140" s="20" t="s">
        <v>1104</v>
      </c>
      <c r="U140" s="20">
        <v>0</v>
      </c>
      <c r="V140" s="20" t="s">
        <v>654</v>
      </c>
      <c r="W140" s="20">
        <v>0.1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2752</v>
      </c>
      <c r="AE140" s="22">
        <v>0</v>
      </c>
      <c r="AF140" s="22">
        <v>11650</v>
      </c>
      <c r="AG140" s="22">
        <v>123</v>
      </c>
      <c r="AH140" s="20">
        <v>0</v>
      </c>
      <c r="AI140" s="20">
        <v>0</v>
      </c>
      <c r="AJ140" s="20" t="s">
        <v>654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576</v>
      </c>
      <c r="BH140" s="22">
        <v>216</v>
      </c>
      <c r="BI140" s="22">
        <v>565</v>
      </c>
      <c r="BJ140" s="22">
        <v>217</v>
      </c>
      <c r="BK140" s="22">
        <v>554</v>
      </c>
      <c r="BL140" s="22">
        <v>214</v>
      </c>
      <c r="BM140" s="22">
        <v>580</v>
      </c>
      <c r="BN140" s="22">
        <v>220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531</v>
      </c>
      <c r="CB140" s="22">
        <v>287</v>
      </c>
      <c r="CC140" s="22">
        <v>536</v>
      </c>
      <c r="CD140" s="22">
        <v>194</v>
      </c>
      <c r="CE140" s="22">
        <v>584</v>
      </c>
      <c r="CF140" s="22">
        <v>221</v>
      </c>
      <c r="CG140" s="22">
        <v>471</v>
      </c>
      <c r="CH140" s="22">
        <v>159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509416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1746</v>
      </c>
      <c r="N141" s="20">
        <v>0</v>
      </c>
      <c r="O141" s="22">
        <v>124</v>
      </c>
      <c r="P141" s="23" t="b">
        <v>0</v>
      </c>
      <c r="Q141" s="20" t="s">
        <v>2877</v>
      </c>
      <c r="R141" s="20" t="s">
        <v>2878</v>
      </c>
      <c r="S141" s="22">
        <v>45</v>
      </c>
      <c r="T141" s="20" t="s">
        <v>1747</v>
      </c>
      <c r="U141" s="20">
        <v>0</v>
      </c>
      <c r="V141" s="20" t="s">
        <v>1748</v>
      </c>
      <c r="W141" s="20">
        <v>0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483</v>
      </c>
      <c r="AE141" s="22">
        <v>0</v>
      </c>
      <c r="AF141" s="22">
        <v>4591</v>
      </c>
      <c r="AG141" s="22">
        <v>31</v>
      </c>
      <c r="AH141" s="20">
        <v>0</v>
      </c>
      <c r="AI141" s="20">
        <v>0</v>
      </c>
      <c r="AJ141" s="20" t="s">
        <v>1748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647</v>
      </c>
      <c r="BH141" s="22">
        <v>258</v>
      </c>
      <c r="BI141" s="22">
        <v>643</v>
      </c>
      <c r="BJ141" s="22">
        <v>259</v>
      </c>
      <c r="BK141" s="22">
        <v>636</v>
      </c>
      <c r="BL141" s="22">
        <v>257</v>
      </c>
      <c r="BM141" s="22">
        <v>652</v>
      </c>
      <c r="BN141" s="22">
        <v>262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445</v>
      </c>
      <c r="CB141" s="22">
        <v>253</v>
      </c>
      <c r="CC141" s="22">
        <v>615</v>
      </c>
      <c r="CD141" s="22">
        <v>240</v>
      </c>
      <c r="CE141" s="22">
        <v>652</v>
      </c>
      <c r="CF141" s="22">
        <v>262</v>
      </c>
      <c r="CG141" s="22">
        <v>594</v>
      </c>
      <c r="CH141" s="22">
        <v>228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536916</v>
      </c>
      <c r="D142" s="22">
        <v>0</v>
      </c>
      <c r="E142" s="22">
        <v>0</v>
      </c>
      <c r="F142" s="22">
        <v>-2</v>
      </c>
      <c r="G142" s="22">
        <v>2</v>
      </c>
      <c r="H142" s="22">
        <v>0</v>
      </c>
      <c r="I142" s="22">
        <v>3</v>
      </c>
      <c r="J142" s="20">
        <v>0.2</v>
      </c>
      <c r="K142" s="20">
        <v>-0.8</v>
      </c>
      <c r="L142" s="22">
        <v>0</v>
      </c>
      <c r="M142" s="20" t="s">
        <v>1138</v>
      </c>
      <c r="N142" s="20">
        <v>0.2</v>
      </c>
      <c r="O142" s="22">
        <v>125</v>
      </c>
      <c r="P142" s="23" t="b">
        <v>0</v>
      </c>
      <c r="Q142" s="20"/>
      <c r="R142" s="20"/>
      <c r="S142" s="22">
        <v>48</v>
      </c>
      <c r="T142" s="20" t="s">
        <v>1139</v>
      </c>
      <c r="U142" s="20">
        <v>1</v>
      </c>
      <c r="V142" s="20" t="s">
        <v>1140</v>
      </c>
      <c r="W142" s="20">
        <v>0</v>
      </c>
      <c r="X142" s="23" t="b">
        <v>0</v>
      </c>
      <c r="Y142" s="20"/>
      <c r="Z142" s="20" t="s">
        <v>858</v>
      </c>
      <c r="AA142" s="22">
        <v>5</v>
      </c>
      <c r="AB142" s="22">
        <v>36</v>
      </c>
      <c r="AC142" s="22">
        <v>1</v>
      </c>
      <c r="AD142" s="22">
        <v>1156</v>
      </c>
      <c r="AE142" s="22">
        <v>19</v>
      </c>
      <c r="AF142" s="22">
        <v>4226</v>
      </c>
      <c r="AG142" s="22">
        <v>57</v>
      </c>
      <c r="AH142" s="20">
        <v>0</v>
      </c>
      <c r="AI142" s="20">
        <v>0.2</v>
      </c>
      <c r="AJ142" s="20" t="s">
        <v>1140</v>
      </c>
      <c r="AK142" s="22">
        <v>45</v>
      </c>
      <c r="AL142" s="22">
        <v>0</v>
      </c>
      <c r="AM142" s="22">
        <v>0</v>
      </c>
      <c r="AN142" s="22">
        <v>0</v>
      </c>
      <c r="AO142" s="22">
        <v>1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-1</v>
      </c>
      <c r="AX142" s="20">
        <v>6.2</v>
      </c>
      <c r="AY142" s="20">
        <v>1.8</v>
      </c>
      <c r="AZ142" s="20">
        <v>7</v>
      </c>
      <c r="BA142" s="20">
        <v>1.5</v>
      </c>
      <c r="BB142" s="22">
        <v>1</v>
      </c>
      <c r="BC142" s="20">
        <v>0.04</v>
      </c>
      <c r="BD142" s="20">
        <v>0.02</v>
      </c>
      <c r="BE142" s="20">
        <v>0.06</v>
      </c>
      <c r="BF142" s="20">
        <v>0.45</v>
      </c>
      <c r="BG142" s="22">
        <v>398</v>
      </c>
      <c r="BH142" s="22">
        <v>182</v>
      </c>
      <c r="BI142" s="22">
        <v>389</v>
      </c>
      <c r="BJ142" s="22">
        <v>191</v>
      </c>
      <c r="BK142" s="22">
        <v>334</v>
      </c>
      <c r="BL142" s="22">
        <v>171</v>
      </c>
      <c r="BM142" s="22">
        <v>415</v>
      </c>
      <c r="BN142" s="22">
        <v>193</v>
      </c>
      <c r="BO142" s="20"/>
      <c r="BP142" s="20"/>
      <c r="BQ142" s="20"/>
      <c r="BR142" s="20"/>
      <c r="BS142" s="20"/>
      <c r="BT142" s="20"/>
      <c r="BU142" s="22">
        <v>0.08</v>
      </c>
      <c r="BV142" s="22">
        <v>0</v>
      </c>
      <c r="BW142" s="22">
        <v>0.04</v>
      </c>
      <c r="BX142" s="22">
        <v>0.12</v>
      </c>
      <c r="BY142" s="22">
        <v>0.9</v>
      </c>
      <c r="BZ142" s="22">
        <v>2</v>
      </c>
      <c r="CA142" s="22">
        <v>323</v>
      </c>
      <c r="CB142" s="22">
        <v>214</v>
      </c>
      <c r="CC142" s="22">
        <v>365</v>
      </c>
      <c r="CD142" s="22">
        <v>175</v>
      </c>
      <c r="CE142" s="22">
        <v>392</v>
      </c>
      <c r="CF142" s="22">
        <v>184</v>
      </c>
      <c r="CG142" s="22">
        <v>545</v>
      </c>
      <c r="CH142" s="22">
        <v>200</v>
      </c>
      <c r="CI142" s="22">
        <v>2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0</v>
      </c>
      <c r="B143" s="22">
        <v>0</v>
      </c>
      <c r="C143" s="22">
        <v>233425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4</v>
      </c>
      <c r="J143" s="20">
        <v>0</v>
      </c>
      <c r="K143" s="20">
        <v>0</v>
      </c>
      <c r="L143" s="22">
        <v>0</v>
      </c>
      <c r="M143" s="20" t="s">
        <v>883</v>
      </c>
      <c r="N143" s="20">
        <v>0</v>
      </c>
      <c r="O143" s="22">
        <v>127</v>
      </c>
      <c r="P143" s="23" t="b">
        <v>0</v>
      </c>
      <c r="Q143" s="20" t="s">
        <v>2391</v>
      </c>
      <c r="R143" s="20" t="s">
        <v>2392</v>
      </c>
      <c r="S143" s="22">
        <v>45</v>
      </c>
      <c r="T143" s="20" t="s">
        <v>1944</v>
      </c>
      <c r="U143" s="20">
        <v>0</v>
      </c>
      <c r="V143" s="20" t="s">
        <v>1945</v>
      </c>
      <c r="W143" s="20">
        <v>0</v>
      </c>
      <c r="X143" s="23" t="b">
        <v>0</v>
      </c>
      <c r="Y143" s="20"/>
      <c r="Z143" s="20" t="s">
        <v>872</v>
      </c>
      <c r="AA143" s="22">
        <v>5</v>
      </c>
      <c r="AB143" s="22">
        <v>36</v>
      </c>
      <c r="AC143" s="22">
        <v>0</v>
      </c>
      <c r="AD143" s="22">
        <v>0</v>
      </c>
      <c r="AE143" s="22">
        <v>0</v>
      </c>
      <c r="AF143" s="22">
        <v>3471</v>
      </c>
      <c r="AG143" s="22">
        <v>33</v>
      </c>
      <c r="AH143" s="20">
        <v>0</v>
      </c>
      <c r="AI143" s="20">
        <v>0</v>
      </c>
      <c r="AJ143" s="20" t="s">
        <v>1945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614</v>
      </c>
      <c r="BH143" s="22">
        <v>61</v>
      </c>
      <c r="BI143" s="22">
        <v>610</v>
      </c>
      <c r="BJ143" s="22">
        <v>64</v>
      </c>
      <c r="BK143" s="22">
        <v>601</v>
      </c>
      <c r="BL143" s="22">
        <v>62</v>
      </c>
      <c r="BM143" s="22">
        <v>618</v>
      </c>
      <c r="BN143" s="22">
        <v>62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397</v>
      </c>
      <c r="CB143" s="22">
        <v>67</v>
      </c>
      <c r="CC143" s="22">
        <v>580</v>
      </c>
      <c r="CD143" s="22">
        <v>61</v>
      </c>
      <c r="CE143" s="22">
        <v>622</v>
      </c>
      <c r="CF143" s="22">
        <v>65</v>
      </c>
      <c r="CG143" s="22">
        <v>591</v>
      </c>
      <c r="CH143" s="22">
        <v>82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168090</v>
      </c>
      <c r="D144" s="22">
        <v>0</v>
      </c>
      <c r="E144" s="22">
        <v>0</v>
      </c>
      <c r="F144" s="22">
        <v>-2</v>
      </c>
      <c r="G144" s="22">
        <v>2</v>
      </c>
      <c r="H144" s="22">
        <v>0</v>
      </c>
      <c r="I144" s="22">
        <v>3</v>
      </c>
      <c r="J144" s="20">
        <v>1.2</v>
      </c>
      <c r="K144" s="20">
        <v>0.2</v>
      </c>
      <c r="L144" s="22">
        <v>0</v>
      </c>
      <c r="M144" s="20" t="s">
        <v>1946</v>
      </c>
      <c r="N144" s="20">
        <v>1.2</v>
      </c>
      <c r="O144" s="22">
        <v>128</v>
      </c>
      <c r="P144" s="23" t="b">
        <v>0</v>
      </c>
      <c r="Q144" s="20"/>
      <c r="R144" s="20"/>
      <c r="S144" s="22">
        <v>48</v>
      </c>
      <c r="T144" s="20" t="s">
        <v>1947</v>
      </c>
      <c r="U144" s="20">
        <v>2.2000000000000002</v>
      </c>
      <c r="V144" s="20" t="s">
        <v>1948</v>
      </c>
      <c r="W144" s="20">
        <v>0.1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11</v>
      </c>
      <c r="AD144" s="22">
        <v>7346</v>
      </c>
      <c r="AE144" s="22">
        <v>73</v>
      </c>
      <c r="AF144" s="22">
        <v>14385</v>
      </c>
      <c r="AG144" s="22">
        <v>331</v>
      </c>
      <c r="AH144" s="20">
        <v>0.3</v>
      </c>
      <c r="AI144" s="20">
        <v>2.2999999999999998</v>
      </c>
      <c r="AJ144" s="20" t="s">
        <v>1948</v>
      </c>
      <c r="AK144" s="22">
        <v>244</v>
      </c>
      <c r="AL144" s="22">
        <v>0</v>
      </c>
      <c r="AM144" s="22">
        <v>1</v>
      </c>
      <c r="AN144" s="22">
        <v>1</v>
      </c>
      <c r="AO144" s="22">
        <v>3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0</v>
      </c>
      <c r="AW144" s="22">
        <v>48</v>
      </c>
      <c r="AX144" s="20">
        <v>50.8</v>
      </c>
      <c r="AY144" s="20">
        <v>63.8</v>
      </c>
      <c r="AZ144" s="20">
        <v>9</v>
      </c>
      <c r="BA144" s="20">
        <v>12.2</v>
      </c>
      <c r="BB144" s="22">
        <v>3</v>
      </c>
      <c r="BC144" s="20">
        <v>0.11</v>
      </c>
      <c r="BD144" s="20">
        <v>0.3</v>
      </c>
      <c r="BE144" s="20">
        <v>0.41</v>
      </c>
      <c r="BF144" s="20">
        <v>2.6</v>
      </c>
      <c r="BG144" s="22">
        <v>268</v>
      </c>
      <c r="BH144" s="22">
        <v>108</v>
      </c>
      <c r="BI144" s="22">
        <v>158</v>
      </c>
      <c r="BJ144" s="22">
        <v>99</v>
      </c>
      <c r="BK144" s="22">
        <v>319</v>
      </c>
      <c r="BL144" s="22">
        <v>165</v>
      </c>
      <c r="BM144" s="22">
        <v>278</v>
      </c>
      <c r="BN144" s="22">
        <v>125</v>
      </c>
      <c r="BO144" s="20"/>
      <c r="BP144" s="20"/>
      <c r="BQ144" s="20"/>
      <c r="BR144" s="20"/>
      <c r="BS144" s="20"/>
      <c r="BT144" s="20"/>
      <c r="BU144" s="22">
        <v>0.04</v>
      </c>
      <c r="BV144" s="22">
        <v>0</v>
      </c>
      <c r="BW144" s="22">
        <v>0.11</v>
      </c>
      <c r="BX144" s="22">
        <v>0.15</v>
      </c>
      <c r="BY144" s="22">
        <v>0.96</v>
      </c>
      <c r="BZ144" s="22">
        <v>1.1100000000000001</v>
      </c>
      <c r="CA144" s="22">
        <v>301</v>
      </c>
      <c r="CB144" s="22">
        <v>199</v>
      </c>
      <c r="CC144" s="22">
        <v>220</v>
      </c>
      <c r="CD144" s="22">
        <v>108</v>
      </c>
      <c r="CE144" s="22">
        <v>203</v>
      </c>
      <c r="CF144" s="22">
        <v>83</v>
      </c>
      <c r="CG144" s="22">
        <v>406</v>
      </c>
      <c r="CH144" s="22">
        <v>128</v>
      </c>
      <c r="CI144" s="22">
        <v>1.1100000000000001</v>
      </c>
      <c r="CJ144" s="22">
        <v>0.37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83299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2</v>
      </c>
      <c r="K145" s="20">
        <v>1</v>
      </c>
      <c r="L145" s="22">
        <v>1</v>
      </c>
      <c r="M145" s="20" t="s">
        <v>505</v>
      </c>
      <c r="N145" s="20">
        <v>2</v>
      </c>
      <c r="O145" s="22">
        <v>129</v>
      </c>
      <c r="P145" s="23" t="b">
        <v>0</v>
      </c>
      <c r="Q145" s="20"/>
      <c r="R145" s="20" t="s">
        <v>3291</v>
      </c>
      <c r="S145" s="22">
        <v>50</v>
      </c>
      <c r="T145" s="20" t="s">
        <v>1093</v>
      </c>
      <c r="U145" s="20">
        <v>1.9</v>
      </c>
      <c r="V145" s="20" t="s">
        <v>487</v>
      </c>
      <c r="W145" s="20">
        <v>3.7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17</v>
      </c>
      <c r="AD145" s="22">
        <v>177453</v>
      </c>
      <c r="AE145" s="22">
        <v>15192</v>
      </c>
      <c r="AF145" s="22">
        <v>254327</v>
      </c>
      <c r="AG145" s="22">
        <v>5338</v>
      </c>
      <c r="AH145" s="20">
        <v>0.4</v>
      </c>
      <c r="AI145" s="20">
        <v>3.4</v>
      </c>
      <c r="AJ145" s="20" t="s">
        <v>487</v>
      </c>
      <c r="AK145" s="22">
        <v>810</v>
      </c>
      <c r="AL145" s="22">
        <v>1</v>
      </c>
      <c r="AM145" s="22">
        <v>0</v>
      </c>
      <c r="AN145" s="22">
        <v>0</v>
      </c>
      <c r="AO145" s="22">
        <v>18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1</v>
      </c>
      <c r="AW145" s="22">
        <v>142</v>
      </c>
      <c r="AX145" s="20">
        <v>194.8</v>
      </c>
      <c r="AY145" s="20">
        <v>55.3</v>
      </c>
      <c r="AZ145" s="20">
        <v>117</v>
      </c>
      <c r="BA145" s="20">
        <v>36.700000000000003</v>
      </c>
      <c r="BB145" s="22">
        <v>9</v>
      </c>
      <c r="BC145" s="20">
        <v>1.37</v>
      </c>
      <c r="BD145" s="20">
        <v>0.94</v>
      </c>
      <c r="BE145" s="20">
        <v>2.31</v>
      </c>
      <c r="BF145" s="20">
        <v>15.29</v>
      </c>
      <c r="BG145" s="22">
        <v>48</v>
      </c>
      <c r="BH145" s="22">
        <v>15</v>
      </c>
      <c r="BI145" s="22">
        <v>186</v>
      </c>
      <c r="BJ145" s="22">
        <v>48</v>
      </c>
      <c r="BK145" s="22">
        <v>74</v>
      </c>
      <c r="BL145" s="22">
        <v>4</v>
      </c>
      <c r="BM145" s="22">
        <v>80</v>
      </c>
      <c r="BN145" s="22">
        <v>16</v>
      </c>
      <c r="BO145" s="20"/>
      <c r="BP145" s="20"/>
      <c r="BQ145" s="22">
        <v>3</v>
      </c>
      <c r="BR145" s="20"/>
      <c r="BS145" s="20"/>
      <c r="BT145" s="20"/>
      <c r="BU145" s="22">
        <v>0.15</v>
      </c>
      <c r="BV145" s="22">
        <v>0</v>
      </c>
      <c r="BW145" s="22">
        <v>0.1</v>
      </c>
      <c r="BX145" s="22">
        <v>0.25</v>
      </c>
      <c r="BY145" s="22">
        <v>1.7</v>
      </c>
      <c r="BZ145" s="22">
        <v>2</v>
      </c>
      <c r="CA145" s="22">
        <v>170</v>
      </c>
      <c r="CB145" s="22">
        <v>20</v>
      </c>
      <c r="CC145" s="22">
        <v>152</v>
      </c>
      <c r="CD145" s="22">
        <v>46</v>
      </c>
      <c r="CE145" s="22">
        <v>246</v>
      </c>
      <c r="CF145" s="22">
        <v>81</v>
      </c>
      <c r="CG145" s="22">
        <v>88</v>
      </c>
      <c r="CH145" s="22">
        <v>34</v>
      </c>
      <c r="CI145" s="22">
        <v>1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474120</v>
      </c>
      <c r="D146" s="22">
        <v>0</v>
      </c>
      <c r="E146" s="22">
        <v>0</v>
      </c>
      <c r="F146" s="22">
        <v>-4</v>
      </c>
      <c r="G146" s="22">
        <v>4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1120</v>
      </c>
      <c r="N146" s="20">
        <v>0</v>
      </c>
      <c r="O146" s="22">
        <v>130</v>
      </c>
      <c r="P146" s="23" t="b">
        <v>0</v>
      </c>
      <c r="Q146" s="20" t="s">
        <v>910</v>
      </c>
      <c r="R146" s="20" t="s">
        <v>2879</v>
      </c>
      <c r="S146" s="22">
        <v>51</v>
      </c>
      <c r="T146" s="20" t="s">
        <v>1121</v>
      </c>
      <c r="U146" s="20">
        <v>4</v>
      </c>
      <c r="V146" s="20" t="s">
        <v>650</v>
      </c>
      <c r="W146" s="20">
        <v>0.6</v>
      </c>
      <c r="X146" s="23" t="b">
        <v>0</v>
      </c>
      <c r="Y146" s="20"/>
      <c r="Z146" s="20" t="s">
        <v>899</v>
      </c>
      <c r="AA146" s="22">
        <v>5</v>
      </c>
      <c r="AB146" s="22">
        <v>36</v>
      </c>
      <c r="AC146" s="22">
        <v>8</v>
      </c>
      <c r="AD146" s="22">
        <v>46293</v>
      </c>
      <c r="AE146" s="22">
        <v>50</v>
      </c>
      <c r="AF146" s="22">
        <v>374318</v>
      </c>
      <c r="AG146" s="22">
        <v>1222</v>
      </c>
      <c r="AH146" s="20">
        <v>0</v>
      </c>
      <c r="AI146" s="20">
        <v>1.6</v>
      </c>
      <c r="AJ146" s="20" t="s">
        <v>650</v>
      </c>
      <c r="AK146" s="22">
        <v>68</v>
      </c>
      <c r="AL146" s="22">
        <v>0</v>
      </c>
      <c r="AM146" s="22">
        <v>2</v>
      </c>
      <c r="AN146" s="22">
        <v>0</v>
      </c>
      <c r="AO146" s="22">
        <v>1</v>
      </c>
      <c r="AP146" s="22">
        <v>0</v>
      </c>
      <c r="AQ146" s="22">
        <v>0</v>
      </c>
      <c r="AR146" s="22">
        <v>0</v>
      </c>
      <c r="AS146" s="22">
        <v>1</v>
      </c>
      <c r="AT146" s="22">
        <v>0</v>
      </c>
      <c r="AU146" s="22">
        <v>0</v>
      </c>
      <c r="AV146" s="22">
        <v>0</v>
      </c>
      <c r="AW146" s="22">
        <v>30</v>
      </c>
      <c r="AX146" s="20">
        <v>39</v>
      </c>
      <c r="AY146" s="20">
        <v>25</v>
      </c>
      <c r="AZ146" s="20">
        <v>30</v>
      </c>
      <c r="BA146" s="20">
        <v>9.4</v>
      </c>
      <c r="BB146" s="22">
        <v>1</v>
      </c>
      <c r="BC146" s="20">
        <v>0.2</v>
      </c>
      <c r="BD146" s="20">
        <v>0.57999999999999996</v>
      </c>
      <c r="BE146" s="20">
        <v>0.78</v>
      </c>
      <c r="BF146" s="20">
        <v>2.02</v>
      </c>
      <c r="BG146" s="22">
        <v>298</v>
      </c>
      <c r="BH146" s="22">
        <v>126</v>
      </c>
      <c r="BI146" s="22">
        <v>273</v>
      </c>
      <c r="BJ146" s="22">
        <v>147</v>
      </c>
      <c r="BK146" s="22">
        <v>223</v>
      </c>
      <c r="BL146" s="22">
        <v>118</v>
      </c>
      <c r="BM146" s="22">
        <v>301</v>
      </c>
      <c r="BN146" s="22">
        <v>136</v>
      </c>
      <c r="BO146" s="20"/>
      <c r="BP146" s="20"/>
      <c r="BQ146" s="20"/>
      <c r="BR146" s="20"/>
      <c r="BS146" s="20"/>
      <c r="BT146" s="20"/>
      <c r="BU146" s="22">
        <v>0.26</v>
      </c>
      <c r="BV146" s="22">
        <v>0</v>
      </c>
      <c r="BW146" s="22">
        <v>0.77</v>
      </c>
      <c r="BX146" s="22">
        <v>1.03</v>
      </c>
      <c r="BY146" s="22">
        <v>2.67</v>
      </c>
      <c r="BZ146" s="22">
        <v>1.32</v>
      </c>
      <c r="CA146" s="22">
        <v>166</v>
      </c>
      <c r="CB146" s="22">
        <v>102</v>
      </c>
      <c r="CC146" s="22">
        <v>693</v>
      </c>
      <c r="CD146" s="22">
        <v>295</v>
      </c>
      <c r="CE146" s="22">
        <v>60</v>
      </c>
      <c r="CF146" s="22">
        <v>29</v>
      </c>
      <c r="CG146" s="22">
        <v>218</v>
      </c>
      <c r="CH146" s="22">
        <v>66</v>
      </c>
      <c r="CI146" s="22">
        <v>1.32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204214</v>
      </c>
      <c r="D147" s="22">
        <v>-1</v>
      </c>
      <c r="E147" s="22">
        <v>1</v>
      </c>
      <c r="F147" s="22">
        <v>0</v>
      </c>
      <c r="G147" s="22">
        <v>0</v>
      </c>
      <c r="H147" s="22">
        <v>1</v>
      </c>
      <c r="I147" s="22">
        <v>2</v>
      </c>
      <c r="J147" s="20">
        <v>0</v>
      </c>
      <c r="K147" s="20">
        <v>0</v>
      </c>
      <c r="L147" s="22">
        <v>0</v>
      </c>
      <c r="M147" s="20" t="s">
        <v>1133</v>
      </c>
      <c r="N147" s="20">
        <v>1</v>
      </c>
      <c r="O147" s="22">
        <v>131</v>
      </c>
      <c r="P147" s="23" t="b">
        <v>0</v>
      </c>
      <c r="Q147" s="20" t="s">
        <v>3399</v>
      </c>
      <c r="R147" s="20" t="s">
        <v>3400</v>
      </c>
      <c r="S147" s="22">
        <v>50</v>
      </c>
      <c r="T147" s="20" t="s">
        <v>1134</v>
      </c>
      <c r="U147" s="20">
        <v>4.2</v>
      </c>
      <c r="V147" s="20" t="s">
        <v>446</v>
      </c>
      <c r="W147" s="20">
        <v>26.2</v>
      </c>
      <c r="X147" s="23" t="b">
        <v>0</v>
      </c>
      <c r="Y147" s="20"/>
      <c r="Z147" s="20" t="s">
        <v>899</v>
      </c>
      <c r="AA147" s="22">
        <v>5</v>
      </c>
      <c r="AB147" s="22">
        <v>36</v>
      </c>
      <c r="AC147" s="22">
        <v>25</v>
      </c>
      <c r="AD147" s="22">
        <v>1825484</v>
      </c>
      <c r="AE147" s="22">
        <v>849</v>
      </c>
      <c r="AF147" s="22">
        <v>4327190</v>
      </c>
      <c r="AG147" s="22">
        <v>215570</v>
      </c>
      <c r="AH147" s="20">
        <v>0.2</v>
      </c>
      <c r="AI147" s="20">
        <v>5</v>
      </c>
      <c r="AJ147" s="20" t="s">
        <v>1949</v>
      </c>
      <c r="AK147" s="22">
        <v>495</v>
      </c>
      <c r="AL147" s="22">
        <v>1</v>
      </c>
      <c r="AM147" s="22">
        <v>3</v>
      </c>
      <c r="AN147" s="22">
        <v>0</v>
      </c>
      <c r="AO147" s="22">
        <v>10</v>
      </c>
      <c r="AP147" s="22">
        <v>1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5</v>
      </c>
      <c r="AW147" s="22">
        <v>112</v>
      </c>
      <c r="AX147" s="20">
        <v>162.80000000000001</v>
      </c>
      <c r="AY147" s="20">
        <v>177.9</v>
      </c>
      <c r="AZ147" s="20">
        <v>110</v>
      </c>
      <c r="BA147" s="20">
        <v>45</v>
      </c>
      <c r="BB147" s="22">
        <v>6</v>
      </c>
      <c r="BC147" s="20">
        <v>0.9</v>
      </c>
      <c r="BD147" s="20">
        <v>1.47</v>
      </c>
      <c r="BE147" s="20">
        <v>2.37</v>
      </c>
      <c r="BF147" s="20">
        <v>10.66</v>
      </c>
      <c r="BG147" s="22">
        <v>85</v>
      </c>
      <c r="BH147" s="22">
        <v>30</v>
      </c>
      <c r="BI147" s="22">
        <v>34</v>
      </c>
      <c r="BJ147" s="22">
        <v>6</v>
      </c>
      <c r="BK147" s="22">
        <v>80</v>
      </c>
      <c r="BL147" s="22">
        <v>5</v>
      </c>
      <c r="BM147" s="22">
        <v>51</v>
      </c>
      <c r="BN147" s="22">
        <v>7</v>
      </c>
      <c r="BO147" s="20"/>
      <c r="BP147" s="20"/>
      <c r="BQ147" s="20"/>
      <c r="BR147" s="20"/>
      <c r="BS147" s="20"/>
      <c r="BT147" s="20"/>
      <c r="BU147" s="22">
        <v>0.16</v>
      </c>
      <c r="BV147" s="22">
        <v>0</v>
      </c>
      <c r="BW147" s="22">
        <v>0.27</v>
      </c>
      <c r="BX147" s="22">
        <v>0.43</v>
      </c>
      <c r="BY147" s="22">
        <v>1.94</v>
      </c>
      <c r="BZ147" s="22">
        <v>1.82</v>
      </c>
      <c r="CA147" s="22">
        <v>191</v>
      </c>
      <c r="CB147" s="22">
        <v>23</v>
      </c>
      <c r="CC147" s="22">
        <v>241</v>
      </c>
      <c r="CD147" s="22">
        <v>74</v>
      </c>
      <c r="CE147" s="22">
        <v>49</v>
      </c>
      <c r="CF147" s="22">
        <v>10</v>
      </c>
      <c r="CG147" s="22">
        <v>12</v>
      </c>
      <c r="CH147" s="22">
        <v>3</v>
      </c>
      <c r="CI147" s="22">
        <v>1.0900000000000001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487117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4</v>
      </c>
      <c r="J148" s="20">
        <v>1.2</v>
      </c>
      <c r="K148" s="20">
        <v>0.2</v>
      </c>
      <c r="L148" s="22">
        <v>2</v>
      </c>
      <c r="M148" s="20" t="s">
        <v>1135</v>
      </c>
      <c r="N148" s="20">
        <v>1.2</v>
      </c>
      <c r="O148" s="22">
        <v>132</v>
      </c>
      <c r="P148" s="23" t="b">
        <v>0</v>
      </c>
      <c r="Q148" s="20"/>
      <c r="R148" s="20" t="s">
        <v>3337</v>
      </c>
      <c r="S148" s="22">
        <v>60</v>
      </c>
      <c r="T148" s="20" t="s">
        <v>1136</v>
      </c>
      <c r="U148" s="20">
        <v>3.4</v>
      </c>
      <c r="V148" s="20" t="s">
        <v>690</v>
      </c>
      <c r="W148" s="20">
        <v>6.7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31</v>
      </c>
      <c r="AD148" s="22">
        <v>701601</v>
      </c>
      <c r="AE148" s="22">
        <v>21721</v>
      </c>
      <c r="AF148" s="22">
        <v>709301</v>
      </c>
      <c r="AG148" s="22">
        <v>29243</v>
      </c>
      <c r="AH148" s="20">
        <v>0.2</v>
      </c>
      <c r="AI148" s="20">
        <v>5.2</v>
      </c>
      <c r="AJ148" s="20" t="s">
        <v>690</v>
      </c>
      <c r="AK148" s="22">
        <v>433</v>
      </c>
      <c r="AL148" s="22">
        <v>4</v>
      </c>
      <c r="AM148" s="22">
        <v>0</v>
      </c>
      <c r="AN148" s="22">
        <v>1</v>
      </c>
      <c r="AO148" s="22">
        <v>11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3</v>
      </c>
      <c r="AW148" s="22">
        <v>108</v>
      </c>
      <c r="AX148" s="20">
        <v>162</v>
      </c>
      <c r="AY148" s="20">
        <v>45.7</v>
      </c>
      <c r="AZ148" s="20">
        <v>192</v>
      </c>
      <c r="BA148" s="20">
        <v>40</v>
      </c>
      <c r="BB148" s="22">
        <v>5</v>
      </c>
      <c r="BC148" s="20">
        <v>2.73</v>
      </c>
      <c r="BD148" s="20">
        <v>0.45</v>
      </c>
      <c r="BE148" s="20">
        <v>3.18</v>
      </c>
      <c r="BF148" s="20">
        <v>9.74</v>
      </c>
      <c r="BG148" s="22">
        <v>89</v>
      </c>
      <c r="BH148" s="22">
        <v>12</v>
      </c>
      <c r="BI148" s="22">
        <v>207</v>
      </c>
      <c r="BJ148" s="22">
        <v>35</v>
      </c>
      <c r="BK148" s="22">
        <v>29</v>
      </c>
      <c r="BL148" s="22">
        <v>12</v>
      </c>
      <c r="BM148" s="22">
        <v>64</v>
      </c>
      <c r="BN148" s="22">
        <v>14</v>
      </c>
      <c r="BO148" s="20"/>
      <c r="BP148" s="20"/>
      <c r="BQ148" s="20"/>
      <c r="BR148" s="20"/>
      <c r="BS148" s="20"/>
      <c r="BT148" s="20"/>
      <c r="BU148" s="22">
        <v>0.56999999999999995</v>
      </c>
      <c r="BV148" s="22">
        <v>0</v>
      </c>
      <c r="BW148" s="22">
        <v>0.09</v>
      </c>
      <c r="BX148" s="22">
        <v>0.66</v>
      </c>
      <c r="BY148" s="22">
        <v>2.02</v>
      </c>
      <c r="BZ148" s="22">
        <v>2.29</v>
      </c>
      <c r="CA148" s="22">
        <v>66</v>
      </c>
      <c r="CB148" s="22">
        <v>21</v>
      </c>
      <c r="CC148" s="22">
        <v>222</v>
      </c>
      <c r="CD148" s="22">
        <v>31</v>
      </c>
      <c r="CE148" s="22">
        <v>100</v>
      </c>
      <c r="CF148" s="22">
        <v>15</v>
      </c>
      <c r="CG148" s="22">
        <v>59</v>
      </c>
      <c r="CH148" s="22">
        <v>9</v>
      </c>
      <c r="CI148" s="22">
        <v>1.04</v>
      </c>
      <c r="CJ148" s="22">
        <v>0.21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243568</v>
      </c>
      <c r="D149" s="22">
        <v>0</v>
      </c>
      <c r="E149" s="22">
        <v>0</v>
      </c>
      <c r="F149" s="22">
        <v>-1</v>
      </c>
      <c r="G149" s="22">
        <v>1</v>
      </c>
      <c r="H149" s="22">
        <v>1</v>
      </c>
      <c r="I149" s="22">
        <v>3</v>
      </c>
      <c r="J149" s="20">
        <v>2.2000000000000002</v>
      </c>
      <c r="K149" s="20">
        <v>1.2</v>
      </c>
      <c r="L149" s="22">
        <v>1</v>
      </c>
      <c r="M149" s="20" t="s">
        <v>1124</v>
      </c>
      <c r="N149" s="20">
        <v>2.2000000000000002</v>
      </c>
      <c r="O149" s="22">
        <v>133</v>
      </c>
      <c r="P149" s="23" t="b">
        <v>0</v>
      </c>
      <c r="Q149" s="20"/>
      <c r="R149" s="20"/>
      <c r="S149" s="22">
        <v>49</v>
      </c>
      <c r="T149" s="20" t="s">
        <v>1125</v>
      </c>
      <c r="U149" s="20">
        <v>3.1</v>
      </c>
      <c r="V149" s="20" t="s">
        <v>648</v>
      </c>
      <c r="W149" s="20">
        <v>0.5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25</v>
      </c>
      <c r="AD149" s="22">
        <v>72785</v>
      </c>
      <c r="AE149" s="22">
        <v>666</v>
      </c>
      <c r="AF149" s="22">
        <v>36023</v>
      </c>
      <c r="AG149" s="22">
        <v>3369</v>
      </c>
      <c r="AH149" s="20">
        <v>0.4</v>
      </c>
      <c r="AI149" s="20">
        <v>5.0999999999999996</v>
      </c>
      <c r="AJ149" s="20" t="s">
        <v>648</v>
      </c>
      <c r="AK149" s="22">
        <v>458</v>
      </c>
      <c r="AL149" s="22">
        <v>0</v>
      </c>
      <c r="AM149" s="22">
        <v>3</v>
      </c>
      <c r="AN149" s="22">
        <v>1</v>
      </c>
      <c r="AO149" s="22">
        <v>11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4</v>
      </c>
      <c r="AW149" s="22">
        <v>117</v>
      </c>
      <c r="AX149" s="20">
        <v>91.6</v>
      </c>
      <c r="AY149" s="20">
        <v>172</v>
      </c>
      <c r="AZ149" s="20">
        <v>23</v>
      </c>
      <c r="BA149" s="20">
        <v>28.7</v>
      </c>
      <c r="BB149" s="22">
        <v>5</v>
      </c>
      <c r="BC149" s="20">
        <v>0.26</v>
      </c>
      <c r="BD149" s="20">
        <v>1.0900000000000001</v>
      </c>
      <c r="BE149" s="20">
        <v>1.35</v>
      </c>
      <c r="BF149" s="20">
        <v>9.35</v>
      </c>
      <c r="BG149" s="22">
        <v>185</v>
      </c>
      <c r="BH149" s="22">
        <v>74</v>
      </c>
      <c r="BI149" s="22">
        <v>36</v>
      </c>
      <c r="BJ149" s="22">
        <v>28</v>
      </c>
      <c r="BK149" s="22">
        <v>247</v>
      </c>
      <c r="BL149" s="22">
        <v>128</v>
      </c>
      <c r="BM149" s="22">
        <v>113</v>
      </c>
      <c r="BN149" s="22">
        <v>62</v>
      </c>
      <c r="BO149" s="22">
        <v>3</v>
      </c>
      <c r="BP149" s="20"/>
      <c r="BQ149" s="20"/>
      <c r="BR149" s="20"/>
      <c r="BS149" s="20"/>
      <c r="BT149" s="20"/>
      <c r="BU149" s="22">
        <v>0.05</v>
      </c>
      <c r="BV149" s="22">
        <v>0</v>
      </c>
      <c r="BW149" s="22">
        <v>0.21</v>
      </c>
      <c r="BX149" s="22">
        <v>0.26</v>
      </c>
      <c r="BY149" s="22">
        <v>1.84</v>
      </c>
      <c r="BZ149" s="22">
        <v>2.16</v>
      </c>
      <c r="CA149" s="22">
        <v>265</v>
      </c>
      <c r="CB149" s="22">
        <v>171</v>
      </c>
      <c r="CC149" s="22">
        <v>133</v>
      </c>
      <c r="CD149" s="22">
        <v>62</v>
      </c>
      <c r="CE149" s="22">
        <v>123</v>
      </c>
      <c r="CF149" s="22">
        <v>53</v>
      </c>
      <c r="CG149" s="22">
        <v>221</v>
      </c>
      <c r="CH149" s="22">
        <v>67</v>
      </c>
      <c r="CI149" s="22">
        <v>0.98</v>
      </c>
      <c r="CJ149" s="22">
        <v>0.2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60307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1</v>
      </c>
      <c r="K150" s="20">
        <v>0</v>
      </c>
      <c r="L150" s="22">
        <v>2</v>
      </c>
      <c r="M150" s="20" t="s">
        <v>1091</v>
      </c>
      <c r="N150" s="20">
        <v>1</v>
      </c>
      <c r="O150" s="22">
        <v>134</v>
      </c>
      <c r="P150" s="23" t="b">
        <v>0</v>
      </c>
      <c r="Q150" s="20"/>
      <c r="R150" s="20" t="s">
        <v>3292</v>
      </c>
      <c r="S150" s="22">
        <v>63</v>
      </c>
      <c r="T150" s="20" t="s">
        <v>1092</v>
      </c>
      <c r="U150" s="20">
        <v>4.3</v>
      </c>
      <c r="V150" s="20" t="s">
        <v>419</v>
      </c>
      <c r="W150" s="20">
        <v>1.5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30</v>
      </c>
      <c r="AD150" s="22">
        <v>131956</v>
      </c>
      <c r="AE150" s="22">
        <v>2672</v>
      </c>
      <c r="AF150" s="22">
        <v>385362</v>
      </c>
      <c r="AG150" s="22">
        <v>3811</v>
      </c>
      <c r="AH150" s="20">
        <v>0.2</v>
      </c>
      <c r="AI150" s="20">
        <v>4.8</v>
      </c>
      <c r="AJ150" s="20" t="s">
        <v>1950</v>
      </c>
      <c r="AK150" s="22">
        <v>618</v>
      </c>
      <c r="AL150" s="22">
        <v>2</v>
      </c>
      <c r="AM150" s="22">
        <v>0</v>
      </c>
      <c r="AN150" s="22">
        <v>1</v>
      </c>
      <c r="AO150" s="22">
        <v>10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6</v>
      </c>
      <c r="AW150" s="22">
        <v>128</v>
      </c>
      <c r="AX150" s="20">
        <v>179.8</v>
      </c>
      <c r="AY150" s="20">
        <v>249.9</v>
      </c>
      <c r="AZ150" s="20">
        <v>116</v>
      </c>
      <c r="BA150" s="20">
        <v>54.5</v>
      </c>
      <c r="BB150" s="22">
        <v>7</v>
      </c>
      <c r="BC150" s="20">
        <v>1.21</v>
      </c>
      <c r="BD150" s="20">
        <v>1.0900000000000001</v>
      </c>
      <c r="BE150" s="20">
        <v>2.2999999999999998</v>
      </c>
      <c r="BF150" s="20">
        <v>11.72</v>
      </c>
      <c r="BG150" s="22">
        <v>60</v>
      </c>
      <c r="BH150" s="22">
        <v>22</v>
      </c>
      <c r="BI150" s="22">
        <v>18</v>
      </c>
      <c r="BJ150" s="22">
        <v>14</v>
      </c>
      <c r="BK150" s="22">
        <v>76</v>
      </c>
      <c r="BL150" s="22">
        <v>44</v>
      </c>
      <c r="BM150" s="22">
        <v>30</v>
      </c>
      <c r="BN150" s="22">
        <v>22</v>
      </c>
      <c r="BO150" s="22">
        <v>1</v>
      </c>
      <c r="BP150" s="20"/>
      <c r="BQ150" s="20"/>
      <c r="BR150" s="20"/>
      <c r="BS150" s="22">
        <v>2</v>
      </c>
      <c r="BT150" s="20"/>
      <c r="BU150" s="22">
        <v>0.18</v>
      </c>
      <c r="BV150" s="22">
        <v>0</v>
      </c>
      <c r="BW150" s="22">
        <v>0.16</v>
      </c>
      <c r="BX150" s="22">
        <v>0.34</v>
      </c>
      <c r="BY150" s="22">
        <v>1.71</v>
      </c>
      <c r="BZ150" s="22">
        <v>1.46</v>
      </c>
      <c r="CA150" s="22">
        <v>54</v>
      </c>
      <c r="CB150" s="22">
        <v>32</v>
      </c>
      <c r="CC150" s="22">
        <v>253</v>
      </c>
      <c r="CD150" s="22">
        <v>124</v>
      </c>
      <c r="CE150" s="22">
        <v>47</v>
      </c>
      <c r="CF150" s="22">
        <v>24</v>
      </c>
      <c r="CG150" s="22">
        <v>147</v>
      </c>
      <c r="CH150" s="22">
        <v>46</v>
      </c>
      <c r="CI150" s="22">
        <v>1.02</v>
      </c>
      <c r="CJ150" s="22">
        <v>0.15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0"/>
      <c r="B151" s="20"/>
      <c r="C151" s="22">
        <v>475168</v>
      </c>
      <c r="D151" s="22">
        <v>0</v>
      </c>
      <c r="E151" s="22">
        <v>0</v>
      </c>
      <c r="F151" s="22">
        <v>-2</v>
      </c>
      <c r="G151" s="22">
        <v>2</v>
      </c>
      <c r="H151" s="22">
        <v>0</v>
      </c>
      <c r="I151" s="22">
        <v>4</v>
      </c>
      <c r="J151" s="20">
        <v>2.2000000000000002</v>
      </c>
      <c r="K151" s="20">
        <v>1.2</v>
      </c>
      <c r="L151" s="22">
        <v>2</v>
      </c>
      <c r="M151" s="20" t="s">
        <v>1951</v>
      </c>
      <c r="N151" s="20">
        <v>2.2000000000000002</v>
      </c>
      <c r="O151" s="22">
        <v>135</v>
      </c>
      <c r="P151" s="23" t="b">
        <v>0</v>
      </c>
      <c r="Q151" s="20"/>
      <c r="R151" s="20"/>
      <c r="S151" s="22">
        <v>53</v>
      </c>
      <c r="T151" s="20" t="s">
        <v>1952</v>
      </c>
      <c r="U151" s="20">
        <v>2.9</v>
      </c>
      <c r="V151" s="20" t="s">
        <v>1953</v>
      </c>
      <c r="W151" s="20">
        <v>9.3000000000000007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26</v>
      </c>
      <c r="AD151" s="22">
        <v>656530</v>
      </c>
      <c r="AE151" s="22">
        <v>25041</v>
      </c>
      <c r="AF151" s="22">
        <v>2060399</v>
      </c>
      <c r="AG151" s="22">
        <v>29097</v>
      </c>
      <c r="AH151" s="20">
        <v>0.4</v>
      </c>
      <c r="AI151" s="20">
        <v>4.9000000000000004</v>
      </c>
      <c r="AJ151" s="20" t="s">
        <v>1951</v>
      </c>
      <c r="AK151" s="22">
        <v>476</v>
      </c>
      <c r="AL151" s="22">
        <v>2</v>
      </c>
      <c r="AM151" s="22">
        <v>1</v>
      </c>
      <c r="AN151" s="22">
        <v>1</v>
      </c>
      <c r="AO151" s="22">
        <v>11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3</v>
      </c>
      <c r="AW151" s="22">
        <v>94</v>
      </c>
      <c r="AX151" s="20">
        <v>143.19999999999999</v>
      </c>
      <c r="AY151" s="20">
        <v>158</v>
      </c>
      <c r="AZ151" s="20">
        <v>174</v>
      </c>
      <c r="BA151" s="20">
        <v>47.6</v>
      </c>
      <c r="BB151" s="22">
        <v>4</v>
      </c>
      <c r="BC151" s="20">
        <v>2.52</v>
      </c>
      <c r="BD151" s="20">
        <v>1.41</v>
      </c>
      <c r="BE151" s="20">
        <v>3.93</v>
      </c>
      <c r="BF151" s="20">
        <v>8.73</v>
      </c>
      <c r="BG151" s="22">
        <v>107</v>
      </c>
      <c r="BH151" s="22">
        <v>14</v>
      </c>
      <c r="BI151" s="22">
        <v>43</v>
      </c>
      <c r="BJ151" s="22">
        <v>3</v>
      </c>
      <c r="BK151" s="22">
        <v>37</v>
      </c>
      <c r="BL151" s="22">
        <v>15</v>
      </c>
      <c r="BM151" s="22">
        <v>42</v>
      </c>
      <c r="BN151" s="22">
        <v>10</v>
      </c>
      <c r="BO151" s="20"/>
      <c r="BP151" s="20"/>
      <c r="BQ151" s="20"/>
      <c r="BR151" s="20"/>
      <c r="BS151" s="22">
        <v>1</v>
      </c>
      <c r="BT151" s="20"/>
      <c r="BU151" s="22">
        <v>0.48</v>
      </c>
      <c r="BV151" s="22">
        <v>0</v>
      </c>
      <c r="BW151" s="22">
        <v>0.27</v>
      </c>
      <c r="BX151" s="22">
        <v>0.75</v>
      </c>
      <c r="BY151" s="22">
        <v>1.65</v>
      </c>
      <c r="BZ151" s="22">
        <v>2.08</v>
      </c>
      <c r="CA151" s="22">
        <v>150</v>
      </c>
      <c r="CB151" s="22">
        <v>41</v>
      </c>
      <c r="CC151" s="22">
        <v>136</v>
      </c>
      <c r="CD151" s="22">
        <v>19</v>
      </c>
      <c r="CE151" s="22">
        <v>152</v>
      </c>
      <c r="CF151" s="22">
        <v>20</v>
      </c>
      <c r="CG151" s="22">
        <v>42</v>
      </c>
      <c r="CH151" s="22">
        <v>7</v>
      </c>
      <c r="CI151" s="22">
        <v>0.76</v>
      </c>
      <c r="CJ151" s="22">
        <v>0.19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442229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2</v>
      </c>
      <c r="J152" s="20">
        <v>0</v>
      </c>
      <c r="K152" s="20">
        <v>0</v>
      </c>
      <c r="L152" s="22">
        <v>0</v>
      </c>
      <c r="M152" s="20" t="s">
        <v>1954</v>
      </c>
      <c r="N152" s="20">
        <v>0</v>
      </c>
      <c r="O152" s="22">
        <v>136</v>
      </c>
      <c r="P152" s="23" t="b">
        <v>0</v>
      </c>
      <c r="Q152" s="20" t="s">
        <v>2507</v>
      </c>
      <c r="R152" s="20" t="s">
        <v>2508</v>
      </c>
      <c r="S152" s="22">
        <v>40</v>
      </c>
      <c r="T152" s="20" t="s">
        <v>1955</v>
      </c>
      <c r="U152" s="20">
        <v>0</v>
      </c>
      <c r="V152" s="20" t="s">
        <v>1956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2133</v>
      </c>
      <c r="AG152" s="22">
        <v>13</v>
      </c>
      <c r="AH152" s="20">
        <v>0</v>
      </c>
      <c r="AI152" s="20">
        <v>0</v>
      </c>
      <c r="AJ152" s="20" t="s">
        <v>1956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504</v>
      </c>
      <c r="BH152" s="22">
        <v>189</v>
      </c>
      <c r="BI152" s="22">
        <v>488</v>
      </c>
      <c r="BJ152" s="22">
        <v>186</v>
      </c>
      <c r="BK152" s="22">
        <v>468</v>
      </c>
      <c r="BL152" s="22">
        <v>178</v>
      </c>
      <c r="BM152" s="22">
        <v>509</v>
      </c>
      <c r="BN152" s="22">
        <v>189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661</v>
      </c>
      <c r="CB152" s="22">
        <v>195</v>
      </c>
      <c r="CC152" s="22">
        <v>445</v>
      </c>
      <c r="CD152" s="22">
        <v>157</v>
      </c>
      <c r="CE152" s="22">
        <v>512</v>
      </c>
      <c r="CF152" s="22">
        <v>188</v>
      </c>
      <c r="CG152" s="22">
        <v>627</v>
      </c>
      <c r="CH152" s="22">
        <v>215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484658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1122</v>
      </c>
      <c r="N153" s="20">
        <v>0</v>
      </c>
      <c r="O153" s="22">
        <v>137</v>
      </c>
      <c r="P153" s="23" t="b">
        <v>0</v>
      </c>
      <c r="Q153" s="20" t="s">
        <v>1957</v>
      </c>
      <c r="R153" s="20" t="s">
        <v>1958</v>
      </c>
      <c r="S153" s="22">
        <v>45</v>
      </c>
      <c r="T153" s="20" t="s">
        <v>1123</v>
      </c>
      <c r="U153" s="20">
        <v>0</v>
      </c>
      <c r="V153" s="20" t="s">
        <v>655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121</v>
      </c>
      <c r="AG153" s="22">
        <v>0</v>
      </c>
      <c r="AH153" s="20">
        <v>0</v>
      </c>
      <c r="AI153" s="20">
        <v>0</v>
      </c>
      <c r="AJ153" s="20" t="s">
        <v>655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637</v>
      </c>
      <c r="BH153" s="22">
        <v>252</v>
      </c>
      <c r="BI153" s="22">
        <v>634</v>
      </c>
      <c r="BJ153" s="22">
        <v>253</v>
      </c>
      <c r="BK153" s="22">
        <v>626</v>
      </c>
      <c r="BL153" s="22">
        <v>251</v>
      </c>
      <c r="BM153" s="22">
        <v>642</v>
      </c>
      <c r="BN153" s="22">
        <v>256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434</v>
      </c>
      <c r="CB153" s="22">
        <v>246</v>
      </c>
      <c r="CC153" s="22">
        <v>605</v>
      </c>
      <c r="CD153" s="22">
        <v>234</v>
      </c>
      <c r="CE153" s="22">
        <v>643</v>
      </c>
      <c r="CF153" s="22">
        <v>256</v>
      </c>
      <c r="CG153" s="22">
        <v>721</v>
      </c>
      <c r="CH153" s="22">
        <v>308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39155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3</v>
      </c>
      <c r="J154" s="20">
        <v>0</v>
      </c>
      <c r="K154" s="20">
        <v>-1</v>
      </c>
      <c r="L154" s="22">
        <v>0</v>
      </c>
      <c r="M154" s="20" t="s">
        <v>981</v>
      </c>
      <c r="N154" s="20">
        <v>0</v>
      </c>
      <c r="O154" s="22">
        <v>138</v>
      </c>
      <c r="P154" s="23" t="b">
        <v>0</v>
      </c>
      <c r="Q154" s="20"/>
      <c r="R154" s="20" t="s">
        <v>3338</v>
      </c>
      <c r="S154" s="22">
        <v>49</v>
      </c>
      <c r="T154" s="20" t="s">
        <v>1086</v>
      </c>
      <c r="U154" s="20">
        <v>1.2</v>
      </c>
      <c r="V154" s="20" t="s">
        <v>489</v>
      </c>
      <c r="W154" s="20">
        <v>0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5</v>
      </c>
      <c r="AD154" s="22">
        <v>2437</v>
      </c>
      <c r="AE154" s="22">
        <v>43</v>
      </c>
      <c r="AF154" s="22">
        <v>6070</v>
      </c>
      <c r="AG154" s="22">
        <v>69</v>
      </c>
      <c r="AH154" s="20">
        <v>0</v>
      </c>
      <c r="AI154" s="20">
        <v>1</v>
      </c>
      <c r="AJ154" s="20" t="s">
        <v>489</v>
      </c>
      <c r="AK154" s="22">
        <v>111</v>
      </c>
      <c r="AL154" s="22">
        <v>0</v>
      </c>
      <c r="AM154" s="22">
        <v>0</v>
      </c>
      <c r="AN154" s="22">
        <v>1</v>
      </c>
      <c r="AO154" s="22">
        <v>2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0</v>
      </c>
      <c r="AW154" s="22">
        <v>13</v>
      </c>
      <c r="AX154" s="20">
        <v>14.4</v>
      </c>
      <c r="AY154" s="20">
        <v>39.5</v>
      </c>
      <c r="AZ154" s="20">
        <v>10</v>
      </c>
      <c r="BA154" s="20">
        <v>6.4</v>
      </c>
      <c r="BB154" s="22">
        <v>1</v>
      </c>
      <c r="BC154" s="20">
        <v>0</v>
      </c>
      <c r="BD154" s="20">
        <v>0.06</v>
      </c>
      <c r="BE154" s="20">
        <v>0.06</v>
      </c>
      <c r="BF154" s="20">
        <v>2.5299999999999998</v>
      </c>
      <c r="BG154" s="22">
        <v>362</v>
      </c>
      <c r="BH154" s="22">
        <v>159</v>
      </c>
      <c r="BI154" s="22">
        <v>219</v>
      </c>
      <c r="BJ154" s="22">
        <v>124</v>
      </c>
      <c r="BK154" s="22">
        <v>314</v>
      </c>
      <c r="BL154" s="22">
        <v>162</v>
      </c>
      <c r="BM154" s="22">
        <v>332</v>
      </c>
      <c r="BN154" s="22">
        <v>152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0.05</v>
      </c>
      <c r="BX154" s="22">
        <v>0.05</v>
      </c>
      <c r="BY154" s="22">
        <v>2.0499999999999998</v>
      </c>
      <c r="BZ154" s="22">
        <v>1.62</v>
      </c>
      <c r="CA154" s="22">
        <v>218</v>
      </c>
      <c r="CB154" s="22">
        <v>140</v>
      </c>
      <c r="CC154" s="22">
        <v>650</v>
      </c>
      <c r="CD154" s="22">
        <v>260</v>
      </c>
      <c r="CE154" s="22">
        <v>334</v>
      </c>
      <c r="CF154" s="22">
        <v>159</v>
      </c>
      <c r="CG154" s="22">
        <v>517</v>
      </c>
      <c r="CH154" s="22">
        <v>182</v>
      </c>
      <c r="CI154" s="22">
        <v>0.81</v>
      </c>
      <c r="CJ154" s="22">
        <v>0.81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0</v>
      </c>
      <c r="B155" s="22">
        <v>0</v>
      </c>
      <c r="C155" s="22">
        <v>232792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0</v>
      </c>
      <c r="K155" s="20">
        <v>0</v>
      </c>
      <c r="L155" s="22">
        <v>0</v>
      </c>
      <c r="M155" s="20" t="s">
        <v>1101</v>
      </c>
      <c r="N155" s="20">
        <v>0.2</v>
      </c>
      <c r="O155" s="22">
        <v>139</v>
      </c>
      <c r="P155" s="23" t="b">
        <v>0</v>
      </c>
      <c r="Q155" s="20" t="s">
        <v>3188</v>
      </c>
      <c r="R155" s="20" t="s">
        <v>3508</v>
      </c>
      <c r="S155" s="22">
        <v>40</v>
      </c>
      <c r="T155" s="20" t="s">
        <v>1102</v>
      </c>
      <c r="U155" s="20">
        <v>2</v>
      </c>
      <c r="V155" s="20" t="s">
        <v>512</v>
      </c>
      <c r="W155" s="20">
        <v>8.1999999999999993</v>
      </c>
      <c r="X155" s="23" t="b">
        <v>0</v>
      </c>
      <c r="Y155" s="20"/>
      <c r="Z155" s="20" t="s">
        <v>899</v>
      </c>
      <c r="AA155" s="22">
        <v>5</v>
      </c>
      <c r="AB155" s="22">
        <v>36</v>
      </c>
      <c r="AC155" s="22">
        <v>8</v>
      </c>
      <c r="AD155" s="22">
        <v>653719</v>
      </c>
      <c r="AE155" s="22">
        <v>1522</v>
      </c>
      <c r="AF155" s="22">
        <v>540876</v>
      </c>
      <c r="AG155" s="22">
        <v>44600</v>
      </c>
      <c r="AH155" s="20">
        <v>0</v>
      </c>
      <c r="AI155" s="20">
        <v>2</v>
      </c>
      <c r="AJ155" s="20" t="s">
        <v>512</v>
      </c>
      <c r="AK155" s="22">
        <v>137</v>
      </c>
      <c r="AL155" s="22">
        <v>0</v>
      </c>
      <c r="AM155" s="22">
        <v>2</v>
      </c>
      <c r="AN155" s="22">
        <v>0</v>
      </c>
      <c r="AO155" s="22">
        <v>5</v>
      </c>
      <c r="AP155" s="22">
        <v>0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0</v>
      </c>
      <c r="AW155" s="22">
        <v>45</v>
      </c>
      <c r="AX155" s="20">
        <v>43.4</v>
      </c>
      <c r="AY155" s="20">
        <v>25.6</v>
      </c>
      <c r="AZ155" s="20">
        <v>7</v>
      </c>
      <c r="BA155" s="20">
        <v>7.6</v>
      </c>
      <c r="BB155" s="22">
        <v>1</v>
      </c>
      <c r="BC155" s="20">
        <v>0.02</v>
      </c>
      <c r="BD155" s="20">
        <v>0.08</v>
      </c>
      <c r="BE155" s="20">
        <v>0.1</v>
      </c>
      <c r="BF155" s="20">
        <v>1.97</v>
      </c>
      <c r="BG155" s="22">
        <v>285</v>
      </c>
      <c r="BH155" s="22">
        <v>110</v>
      </c>
      <c r="BI155" s="22">
        <v>268</v>
      </c>
      <c r="BJ155" s="22">
        <v>85</v>
      </c>
      <c r="BK155" s="22">
        <v>333</v>
      </c>
      <c r="BL155" s="22">
        <v>111</v>
      </c>
      <c r="BM155" s="22">
        <v>323</v>
      </c>
      <c r="BN155" s="22">
        <v>113</v>
      </c>
      <c r="BO155" s="20"/>
      <c r="BP155" s="20"/>
      <c r="BQ155" s="20"/>
      <c r="BR155" s="20"/>
      <c r="BS155" s="20"/>
      <c r="BT155" s="20"/>
      <c r="BU155" s="22">
        <v>0.01</v>
      </c>
      <c r="BV155" s="22">
        <v>0</v>
      </c>
      <c r="BW155" s="22">
        <v>0.05</v>
      </c>
      <c r="BX155" s="22">
        <v>0.06</v>
      </c>
      <c r="BY155" s="22">
        <v>1.29</v>
      </c>
      <c r="BZ155" s="22">
        <v>3.28</v>
      </c>
      <c r="CA155" s="22">
        <v>643</v>
      </c>
      <c r="CB155" s="22">
        <v>181</v>
      </c>
      <c r="CC155" s="22">
        <v>346</v>
      </c>
      <c r="CD155" s="22">
        <v>109</v>
      </c>
      <c r="CE155" s="22">
        <v>220</v>
      </c>
      <c r="CF155" s="22">
        <v>72</v>
      </c>
      <c r="CG155" s="22">
        <v>47</v>
      </c>
      <c r="CH155" s="22">
        <v>15</v>
      </c>
      <c r="CI155" s="22">
        <v>0.66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25</v>
      </c>
      <c r="B156" s="22">
        <v>100</v>
      </c>
      <c r="C156" s="22">
        <v>109345</v>
      </c>
      <c r="D156" s="22">
        <v>0</v>
      </c>
      <c r="E156" s="22">
        <v>0</v>
      </c>
      <c r="F156" s="22">
        <v>-2</v>
      </c>
      <c r="G156" s="22">
        <v>2</v>
      </c>
      <c r="H156" s="22">
        <v>1</v>
      </c>
      <c r="I156" s="22">
        <v>3</v>
      </c>
      <c r="J156" s="20">
        <v>0.6</v>
      </c>
      <c r="K156" s="20">
        <v>1.5</v>
      </c>
      <c r="L156" s="22">
        <v>1</v>
      </c>
      <c r="M156" s="20" t="s">
        <v>1094</v>
      </c>
      <c r="N156" s="20">
        <v>2.5</v>
      </c>
      <c r="O156" s="22">
        <v>140</v>
      </c>
      <c r="P156" s="23" t="b">
        <v>0</v>
      </c>
      <c r="Q156" s="20" t="s">
        <v>3364</v>
      </c>
      <c r="R156" s="20" t="s">
        <v>3509</v>
      </c>
      <c r="S156" s="22">
        <v>63</v>
      </c>
      <c r="T156" s="20" t="s">
        <v>1095</v>
      </c>
      <c r="U156" s="20">
        <v>5.6</v>
      </c>
      <c r="V156" s="20" t="s">
        <v>392</v>
      </c>
      <c r="W156" s="20">
        <v>5.3</v>
      </c>
      <c r="X156" s="23" t="b">
        <v>0</v>
      </c>
      <c r="Y156" s="20"/>
      <c r="Z156" s="20" t="s">
        <v>937</v>
      </c>
      <c r="AA156" s="22">
        <v>5</v>
      </c>
      <c r="AB156" s="22">
        <v>36</v>
      </c>
      <c r="AC156" s="22">
        <v>39</v>
      </c>
      <c r="AD156" s="22">
        <v>1020550</v>
      </c>
      <c r="AE156" s="22">
        <v>1334</v>
      </c>
      <c r="AF156" s="22">
        <v>925948</v>
      </c>
      <c r="AG156" s="22">
        <v>62927</v>
      </c>
      <c r="AH156" s="20">
        <v>0.4</v>
      </c>
      <c r="AI156" s="20">
        <v>6.2</v>
      </c>
      <c r="AJ156" s="20" t="s">
        <v>392</v>
      </c>
      <c r="AK156" s="22">
        <v>555</v>
      </c>
      <c r="AL156" s="22">
        <v>3</v>
      </c>
      <c r="AM156" s="22">
        <v>1</v>
      </c>
      <c r="AN156" s="22">
        <v>2</v>
      </c>
      <c r="AO156" s="22">
        <v>11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6</v>
      </c>
      <c r="AW156" s="22">
        <v>134</v>
      </c>
      <c r="AX156" s="20">
        <v>197.4</v>
      </c>
      <c r="AY156" s="20">
        <v>126.5</v>
      </c>
      <c r="AZ156" s="20">
        <v>139</v>
      </c>
      <c r="BA156" s="20">
        <v>46.4</v>
      </c>
      <c r="BB156" s="22">
        <v>7</v>
      </c>
      <c r="BC156" s="20">
        <v>2.1</v>
      </c>
      <c r="BD156" s="20">
        <v>0.97</v>
      </c>
      <c r="BE156" s="20">
        <v>3.07</v>
      </c>
      <c r="BF156" s="20">
        <v>10.5</v>
      </c>
      <c r="BG156" s="22">
        <v>45</v>
      </c>
      <c r="BH156" s="22">
        <v>17</v>
      </c>
      <c r="BI156" s="22">
        <v>64</v>
      </c>
      <c r="BJ156" s="22">
        <v>47</v>
      </c>
      <c r="BK156" s="22">
        <v>54</v>
      </c>
      <c r="BL156" s="22">
        <v>32</v>
      </c>
      <c r="BM156" s="22">
        <v>45</v>
      </c>
      <c r="BN156" s="22">
        <v>29</v>
      </c>
      <c r="BO156" s="22">
        <v>2</v>
      </c>
      <c r="BP156" s="20"/>
      <c r="BQ156" s="22">
        <v>2</v>
      </c>
      <c r="BR156" s="20"/>
      <c r="BS156" s="20"/>
      <c r="BT156" s="20"/>
      <c r="BU156" s="22">
        <v>0.34</v>
      </c>
      <c r="BV156" s="22">
        <v>0</v>
      </c>
      <c r="BW156" s="22">
        <v>0.16</v>
      </c>
      <c r="BX156" s="22">
        <v>0.5</v>
      </c>
      <c r="BY156" s="22">
        <v>1.7</v>
      </c>
      <c r="BZ156" s="22">
        <v>1.78</v>
      </c>
      <c r="CA156" s="22">
        <v>56</v>
      </c>
      <c r="CB156" s="22">
        <v>34</v>
      </c>
      <c r="CC156" s="22">
        <v>120</v>
      </c>
      <c r="CD156" s="22">
        <v>51</v>
      </c>
      <c r="CE156" s="22">
        <v>16</v>
      </c>
      <c r="CF156" s="22">
        <v>9</v>
      </c>
      <c r="CG156" s="22">
        <v>73</v>
      </c>
      <c r="CH156" s="22">
        <v>21</v>
      </c>
      <c r="CI156" s="22">
        <v>1.1399999999999999</v>
      </c>
      <c r="CJ156" s="22">
        <v>0.32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209288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1</v>
      </c>
      <c r="J157" s="20">
        <v>0</v>
      </c>
      <c r="K157" s="20">
        <v>-1</v>
      </c>
      <c r="L157" s="22">
        <v>0</v>
      </c>
      <c r="M157" s="20" t="s">
        <v>1261</v>
      </c>
      <c r="N157" s="20">
        <v>0</v>
      </c>
      <c r="O157" s="22">
        <v>141</v>
      </c>
      <c r="P157" s="23" t="b">
        <v>0</v>
      </c>
      <c r="Q157" s="20"/>
      <c r="R157" s="20"/>
      <c r="S157" s="22">
        <v>39</v>
      </c>
      <c r="T157" s="20" t="s">
        <v>1796</v>
      </c>
      <c r="U157" s="20">
        <v>0</v>
      </c>
      <c r="V157" s="20" t="s">
        <v>1797</v>
      </c>
      <c r="W157" s="20">
        <v>0.3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0</v>
      </c>
      <c r="AD157" s="22">
        <v>11614</v>
      </c>
      <c r="AE157" s="22">
        <v>698</v>
      </c>
      <c r="AF157" s="22">
        <v>10664</v>
      </c>
      <c r="AG157" s="22">
        <v>331</v>
      </c>
      <c r="AH157" s="20">
        <v>0</v>
      </c>
      <c r="AI157" s="20">
        <v>0</v>
      </c>
      <c r="AJ157" s="20" t="s">
        <v>1797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448</v>
      </c>
      <c r="BH157" s="22">
        <v>35</v>
      </c>
      <c r="BI157" s="22">
        <v>430</v>
      </c>
      <c r="BJ157" s="22">
        <v>18</v>
      </c>
      <c r="BK157" s="22">
        <v>407</v>
      </c>
      <c r="BL157" s="22">
        <v>13</v>
      </c>
      <c r="BM157" s="22">
        <v>452</v>
      </c>
      <c r="BN157" s="22">
        <v>35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718</v>
      </c>
      <c r="CB157" s="22">
        <v>82</v>
      </c>
      <c r="CC157" s="22">
        <v>384</v>
      </c>
      <c r="CD157" s="22">
        <v>33</v>
      </c>
      <c r="CE157" s="22">
        <v>455</v>
      </c>
      <c r="CF157" s="22">
        <v>35</v>
      </c>
      <c r="CG157" s="22">
        <v>281</v>
      </c>
      <c r="CH157" s="22">
        <v>40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100</v>
      </c>
      <c r="B158" s="22">
        <v>100</v>
      </c>
      <c r="C158" s="22">
        <v>15157</v>
      </c>
      <c r="D158" s="22">
        <v>0</v>
      </c>
      <c r="E158" s="22">
        <v>0</v>
      </c>
      <c r="F158" s="22">
        <v>-2</v>
      </c>
      <c r="G158" s="22">
        <v>2</v>
      </c>
      <c r="H158" s="22">
        <v>0</v>
      </c>
      <c r="I158" s="22">
        <v>3</v>
      </c>
      <c r="J158" s="20">
        <v>0.2</v>
      </c>
      <c r="K158" s="20">
        <v>-0.8</v>
      </c>
      <c r="L158" s="22">
        <v>1</v>
      </c>
      <c r="M158" s="20" t="s">
        <v>479</v>
      </c>
      <c r="N158" s="20">
        <v>0.2</v>
      </c>
      <c r="O158" s="22">
        <v>142</v>
      </c>
      <c r="P158" s="23" t="b">
        <v>0</v>
      </c>
      <c r="Q158" s="20"/>
      <c r="R158" s="20" t="s">
        <v>3293</v>
      </c>
      <c r="S158" s="22">
        <v>48</v>
      </c>
      <c r="T158" s="20" t="s">
        <v>1338</v>
      </c>
      <c r="U158" s="20">
        <v>1.2</v>
      </c>
      <c r="V158" s="20" t="s">
        <v>606</v>
      </c>
      <c r="W158" s="20">
        <v>0.1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7</v>
      </c>
      <c r="AD158" s="22">
        <v>5622</v>
      </c>
      <c r="AE158" s="22">
        <v>153</v>
      </c>
      <c r="AF158" s="22">
        <v>18406</v>
      </c>
      <c r="AG158" s="22">
        <v>147</v>
      </c>
      <c r="AH158" s="20">
        <v>0</v>
      </c>
      <c r="AI158" s="20">
        <v>1.5</v>
      </c>
      <c r="AJ158" s="20" t="s">
        <v>606</v>
      </c>
      <c r="AK158" s="22">
        <v>272</v>
      </c>
      <c r="AL158" s="22">
        <v>0</v>
      </c>
      <c r="AM158" s="22">
        <v>0</v>
      </c>
      <c r="AN158" s="22">
        <v>1</v>
      </c>
      <c r="AO158" s="22">
        <v>6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0</v>
      </c>
      <c r="AW158" s="22">
        <v>41</v>
      </c>
      <c r="AX158" s="20">
        <v>31.2</v>
      </c>
      <c r="AY158" s="20">
        <v>29.6</v>
      </c>
      <c r="AZ158" s="20">
        <v>2</v>
      </c>
      <c r="BA158" s="20">
        <v>6.3</v>
      </c>
      <c r="BB158" s="22">
        <v>4</v>
      </c>
      <c r="BC158" s="20">
        <v>0</v>
      </c>
      <c r="BD158" s="20">
        <v>0.26</v>
      </c>
      <c r="BE158" s="20">
        <v>0.26</v>
      </c>
      <c r="BF158" s="20">
        <v>5</v>
      </c>
      <c r="BG158" s="22">
        <v>317</v>
      </c>
      <c r="BH158" s="22">
        <v>139</v>
      </c>
      <c r="BI158" s="22">
        <v>249</v>
      </c>
      <c r="BJ158" s="22">
        <v>138</v>
      </c>
      <c r="BK158" s="22">
        <v>385</v>
      </c>
      <c r="BL158" s="22">
        <v>193</v>
      </c>
      <c r="BM158" s="22">
        <v>334</v>
      </c>
      <c r="BN158" s="22">
        <v>153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0.09</v>
      </c>
      <c r="BX158" s="22">
        <v>0.09</v>
      </c>
      <c r="BY158" s="22">
        <v>1.65</v>
      </c>
      <c r="BZ158" s="22">
        <v>1.99</v>
      </c>
      <c r="CA158" s="22">
        <v>280</v>
      </c>
      <c r="CB158" s="22">
        <v>182</v>
      </c>
      <c r="CC158" s="22">
        <v>358</v>
      </c>
      <c r="CD158" s="22">
        <v>168</v>
      </c>
      <c r="CE158" s="22">
        <v>331</v>
      </c>
      <c r="CF158" s="22">
        <v>157</v>
      </c>
      <c r="CG158" s="22">
        <v>374</v>
      </c>
      <c r="CH158" s="22">
        <v>118</v>
      </c>
      <c r="CI158" s="22">
        <v>1.32</v>
      </c>
      <c r="CJ158" s="22">
        <v>0.33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451340</v>
      </c>
      <c r="D159" s="22">
        <v>0</v>
      </c>
      <c r="E159" s="22">
        <v>0</v>
      </c>
      <c r="F159" s="22">
        <v>0</v>
      </c>
      <c r="G159" s="22">
        <v>0</v>
      </c>
      <c r="H159" s="22">
        <v>2</v>
      </c>
      <c r="I159" s="22">
        <v>3</v>
      </c>
      <c r="J159" s="20">
        <v>4.8</v>
      </c>
      <c r="K159" s="20">
        <v>3.8</v>
      </c>
      <c r="L159" s="22">
        <v>2</v>
      </c>
      <c r="M159" s="20" t="s">
        <v>1118</v>
      </c>
      <c r="N159" s="20">
        <v>4.8</v>
      </c>
      <c r="O159" s="22">
        <v>143</v>
      </c>
      <c r="P159" s="23" t="b">
        <v>0</v>
      </c>
      <c r="Q159" s="20"/>
      <c r="R159" s="20" t="s">
        <v>3510</v>
      </c>
      <c r="S159" s="22">
        <v>65</v>
      </c>
      <c r="T159" s="20" t="s">
        <v>1119</v>
      </c>
      <c r="U159" s="20">
        <v>4.9000000000000004</v>
      </c>
      <c r="V159" s="20" t="s">
        <v>393</v>
      </c>
      <c r="W159" s="20">
        <v>37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44</v>
      </c>
      <c r="AD159" s="22">
        <v>1986618</v>
      </c>
      <c r="AE159" s="22">
        <v>85429</v>
      </c>
      <c r="AF159" s="22">
        <v>2050485</v>
      </c>
      <c r="AG159" s="22">
        <v>96107</v>
      </c>
      <c r="AH159" s="20">
        <v>0.7</v>
      </c>
      <c r="AI159" s="20">
        <v>6.8</v>
      </c>
      <c r="AJ159" s="20" t="s">
        <v>393</v>
      </c>
      <c r="AK159" s="22">
        <v>755</v>
      </c>
      <c r="AL159" s="22">
        <v>3</v>
      </c>
      <c r="AM159" s="22">
        <v>3</v>
      </c>
      <c r="AN159" s="22">
        <v>0</v>
      </c>
      <c r="AO159" s="22">
        <v>17</v>
      </c>
      <c r="AP159" s="22">
        <v>0</v>
      </c>
      <c r="AQ159" s="22">
        <v>0</v>
      </c>
      <c r="AR159" s="22">
        <v>0</v>
      </c>
      <c r="AS159" s="22">
        <v>3</v>
      </c>
      <c r="AT159" s="22">
        <v>0</v>
      </c>
      <c r="AU159" s="22">
        <v>0</v>
      </c>
      <c r="AV159" s="22">
        <v>6</v>
      </c>
      <c r="AW159" s="22">
        <v>136</v>
      </c>
      <c r="AX159" s="20">
        <v>218.6</v>
      </c>
      <c r="AY159" s="20">
        <v>220.1</v>
      </c>
      <c r="AZ159" s="20">
        <v>293</v>
      </c>
      <c r="BA159" s="20">
        <v>73.3</v>
      </c>
      <c r="BB159" s="22">
        <v>8</v>
      </c>
      <c r="BC159" s="20">
        <v>2.44</v>
      </c>
      <c r="BD159" s="20">
        <v>2.0099999999999998</v>
      </c>
      <c r="BE159" s="20">
        <v>4.45</v>
      </c>
      <c r="BF159" s="20">
        <v>14.66</v>
      </c>
      <c r="BG159" s="22">
        <v>34</v>
      </c>
      <c r="BH159" s="22">
        <v>12</v>
      </c>
      <c r="BI159" s="22">
        <v>23</v>
      </c>
      <c r="BJ159" s="22">
        <v>18</v>
      </c>
      <c r="BK159" s="22">
        <v>15</v>
      </c>
      <c r="BL159" s="22">
        <v>10</v>
      </c>
      <c r="BM159" s="22">
        <v>14</v>
      </c>
      <c r="BN159" s="22">
        <v>10</v>
      </c>
      <c r="BO159" s="20"/>
      <c r="BP159" s="20"/>
      <c r="BQ159" s="20"/>
      <c r="BR159" s="20"/>
      <c r="BS159" s="20"/>
      <c r="BT159" s="20"/>
      <c r="BU159" s="22">
        <v>0.28999999999999998</v>
      </c>
      <c r="BV159" s="22">
        <v>0</v>
      </c>
      <c r="BW159" s="22">
        <v>0.24</v>
      </c>
      <c r="BX159" s="22">
        <v>0.53</v>
      </c>
      <c r="BY159" s="22">
        <v>1.75</v>
      </c>
      <c r="BZ159" s="22">
        <v>2.0299999999999998</v>
      </c>
      <c r="CA159" s="22">
        <v>49</v>
      </c>
      <c r="CB159" s="22">
        <v>28</v>
      </c>
      <c r="CC159" s="22">
        <v>41</v>
      </c>
      <c r="CD159" s="22">
        <v>23</v>
      </c>
      <c r="CE159" s="22">
        <v>27</v>
      </c>
      <c r="CF159" s="22">
        <v>17</v>
      </c>
      <c r="CG159" s="22">
        <v>6</v>
      </c>
      <c r="CH159" s="22">
        <v>4</v>
      </c>
      <c r="CI159" s="22">
        <v>0.95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27.75" thickBot="1">
      <c r="A160" s="22">
        <v>25</v>
      </c>
      <c r="B160" s="22">
        <v>25</v>
      </c>
      <c r="C160" s="22">
        <v>243505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0</v>
      </c>
      <c r="K160" s="20">
        <v>-0.2</v>
      </c>
      <c r="L160" s="22">
        <v>0</v>
      </c>
      <c r="M160" s="20" t="s">
        <v>1107</v>
      </c>
      <c r="N160" s="20">
        <v>0</v>
      </c>
      <c r="O160" s="22">
        <v>144</v>
      </c>
      <c r="P160" s="23" t="b">
        <v>0</v>
      </c>
      <c r="Q160" s="20" t="s">
        <v>3511</v>
      </c>
      <c r="R160" s="20" t="s">
        <v>3512</v>
      </c>
      <c r="S160" s="22">
        <v>44</v>
      </c>
      <c r="T160" s="20" t="s">
        <v>1108</v>
      </c>
      <c r="U160" s="20">
        <v>0</v>
      </c>
      <c r="V160" s="20" t="s">
        <v>652</v>
      </c>
      <c r="W160" s="20">
        <v>0.1</v>
      </c>
      <c r="X160" s="23" t="b">
        <v>0</v>
      </c>
      <c r="Y160" s="20"/>
      <c r="Z160" s="20" t="s">
        <v>937</v>
      </c>
      <c r="AA160" s="22">
        <v>5</v>
      </c>
      <c r="AB160" s="22">
        <v>36</v>
      </c>
      <c r="AC160" s="22">
        <v>0</v>
      </c>
      <c r="AD160" s="22">
        <v>5264</v>
      </c>
      <c r="AE160" s="22">
        <v>38</v>
      </c>
      <c r="AF160" s="22">
        <v>6977</v>
      </c>
      <c r="AG160" s="22">
        <v>357</v>
      </c>
      <c r="AH160" s="20">
        <v>0</v>
      </c>
      <c r="AI160" s="20">
        <v>0</v>
      </c>
      <c r="AJ160" s="20" t="s">
        <v>652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579</v>
      </c>
      <c r="BH160" s="22">
        <v>218</v>
      </c>
      <c r="BI160" s="22">
        <v>568</v>
      </c>
      <c r="BJ160" s="22">
        <v>219</v>
      </c>
      <c r="BK160" s="22">
        <v>557</v>
      </c>
      <c r="BL160" s="22">
        <v>216</v>
      </c>
      <c r="BM160" s="22">
        <v>583</v>
      </c>
      <c r="BN160" s="22">
        <v>222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535</v>
      </c>
      <c r="CB160" s="22">
        <v>289</v>
      </c>
      <c r="CC160" s="22">
        <v>539</v>
      </c>
      <c r="CD160" s="22">
        <v>196</v>
      </c>
      <c r="CE160" s="22">
        <v>587</v>
      </c>
      <c r="CF160" s="22">
        <v>223</v>
      </c>
      <c r="CG160" s="22">
        <v>448</v>
      </c>
      <c r="CH160" s="22">
        <v>146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27.75" thickBot="1">
      <c r="A161" s="22">
        <v>0</v>
      </c>
      <c r="B161" s="22">
        <v>0</v>
      </c>
      <c r="C161" s="22">
        <v>441192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3</v>
      </c>
      <c r="J161" s="20">
        <v>0</v>
      </c>
      <c r="K161" s="20">
        <v>0</v>
      </c>
      <c r="L161" s="22">
        <v>0</v>
      </c>
      <c r="M161" s="20" t="s">
        <v>1110</v>
      </c>
      <c r="N161" s="20">
        <v>0</v>
      </c>
      <c r="O161" s="22">
        <v>146</v>
      </c>
      <c r="P161" s="23" t="b">
        <v>0</v>
      </c>
      <c r="Q161" s="20" t="s">
        <v>1960</v>
      </c>
      <c r="R161" s="20" t="s">
        <v>1961</v>
      </c>
      <c r="S161" s="22">
        <v>45</v>
      </c>
      <c r="T161" s="20" t="s">
        <v>1111</v>
      </c>
      <c r="U161" s="20">
        <v>0</v>
      </c>
      <c r="V161" s="20" t="s">
        <v>1112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1448</v>
      </c>
      <c r="AG161" s="22">
        <v>9</v>
      </c>
      <c r="AH161" s="20">
        <v>0</v>
      </c>
      <c r="AI161" s="20">
        <v>0</v>
      </c>
      <c r="AJ161" s="20" t="s">
        <v>647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622</v>
      </c>
      <c r="BH161" s="22">
        <v>242</v>
      </c>
      <c r="BI161" s="22">
        <v>619</v>
      </c>
      <c r="BJ161" s="22">
        <v>243</v>
      </c>
      <c r="BK161" s="22">
        <v>611</v>
      </c>
      <c r="BL161" s="22">
        <v>241</v>
      </c>
      <c r="BM161" s="22">
        <v>627</v>
      </c>
      <c r="BN161" s="22">
        <v>246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413</v>
      </c>
      <c r="CB161" s="22">
        <v>233</v>
      </c>
      <c r="CC161" s="22">
        <v>588</v>
      </c>
      <c r="CD161" s="22">
        <v>222</v>
      </c>
      <c r="CE161" s="22">
        <v>630</v>
      </c>
      <c r="CF161" s="22">
        <v>247</v>
      </c>
      <c r="CG161" s="22">
        <v>668</v>
      </c>
      <c r="CH161" s="22">
        <v>271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240514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1</v>
      </c>
      <c r="J162" s="20">
        <v>0</v>
      </c>
      <c r="K162" s="20">
        <v>0</v>
      </c>
      <c r="L162" s="22">
        <v>0</v>
      </c>
      <c r="M162" s="20" t="s">
        <v>1126</v>
      </c>
      <c r="N162" s="20">
        <v>0</v>
      </c>
      <c r="O162" s="22">
        <v>147</v>
      </c>
      <c r="P162" s="23" t="b">
        <v>0</v>
      </c>
      <c r="Q162" s="20" t="s">
        <v>1962</v>
      </c>
      <c r="R162" s="20" t="s">
        <v>1963</v>
      </c>
      <c r="S162" s="22">
        <v>40</v>
      </c>
      <c r="T162" s="20" t="s">
        <v>1127</v>
      </c>
      <c r="U162" s="20">
        <v>0</v>
      </c>
      <c r="V162" s="20" t="s">
        <v>653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32</v>
      </c>
      <c r="AG162" s="22">
        <v>1</v>
      </c>
      <c r="AH162" s="20">
        <v>0</v>
      </c>
      <c r="AI162" s="20">
        <v>0</v>
      </c>
      <c r="AJ162" s="20" t="s">
        <v>653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496</v>
      </c>
      <c r="BH162" s="22">
        <v>59</v>
      </c>
      <c r="BI162" s="22">
        <v>480</v>
      </c>
      <c r="BJ162" s="22">
        <v>43</v>
      </c>
      <c r="BK162" s="22">
        <v>458</v>
      </c>
      <c r="BL162" s="22">
        <v>38</v>
      </c>
      <c r="BM162" s="22">
        <v>501</v>
      </c>
      <c r="BN162" s="22">
        <v>59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648</v>
      </c>
      <c r="CB162" s="22">
        <v>56</v>
      </c>
      <c r="CC162" s="22">
        <v>435</v>
      </c>
      <c r="CD162" s="22">
        <v>58</v>
      </c>
      <c r="CE162" s="22">
        <v>503</v>
      </c>
      <c r="CF162" s="22">
        <v>59</v>
      </c>
      <c r="CG162" s="22">
        <v>727</v>
      </c>
      <c r="CH162" s="22">
        <v>85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49262</v>
      </c>
      <c r="D163" s="22">
        <v>0</v>
      </c>
      <c r="E163" s="22">
        <v>0</v>
      </c>
      <c r="F163" s="22">
        <v>-2</v>
      </c>
      <c r="G163" s="22">
        <v>2</v>
      </c>
      <c r="H163" s="22">
        <v>0</v>
      </c>
      <c r="I163" s="22">
        <v>1</v>
      </c>
      <c r="J163" s="20">
        <v>0.5</v>
      </c>
      <c r="K163" s="20">
        <v>-0.5</v>
      </c>
      <c r="L163" s="22">
        <v>2</v>
      </c>
      <c r="M163" s="20" t="s">
        <v>1087</v>
      </c>
      <c r="N163" s="20">
        <v>0.5</v>
      </c>
      <c r="O163" s="22">
        <v>148</v>
      </c>
      <c r="P163" s="23" t="b">
        <v>0</v>
      </c>
      <c r="Q163" s="20"/>
      <c r="R163" s="20"/>
      <c r="S163" s="22">
        <v>43</v>
      </c>
      <c r="T163" s="20" t="s">
        <v>1088</v>
      </c>
      <c r="U163" s="20">
        <v>2</v>
      </c>
      <c r="V163" s="20" t="s">
        <v>651</v>
      </c>
      <c r="W163" s="20">
        <v>2.6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10</v>
      </c>
      <c r="AD163" s="22">
        <v>76919</v>
      </c>
      <c r="AE163" s="22">
        <v>3933</v>
      </c>
      <c r="AF163" s="22">
        <v>354854</v>
      </c>
      <c r="AG163" s="22">
        <v>4848</v>
      </c>
      <c r="AH163" s="20">
        <v>0.1</v>
      </c>
      <c r="AI163" s="20">
        <v>2.2999999999999998</v>
      </c>
      <c r="AJ163" s="20" t="s">
        <v>651</v>
      </c>
      <c r="AK163" s="22">
        <v>450</v>
      </c>
      <c r="AL163" s="22">
        <v>0</v>
      </c>
      <c r="AM163" s="22">
        <v>0</v>
      </c>
      <c r="AN163" s="22">
        <v>0</v>
      </c>
      <c r="AO163" s="22">
        <v>11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16</v>
      </c>
      <c r="AV163" s="22">
        <v>0</v>
      </c>
      <c r="AW163" s="22">
        <v>91</v>
      </c>
      <c r="AX163" s="20">
        <v>149.6</v>
      </c>
      <c r="AY163" s="20">
        <v>0</v>
      </c>
      <c r="AZ163" s="20">
        <v>0</v>
      </c>
      <c r="BA163" s="20">
        <v>15</v>
      </c>
      <c r="BB163" s="22">
        <v>5</v>
      </c>
      <c r="BC163" s="20">
        <v>0</v>
      </c>
      <c r="BD163" s="20">
        <v>0</v>
      </c>
      <c r="BE163" s="20">
        <v>0</v>
      </c>
      <c r="BF163" s="20">
        <v>6.8</v>
      </c>
      <c r="BG163" s="22">
        <v>101</v>
      </c>
      <c r="BH163" s="22">
        <v>18</v>
      </c>
      <c r="BI163" s="22">
        <v>525</v>
      </c>
      <c r="BJ163" s="22">
        <v>61</v>
      </c>
      <c r="BK163" s="22">
        <v>506</v>
      </c>
      <c r="BL163" s="22">
        <v>56</v>
      </c>
      <c r="BM163" s="22">
        <v>248</v>
      </c>
      <c r="BN163" s="22">
        <v>18</v>
      </c>
      <c r="BO163" s="20"/>
      <c r="BP163" s="20"/>
      <c r="BQ163" s="20"/>
      <c r="BR163" s="20"/>
      <c r="BS163" s="20"/>
      <c r="BT163" s="20"/>
      <c r="BU163" s="22">
        <v>0</v>
      </c>
      <c r="BV163" s="22">
        <v>3.2</v>
      </c>
      <c r="BW163" s="22">
        <v>0</v>
      </c>
      <c r="BX163" s="22">
        <v>0</v>
      </c>
      <c r="BY163" s="22">
        <v>1.36</v>
      </c>
      <c r="BZ163" s="22">
        <v>2.2000000000000002</v>
      </c>
      <c r="CA163" s="22">
        <v>571</v>
      </c>
      <c r="CB163" s="22">
        <v>31</v>
      </c>
      <c r="CC163" s="22">
        <v>300</v>
      </c>
      <c r="CD163" s="22">
        <v>23</v>
      </c>
      <c r="CE163" s="22">
        <v>221</v>
      </c>
      <c r="CF163" s="22">
        <v>23</v>
      </c>
      <c r="CG163" s="22">
        <v>114</v>
      </c>
      <c r="CH163" s="22">
        <v>16</v>
      </c>
      <c r="CI163" s="22">
        <v>1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450434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4</v>
      </c>
      <c r="J164" s="20">
        <v>0</v>
      </c>
      <c r="K164" s="20">
        <v>0</v>
      </c>
      <c r="L164" s="22">
        <v>0</v>
      </c>
      <c r="M164" s="20" t="s">
        <v>1116</v>
      </c>
      <c r="N164" s="20">
        <v>0</v>
      </c>
      <c r="O164" s="22">
        <v>149</v>
      </c>
      <c r="P164" s="23" t="b">
        <v>0</v>
      </c>
      <c r="Q164" s="20" t="s">
        <v>2393</v>
      </c>
      <c r="R164" s="20" t="s">
        <v>2394</v>
      </c>
      <c r="S164" s="22">
        <v>55</v>
      </c>
      <c r="T164" s="20" t="s">
        <v>1117</v>
      </c>
      <c r="U164" s="20">
        <v>0</v>
      </c>
      <c r="V164" s="20" t="s">
        <v>649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4324</v>
      </c>
      <c r="AG164" s="22">
        <v>23</v>
      </c>
      <c r="AH164" s="20">
        <v>0</v>
      </c>
      <c r="AI164" s="20">
        <v>0</v>
      </c>
      <c r="AJ164" s="20" t="s">
        <v>649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718</v>
      </c>
      <c r="BH164" s="22">
        <v>88</v>
      </c>
      <c r="BI164" s="22">
        <v>718</v>
      </c>
      <c r="BJ164" s="22">
        <v>88</v>
      </c>
      <c r="BK164" s="22">
        <v>717</v>
      </c>
      <c r="BL164" s="22">
        <v>88</v>
      </c>
      <c r="BM164" s="22">
        <v>718</v>
      </c>
      <c r="BN164" s="22">
        <v>88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115</v>
      </c>
      <c r="CB164" s="22">
        <v>34</v>
      </c>
      <c r="CC164" s="22">
        <v>709</v>
      </c>
      <c r="CD164" s="22">
        <v>87</v>
      </c>
      <c r="CE164" s="22">
        <v>718</v>
      </c>
      <c r="CF164" s="22">
        <v>88</v>
      </c>
      <c r="CG164" s="22">
        <v>625</v>
      </c>
      <c r="CH164" s="22">
        <v>86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469142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2</v>
      </c>
      <c r="J165" s="20">
        <v>0.5</v>
      </c>
      <c r="K165" s="20">
        <v>-0.5</v>
      </c>
      <c r="L165" s="22">
        <v>1</v>
      </c>
      <c r="M165" s="20" t="s">
        <v>1128</v>
      </c>
      <c r="N165" s="20">
        <v>0.5</v>
      </c>
      <c r="O165" s="22">
        <v>150</v>
      </c>
      <c r="P165" s="23" t="b">
        <v>0</v>
      </c>
      <c r="Q165" s="20"/>
      <c r="R165" s="20"/>
      <c r="S165" s="22">
        <v>40</v>
      </c>
      <c r="T165" s="20" t="s">
        <v>1129</v>
      </c>
      <c r="U165" s="20">
        <v>1.4</v>
      </c>
      <c r="V165" s="20" t="s">
        <v>1130</v>
      </c>
      <c r="W165" s="20">
        <v>1.7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7</v>
      </c>
      <c r="AD165" s="22">
        <v>163142</v>
      </c>
      <c r="AE165" s="22">
        <v>3774</v>
      </c>
      <c r="AF165" s="22">
        <v>133484</v>
      </c>
      <c r="AG165" s="22">
        <v>2846</v>
      </c>
      <c r="AH165" s="20">
        <v>0.1</v>
      </c>
      <c r="AI165" s="20">
        <v>1.8</v>
      </c>
      <c r="AJ165" s="20" t="s">
        <v>646</v>
      </c>
      <c r="AK165" s="22">
        <v>298</v>
      </c>
      <c r="AL165" s="22">
        <v>0</v>
      </c>
      <c r="AM165" s="22">
        <v>0</v>
      </c>
      <c r="AN165" s="22">
        <v>0</v>
      </c>
      <c r="AO165" s="22">
        <v>3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56</v>
      </c>
      <c r="AX165" s="20">
        <v>100.8</v>
      </c>
      <c r="AY165" s="20">
        <v>2.6</v>
      </c>
      <c r="AZ165" s="20">
        <v>17</v>
      </c>
      <c r="BA165" s="20">
        <v>12</v>
      </c>
      <c r="BB165" s="22">
        <v>3</v>
      </c>
      <c r="BC165" s="20">
        <v>0.02</v>
      </c>
      <c r="BD165" s="20">
        <v>0.02</v>
      </c>
      <c r="BE165" s="20">
        <v>0.04</v>
      </c>
      <c r="BF165" s="20">
        <v>4.03</v>
      </c>
      <c r="BG165" s="22">
        <v>171</v>
      </c>
      <c r="BH165" s="22">
        <v>67</v>
      </c>
      <c r="BI165" s="22">
        <v>379</v>
      </c>
      <c r="BJ165" s="22">
        <v>139</v>
      </c>
      <c r="BK165" s="22">
        <v>268</v>
      </c>
      <c r="BL165" s="22">
        <v>81</v>
      </c>
      <c r="BM165" s="22">
        <v>279</v>
      </c>
      <c r="BN165" s="22">
        <v>95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0.01</v>
      </c>
      <c r="BX165" s="22">
        <v>0.02</v>
      </c>
      <c r="BY165" s="22">
        <v>1.22</v>
      </c>
      <c r="BZ165" s="22">
        <v>0.91</v>
      </c>
      <c r="CA165" s="22">
        <v>673</v>
      </c>
      <c r="CB165" s="22">
        <v>202</v>
      </c>
      <c r="CC165" s="22">
        <v>299</v>
      </c>
      <c r="CD165" s="22">
        <v>95</v>
      </c>
      <c r="CE165" s="22">
        <v>297</v>
      </c>
      <c r="CF165" s="22">
        <v>96</v>
      </c>
      <c r="CG165" s="22">
        <v>131</v>
      </c>
      <c r="CH165" s="22">
        <v>52</v>
      </c>
      <c r="CI165" s="22">
        <v>0.91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111478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2</v>
      </c>
      <c r="J166" s="20">
        <v>0.5</v>
      </c>
      <c r="K166" s="20">
        <v>-0.5</v>
      </c>
      <c r="L166" s="22">
        <v>1</v>
      </c>
      <c r="M166" s="20" t="s">
        <v>1097</v>
      </c>
      <c r="N166" s="20">
        <v>0.5</v>
      </c>
      <c r="O166" s="22">
        <v>151</v>
      </c>
      <c r="P166" s="23" t="b">
        <v>0</v>
      </c>
      <c r="Q166" s="20"/>
      <c r="R166" s="20"/>
      <c r="S166" s="22">
        <v>44</v>
      </c>
      <c r="T166" s="20" t="s">
        <v>1098</v>
      </c>
      <c r="U166" s="20">
        <v>1.3</v>
      </c>
      <c r="V166" s="20" t="s">
        <v>454</v>
      </c>
      <c r="W166" s="20">
        <v>0.8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12</v>
      </c>
      <c r="AD166" s="22">
        <v>51479</v>
      </c>
      <c r="AE166" s="22">
        <v>3207</v>
      </c>
      <c r="AF166" s="22">
        <v>80853</v>
      </c>
      <c r="AG166" s="22">
        <v>1856</v>
      </c>
      <c r="AH166" s="20">
        <v>0.1</v>
      </c>
      <c r="AI166" s="20">
        <v>2.7</v>
      </c>
      <c r="AJ166" s="20" t="s">
        <v>454</v>
      </c>
      <c r="AK166" s="22">
        <v>557</v>
      </c>
      <c r="AL166" s="22">
        <v>0</v>
      </c>
      <c r="AM166" s="22">
        <v>1</v>
      </c>
      <c r="AN166" s="22">
        <v>0</v>
      </c>
      <c r="AO166" s="22">
        <v>13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97</v>
      </c>
      <c r="AX166" s="20">
        <v>117.6</v>
      </c>
      <c r="AY166" s="20">
        <v>40.700000000000003</v>
      </c>
      <c r="AZ166" s="20">
        <v>23</v>
      </c>
      <c r="BA166" s="20">
        <v>18.2</v>
      </c>
      <c r="BB166" s="22">
        <v>5</v>
      </c>
      <c r="BC166" s="20">
        <v>7.0000000000000007E-2</v>
      </c>
      <c r="BD166" s="20">
        <v>0.22</v>
      </c>
      <c r="BE166" s="20">
        <v>0.28999999999999998</v>
      </c>
      <c r="BF166" s="20">
        <v>10.77</v>
      </c>
      <c r="BG166" s="22">
        <v>145</v>
      </c>
      <c r="BH166" s="22">
        <v>54</v>
      </c>
      <c r="BI166" s="22">
        <v>218</v>
      </c>
      <c r="BJ166" s="22">
        <v>59</v>
      </c>
      <c r="BK166" s="22">
        <v>246</v>
      </c>
      <c r="BL166" s="22">
        <v>74</v>
      </c>
      <c r="BM166" s="22">
        <v>210</v>
      </c>
      <c r="BN166" s="22">
        <v>66</v>
      </c>
      <c r="BO166" s="20"/>
      <c r="BP166" s="20"/>
      <c r="BQ166" s="20"/>
      <c r="BR166" s="20"/>
      <c r="BS166" s="20"/>
      <c r="BT166" s="20"/>
      <c r="BU166" s="22">
        <v>0.01</v>
      </c>
      <c r="BV166" s="22">
        <v>0</v>
      </c>
      <c r="BW166" s="22">
        <v>0.04</v>
      </c>
      <c r="BX166" s="22">
        <v>0.05</v>
      </c>
      <c r="BY166" s="22">
        <v>1.74</v>
      </c>
      <c r="BZ166" s="22">
        <v>2.1</v>
      </c>
      <c r="CA166" s="22">
        <v>487</v>
      </c>
      <c r="CB166" s="22">
        <v>102</v>
      </c>
      <c r="CC166" s="22">
        <v>303</v>
      </c>
      <c r="CD166" s="22">
        <v>98</v>
      </c>
      <c r="CE166" s="22">
        <v>315</v>
      </c>
      <c r="CF166" s="22">
        <v>104</v>
      </c>
      <c r="CG166" s="22">
        <v>181</v>
      </c>
      <c r="CH166" s="22">
        <v>70</v>
      </c>
      <c r="CI166" s="22">
        <v>0.81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489639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0.8</v>
      </c>
      <c r="K167" s="20">
        <v>-0.2</v>
      </c>
      <c r="L167" s="22">
        <v>0</v>
      </c>
      <c r="M167" s="20" t="s">
        <v>1964</v>
      </c>
      <c r="N167" s="20">
        <v>0.8</v>
      </c>
      <c r="O167" s="22">
        <v>152</v>
      </c>
      <c r="P167" s="23" t="b">
        <v>0</v>
      </c>
      <c r="Q167" s="20"/>
      <c r="R167" s="20"/>
      <c r="S167" s="22">
        <v>44</v>
      </c>
      <c r="T167" s="20" t="s">
        <v>1965</v>
      </c>
      <c r="U167" s="20">
        <v>1.8</v>
      </c>
      <c r="V167" s="20" t="s">
        <v>1966</v>
      </c>
      <c r="W167" s="20">
        <v>0.4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7</v>
      </c>
      <c r="AD167" s="22">
        <v>16188</v>
      </c>
      <c r="AE167" s="22">
        <v>568</v>
      </c>
      <c r="AF167" s="22">
        <v>29116</v>
      </c>
      <c r="AG167" s="22">
        <v>773</v>
      </c>
      <c r="AH167" s="20">
        <v>0.2</v>
      </c>
      <c r="AI167" s="20">
        <v>1.6</v>
      </c>
      <c r="AJ167" s="20" t="s">
        <v>1966</v>
      </c>
      <c r="AK167" s="22">
        <v>360</v>
      </c>
      <c r="AL167" s="22">
        <v>0</v>
      </c>
      <c r="AM167" s="22">
        <v>0</v>
      </c>
      <c r="AN167" s="22">
        <v>0</v>
      </c>
      <c r="AO167" s="22">
        <v>7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10</v>
      </c>
      <c r="AV167" s="22">
        <v>0</v>
      </c>
      <c r="AW167" s="22">
        <v>59</v>
      </c>
      <c r="AX167" s="20">
        <v>90.4</v>
      </c>
      <c r="AY167" s="20">
        <v>0</v>
      </c>
      <c r="AZ167" s="20">
        <v>0</v>
      </c>
      <c r="BA167" s="20">
        <v>9.1</v>
      </c>
      <c r="BB167" s="22">
        <v>4</v>
      </c>
      <c r="BC167" s="20">
        <v>0</v>
      </c>
      <c r="BD167" s="20">
        <v>0</v>
      </c>
      <c r="BE167" s="20">
        <v>0</v>
      </c>
      <c r="BF167" s="20">
        <v>8.49</v>
      </c>
      <c r="BG167" s="22">
        <v>188</v>
      </c>
      <c r="BH167" s="22">
        <v>20</v>
      </c>
      <c r="BI167" s="22">
        <v>581</v>
      </c>
      <c r="BJ167" s="22">
        <v>67</v>
      </c>
      <c r="BK167" s="22">
        <v>570</v>
      </c>
      <c r="BL167" s="22">
        <v>63</v>
      </c>
      <c r="BM167" s="22">
        <v>304</v>
      </c>
      <c r="BN167" s="22">
        <v>20</v>
      </c>
      <c r="BO167" s="20"/>
      <c r="BP167" s="20"/>
      <c r="BQ167" s="20"/>
      <c r="BR167" s="20"/>
      <c r="BS167" s="20"/>
      <c r="BT167" s="20"/>
      <c r="BU167" s="22">
        <v>0</v>
      </c>
      <c r="BV167" s="22">
        <v>2.5</v>
      </c>
      <c r="BW167" s="22">
        <v>0</v>
      </c>
      <c r="BX167" s="22">
        <v>0</v>
      </c>
      <c r="BY167" s="22">
        <v>2.12</v>
      </c>
      <c r="BZ167" s="22">
        <v>1.75</v>
      </c>
      <c r="CA167" s="22">
        <v>559</v>
      </c>
      <c r="CB167" s="22">
        <v>29</v>
      </c>
      <c r="CC167" s="22">
        <v>263</v>
      </c>
      <c r="CD167" s="22">
        <v>20</v>
      </c>
      <c r="CE167" s="22">
        <v>254</v>
      </c>
      <c r="CF167" s="22">
        <v>25</v>
      </c>
      <c r="CG167" s="22">
        <v>254</v>
      </c>
      <c r="CH167" s="22">
        <v>32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110735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2</v>
      </c>
      <c r="J168" s="20">
        <v>0.2</v>
      </c>
      <c r="K168" s="20">
        <v>-0.8</v>
      </c>
      <c r="L168" s="22">
        <v>0</v>
      </c>
      <c r="M168" s="20" t="s">
        <v>981</v>
      </c>
      <c r="N168" s="20">
        <v>0.2</v>
      </c>
      <c r="O168" s="22">
        <v>153</v>
      </c>
      <c r="P168" s="23" t="b">
        <v>0</v>
      </c>
      <c r="Q168" s="20"/>
      <c r="R168" s="20" t="s">
        <v>2509</v>
      </c>
      <c r="S168" s="22">
        <v>43</v>
      </c>
      <c r="T168" s="20" t="s">
        <v>1096</v>
      </c>
      <c r="U168" s="20">
        <v>0.8</v>
      </c>
      <c r="V168" s="20" t="s">
        <v>552</v>
      </c>
      <c r="W168" s="20">
        <v>0.2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3</v>
      </c>
      <c r="AD168" s="22">
        <v>11628</v>
      </c>
      <c r="AE168" s="22">
        <v>366</v>
      </c>
      <c r="AF168" s="22">
        <v>22219</v>
      </c>
      <c r="AG168" s="22">
        <v>451</v>
      </c>
      <c r="AH168" s="20">
        <v>0</v>
      </c>
      <c r="AI168" s="20">
        <v>0.7</v>
      </c>
      <c r="AJ168" s="20" t="s">
        <v>552</v>
      </c>
      <c r="AK168" s="22">
        <v>360</v>
      </c>
      <c r="AL168" s="22">
        <v>0</v>
      </c>
      <c r="AM168" s="22">
        <v>0</v>
      </c>
      <c r="AN168" s="22">
        <v>0</v>
      </c>
      <c r="AO168" s="22">
        <v>11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0</v>
      </c>
      <c r="AW168" s="22">
        <v>63</v>
      </c>
      <c r="AX168" s="20">
        <v>83.8</v>
      </c>
      <c r="AY168" s="20">
        <v>9</v>
      </c>
      <c r="AZ168" s="20">
        <v>8</v>
      </c>
      <c r="BA168" s="20">
        <v>10.1</v>
      </c>
      <c r="BB168" s="22">
        <v>4</v>
      </c>
      <c r="BC168" s="20">
        <v>0.1</v>
      </c>
      <c r="BD168" s="20">
        <v>0.08</v>
      </c>
      <c r="BE168" s="20">
        <v>0.18</v>
      </c>
      <c r="BF168" s="20">
        <v>8.34</v>
      </c>
      <c r="BG168" s="22">
        <v>202</v>
      </c>
      <c r="BH168" s="22">
        <v>79</v>
      </c>
      <c r="BI168" s="22">
        <v>351</v>
      </c>
      <c r="BJ168" s="22">
        <v>125</v>
      </c>
      <c r="BK168" s="22">
        <v>325</v>
      </c>
      <c r="BL168" s="22">
        <v>108</v>
      </c>
      <c r="BM168" s="22">
        <v>296</v>
      </c>
      <c r="BN168" s="22">
        <v>105</v>
      </c>
      <c r="BO168" s="20"/>
      <c r="BP168" s="20"/>
      <c r="BQ168" s="20"/>
      <c r="BR168" s="20"/>
      <c r="BS168" s="20"/>
      <c r="BT168" s="20"/>
      <c r="BU168" s="22">
        <v>0.02</v>
      </c>
      <c r="BV168" s="22">
        <v>0</v>
      </c>
      <c r="BW168" s="22">
        <v>0.02</v>
      </c>
      <c r="BX168" s="22">
        <v>0.04</v>
      </c>
      <c r="BY168" s="22">
        <v>2.08</v>
      </c>
      <c r="BZ168" s="22">
        <v>2.75</v>
      </c>
      <c r="CA168" s="22">
        <v>576</v>
      </c>
      <c r="CB168" s="22">
        <v>142</v>
      </c>
      <c r="CC168" s="22">
        <v>348</v>
      </c>
      <c r="CD168" s="22">
        <v>111</v>
      </c>
      <c r="CE168" s="22">
        <v>419</v>
      </c>
      <c r="CF168" s="22">
        <v>137</v>
      </c>
      <c r="CG168" s="22">
        <v>313</v>
      </c>
      <c r="CH168" s="22">
        <v>122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75</v>
      </c>
      <c r="B169" s="22">
        <v>100</v>
      </c>
      <c r="C169" s="22">
        <v>50175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4</v>
      </c>
      <c r="J169" s="20">
        <v>0.8</v>
      </c>
      <c r="K169" s="20">
        <v>0</v>
      </c>
      <c r="L169" s="22">
        <v>1</v>
      </c>
      <c r="M169" s="20" t="s">
        <v>1089</v>
      </c>
      <c r="N169" s="20">
        <v>1</v>
      </c>
      <c r="O169" s="22">
        <v>154</v>
      </c>
      <c r="P169" s="23" t="b">
        <v>0</v>
      </c>
      <c r="Q169" s="20" t="s">
        <v>3067</v>
      </c>
      <c r="R169" s="20" t="s">
        <v>3513</v>
      </c>
      <c r="S169" s="22">
        <v>58</v>
      </c>
      <c r="T169" s="20" t="s">
        <v>1090</v>
      </c>
      <c r="U169" s="20">
        <v>1.9</v>
      </c>
      <c r="V169" s="20" t="s">
        <v>531</v>
      </c>
      <c r="W169" s="20">
        <v>0.9</v>
      </c>
      <c r="X169" s="23" t="b">
        <v>0</v>
      </c>
      <c r="Y169" s="20"/>
      <c r="Z169" s="20" t="s">
        <v>937</v>
      </c>
      <c r="AA169" s="22">
        <v>5</v>
      </c>
      <c r="AB169" s="22">
        <v>36</v>
      </c>
      <c r="AC169" s="22">
        <v>15</v>
      </c>
      <c r="AD169" s="22">
        <v>71368</v>
      </c>
      <c r="AE169" s="22">
        <v>404</v>
      </c>
      <c r="AF169" s="22">
        <v>219035</v>
      </c>
      <c r="AG169" s="22">
        <v>5150</v>
      </c>
      <c r="AH169" s="20">
        <v>0.2</v>
      </c>
      <c r="AI169" s="20">
        <v>2.6</v>
      </c>
      <c r="AJ169" s="20" t="s">
        <v>531</v>
      </c>
      <c r="AK169" s="22">
        <v>407</v>
      </c>
      <c r="AL169" s="22">
        <v>1</v>
      </c>
      <c r="AM169" s="22">
        <v>0</v>
      </c>
      <c r="AN169" s="22">
        <v>2</v>
      </c>
      <c r="AO169" s="22">
        <v>7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1</v>
      </c>
      <c r="AW169" s="22">
        <v>44</v>
      </c>
      <c r="AX169" s="20">
        <v>61</v>
      </c>
      <c r="AY169" s="20">
        <v>71.599999999999994</v>
      </c>
      <c r="AZ169" s="20">
        <v>86</v>
      </c>
      <c r="BA169" s="20">
        <v>21.9</v>
      </c>
      <c r="BB169" s="22">
        <v>7</v>
      </c>
      <c r="BC169" s="20">
        <v>1.07</v>
      </c>
      <c r="BD169" s="20">
        <v>0.37</v>
      </c>
      <c r="BE169" s="20">
        <v>1.44</v>
      </c>
      <c r="BF169" s="20">
        <v>6.5</v>
      </c>
      <c r="BG169" s="22">
        <v>248</v>
      </c>
      <c r="BH169" s="22">
        <v>31</v>
      </c>
      <c r="BI169" s="22">
        <v>142</v>
      </c>
      <c r="BJ169" s="22">
        <v>17</v>
      </c>
      <c r="BK169" s="22">
        <v>105</v>
      </c>
      <c r="BL169" s="22">
        <v>34</v>
      </c>
      <c r="BM169" s="22">
        <v>175</v>
      </c>
      <c r="BN169" s="22">
        <v>31</v>
      </c>
      <c r="BO169" s="20"/>
      <c r="BP169" s="20"/>
      <c r="BQ169" s="20"/>
      <c r="BR169" s="20"/>
      <c r="BS169" s="22">
        <v>3</v>
      </c>
      <c r="BT169" s="20"/>
      <c r="BU169" s="22">
        <v>0.24</v>
      </c>
      <c r="BV169" s="22">
        <v>0</v>
      </c>
      <c r="BW169" s="22">
        <v>0.08</v>
      </c>
      <c r="BX169" s="22">
        <v>0.32</v>
      </c>
      <c r="BY169" s="22">
        <v>1.44</v>
      </c>
      <c r="BZ169" s="22">
        <v>1.55</v>
      </c>
      <c r="CA169" s="22">
        <v>72</v>
      </c>
      <c r="CB169" s="22">
        <v>24</v>
      </c>
      <c r="CC169" s="22">
        <v>249</v>
      </c>
      <c r="CD169" s="22">
        <v>34</v>
      </c>
      <c r="CE169" s="22">
        <v>250</v>
      </c>
      <c r="CF169" s="22">
        <v>34</v>
      </c>
      <c r="CG169" s="22">
        <v>176</v>
      </c>
      <c r="CH169" s="22">
        <v>27</v>
      </c>
      <c r="CI169" s="22">
        <v>1.55</v>
      </c>
      <c r="CJ169" s="22">
        <v>0.44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204676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1967</v>
      </c>
      <c r="N170" s="20">
        <v>0</v>
      </c>
      <c r="O170" s="22">
        <v>155</v>
      </c>
      <c r="P170" s="23" t="b">
        <v>0</v>
      </c>
      <c r="Q170" s="20" t="s">
        <v>3167</v>
      </c>
      <c r="R170" s="20" t="s">
        <v>3168</v>
      </c>
      <c r="S170" s="22">
        <v>44</v>
      </c>
      <c r="T170" s="20" t="s">
        <v>1968</v>
      </c>
      <c r="U170" s="20">
        <v>0</v>
      </c>
      <c r="V170" s="20" t="s">
        <v>1969</v>
      </c>
      <c r="W170" s="20">
        <v>0.6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25876</v>
      </c>
      <c r="AE170" s="22">
        <v>0</v>
      </c>
      <c r="AF170" s="22">
        <v>86995</v>
      </c>
      <c r="AG170" s="22">
        <v>1200</v>
      </c>
      <c r="AH170" s="20">
        <v>0</v>
      </c>
      <c r="AI170" s="20">
        <v>0</v>
      </c>
      <c r="AJ170" s="20" t="s">
        <v>1969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567</v>
      </c>
      <c r="BH170" s="22">
        <v>55</v>
      </c>
      <c r="BI170" s="22">
        <v>556</v>
      </c>
      <c r="BJ170" s="22">
        <v>58</v>
      </c>
      <c r="BK170" s="22">
        <v>544</v>
      </c>
      <c r="BL170" s="22">
        <v>56</v>
      </c>
      <c r="BM170" s="22">
        <v>571</v>
      </c>
      <c r="BN170" s="22">
        <v>56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513</v>
      </c>
      <c r="CB170" s="22">
        <v>89</v>
      </c>
      <c r="CC170" s="22">
        <v>525</v>
      </c>
      <c r="CD170" s="22">
        <v>55</v>
      </c>
      <c r="CE170" s="22">
        <v>575</v>
      </c>
      <c r="CF170" s="22">
        <v>59</v>
      </c>
      <c r="CG170" s="22">
        <v>207</v>
      </c>
      <c r="CH170" s="22">
        <v>37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223434</v>
      </c>
      <c r="D171" s="22">
        <v>0</v>
      </c>
      <c r="E171" s="22">
        <v>0</v>
      </c>
      <c r="F171" s="22">
        <v>-2</v>
      </c>
      <c r="G171" s="22">
        <v>2</v>
      </c>
      <c r="H171" s="22">
        <v>0</v>
      </c>
      <c r="I171" s="22">
        <v>2</v>
      </c>
      <c r="J171" s="20">
        <v>0.2</v>
      </c>
      <c r="K171" s="20">
        <v>-0.8</v>
      </c>
      <c r="L171" s="22">
        <v>0</v>
      </c>
      <c r="M171" s="20" t="s">
        <v>1970</v>
      </c>
      <c r="N171" s="20">
        <v>0.2</v>
      </c>
      <c r="O171" s="22">
        <v>606</v>
      </c>
      <c r="P171" s="23" t="b">
        <v>0</v>
      </c>
      <c r="Q171" s="20"/>
      <c r="R171" s="20" t="s">
        <v>3423</v>
      </c>
      <c r="S171" s="22">
        <v>43</v>
      </c>
      <c r="T171" s="20" t="s">
        <v>1971</v>
      </c>
      <c r="U171" s="20">
        <v>0.5</v>
      </c>
      <c r="V171" s="20" t="s">
        <v>1972</v>
      </c>
      <c r="W171" s="20">
        <v>0.1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</v>
      </c>
      <c r="AD171" s="22">
        <v>4654</v>
      </c>
      <c r="AE171" s="22">
        <v>868</v>
      </c>
      <c r="AF171" s="22">
        <v>9806</v>
      </c>
      <c r="AG171" s="22">
        <v>221</v>
      </c>
      <c r="AH171" s="20">
        <v>0</v>
      </c>
      <c r="AI171" s="20">
        <v>0.2</v>
      </c>
      <c r="AJ171" s="20" t="s">
        <v>1973</v>
      </c>
      <c r="AK171" s="22">
        <v>152</v>
      </c>
      <c r="AL171" s="22">
        <v>0</v>
      </c>
      <c r="AM171" s="22">
        <v>0</v>
      </c>
      <c r="AN171" s="22">
        <v>0</v>
      </c>
      <c r="AO171" s="22">
        <v>4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0</v>
      </c>
      <c r="AW171" s="22">
        <v>21</v>
      </c>
      <c r="AX171" s="20">
        <v>24.2</v>
      </c>
      <c r="AY171" s="20">
        <v>21.7</v>
      </c>
      <c r="AZ171" s="20">
        <v>2</v>
      </c>
      <c r="BA171" s="20">
        <v>4.8</v>
      </c>
      <c r="BB171" s="22">
        <v>2</v>
      </c>
      <c r="BC171" s="20">
        <v>0</v>
      </c>
      <c r="BD171" s="20">
        <v>0.01</v>
      </c>
      <c r="BE171" s="20">
        <v>0.01</v>
      </c>
      <c r="BF171" s="20">
        <v>2.92</v>
      </c>
      <c r="BG171" s="22">
        <v>334</v>
      </c>
      <c r="BH171" s="22">
        <v>125</v>
      </c>
      <c r="BI171" s="22">
        <v>287</v>
      </c>
      <c r="BJ171" s="22">
        <v>94</v>
      </c>
      <c r="BK171" s="22">
        <v>368</v>
      </c>
      <c r="BL171" s="22">
        <v>130</v>
      </c>
      <c r="BM171" s="22">
        <v>350</v>
      </c>
      <c r="BN171" s="22">
        <v>122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0.01</v>
      </c>
      <c r="BX171" s="22">
        <v>0.01</v>
      </c>
      <c r="BY171" s="22">
        <v>1.73</v>
      </c>
      <c r="BZ171" s="22">
        <v>2.37</v>
      </c>
      <c r="CA171" s="22">
        <v>584</v>
      </c>
      <c r="CB171" s="22">
        <v>150</v>
      </c>
      <c r="CC171" s="22">
        <v>350</v>
      </c>
      <c r="CD171" s="22">
        <v>113</v>
      </c>
      <c r="CE171" s="22">
        <v>434</v>
      </c>
      <c r="CF171" s="22">
        <v>147</v>
      </c>
      <c r="CG171" s="22">
        <v>398</v>
      </c>
      <c r="CH171" s="22">
        <v>155</v>
      </c>
      <c r="CI171" s="22">
        <v>1.18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532529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0.5</v>
      </c>
      <c r="K172" s="20">
        <v>-0.5</v>
      </c>
      <c r="L172" s="22">
        <v>0</v>
      </c>
      <c r="M172" s="20" t="s">
        <v>995</v>
      </c>
      <c r="N172" s="20">
        <v>0.5</v>
      </c>
      <c r="O172" s="22">
        <v>621</v>
      </c>
      <c r="P172" s="23" t="b">
        <v>0</v>
      </c>
      <c r="Q172" s="20"/>
      <c r="R172" s="20"/>
      <c r="S172" s="22">
        <v>45</v>
      </c>
      <c r="T172" s="20" t="s">
        <v>2510</v>
      </c>
      <c r="U172" s="20">
        <v>2</v>
      </c>
      <c r="V172" s="20" t="s">
        <v>2511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2</v>
      </c>
      <c r="AD172" s="22">
        <v>1460</v>
      </c>
      <c r="AE172" s="22">
        <v>78</v>
      </c>
      <c r="AF172" s="22">
        <v>1369</v>
      </c>
      <c r="AG172" s="22">
        <v>69</v>
      </c>
      <c r="AH172" s="20">
        <v>0.1</v>
      </c>
      <c r="AI172" s="20">
        <v>0.4</v>
      </c>
      <c r="AJ172" s="20" t="s">
        <v>2511</v>
      </c>
      <c r="AK172" s="22">
        <v>85</v>
      </c>
      <c r="AL172" s="22">
        <v>0</v>
      </c>
      <c r="AM172" s="22">
        <v>0</v>
      </c>
      <c r="AN172" s="22">
        <v>0</v>
      </c>
      <c r="AO172" s="22">
        <v>5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12</v>
      </c>
      <c r="AX172" s="20">
        <v>6.2</v>
      </c>
      <c r="AY172" s="20">
        <v>22.8</v>
      </c>
      <c r="AZ172" s="20">
        <v>2</v>
      </c>
      <c r="BA172" s="20">
        <v>3.1</v>
      </c>
      <c r="BB172" s="22">
        <v>1</v>
      </c>
      <c r="BC172" s="20">
        <v>0</v>
      </c>
      <c r="BD172" s="20">
        <v>0.02</v>
      </c>
      <c r="BE172" s="20">
        <v>0.02</v>
      </c>
      <c r="BF172" s="20">
        <v>1.28</v>
      </c>
      <c r="BG172" s="22">
        <v>397</v>
      </c>
      <c r="BH172" s="22">
        <v>181</v>
      </c>
      <c r="BI172" s="22">
        <v>280</v>
      </c>
      <c r="BJ172" s="22">
        <v>151</v>
      </c>
      <c r="BK172" s="22">
        <v>379</v>
      </c>
      <c r="BL172" s="22">
        <v>189</v>
      </c>
      <c r="BM172" s="22">
        <v>377</v>
      </c>
      <c r="BN172" s="22">
        <v>175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0.02</v>
      </c>
      <c r="BX172" s="22">
        <v>0.02</v>
      </c>
      <c r="BY172" s="22">
        <v>1.36</v>
      </c>
      <c r="BZ172" s="22">
        <v>5.29</v>
      </c>
      <c r="CA172" s="22">
        <v>457</v>
      </c>
      <c r="CB172" s="22">
        <v>260</v>
      </c>
      <c r="CC172" s="22">
        <v>311</v>
      </c>
      <c r="CD172" s="22">
        <v>142</v>
      </c>
      <c r="CE172" s="22">
        <v>230</v>
      </c>
      <c r="CF172" s="22">
        <v>97</v>
      </c>
      <c r="CG172" s="22">
        <v>602</v>
      </c>
      <c r="CH172" s="22">
        <v>234</v>
      </c>
      <c r="CI172" s="22">
        <v>1.06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535301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1.2</v>
      </c>
      <c r="K173" s="20">
        <v>0.2</v>
      </c>
      <c r="L173" s="22">
        <v>2</v>
      </c>
      <c r="M173" s="20" t="s">
        <v>578</v>
      </c>
      <c r="N173" s="20">
        <v>1.2</v>
      </c>
      <c r="O173" s="22">
        <v>690</v>
      </c>
      <c r="P173" s="23" t="b">
        <v>0</v>
      </c>
      <c r="Q173" s="20"/>
      <c r="R173" s="20"/>
      <c r="S173" s="22">
        <v>45</v>
      </c>
      <c r="T173" s="20" t="s">
        <v>2997</v>
      </c>
      <c r="U173" s="20">
        <v>1.2</v>
      </c>
      <c r="V173" s="20" t="s">
        <v>2998</v>
      </c>
      <c r="W173" s="20">
        <v>0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5</v>
      </c>
      <c r="AD173" s="22">
        <v>5757</v>
      </c>
      <c r="AE173" s="22">
        <v>1151</v>
      </c>
      <c r="AF173" s="22">
        <v>1860</v>
      </c>
      <c r="AG173" s="22">
        <v>308</v>
      </c>
      <c r="AH173" s="20">
        <v>0.3</v>
      </c>
      <c r="AI173" s="20">
        <v>1.1000000000000001</v>
      </c>
      <c r="AJ173" s="20" t="s">
        <v>2998</v>
      </c>
      <c r="AK173" s="22">
        <v>175</v>
      </c>
      <c r="AL173" s="22">
        <v>0</v>
      </c>
      <c r="AM173" s="22">
        <v>0</v>
      </c>
      <c r="AN173" s="22">
        <v>0</v>
      </c>
      <c r="AO173" s="22">
        <v>5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19</v>
      </c>
      <c r="AX173" s="20">
        <v>35.4</v>
      </c>
      <c r="AY173" s="20">
        <v>13.1</v>
      </c>
      <c r="AZ173" s="20">
        <v>1</v>
      </c>
      <c r="BA173" s="20">
        <v>5</v>
      </c>
      <c r="BB173" s="22">
        <v>2</v>
      </c>
      <c r="BC173" s="20">
        <v>0.1</v>
      </c>
      <c r="BD173" s="20">
        <v>0.01</v>
      </c>
      <c r="BE173" s="20">
        <v>0.11</v>
      </c>
      <c r="BF173" s="20">
        <v>4.05</v>
      </c>
      <c r="BG173" s="22">
        <v>306</v>
      </c>
      <c r="BH173" s="22">
        <v>130</v>
      </c>
      <c r="BI173" s="22">
        <v>327</v>
      </c>
      <c r="BJ173" s="22">
        <v>171</v>
      </c>
      <c r="BK173" s="22">
        <v>389</v>
      </c>
      <c r="BL173" s="22">
        <v>195</v>
      </c>
      <c r="BM173" s="22">
        <v>349</v>
      </c>
      <c r="BN173" s="22">
        <v>162</v>
      </c>
      <c r="BO173" s="20"/>
      <c r="BP173" s="20"/>
      <c r="BQ173" s="20"/>
      <c r="BR173" s="20"/>
      <c r="BS173" s="20"/>
      <c r="BT173" s="20"/>
      <c r="BU173" s="22">
        <v>0.05</v>
      </c>
      <c r="BV173" s="22">
        <v>0</v>
      </c>
      <c r="BW173" s="22">
        <v>0.01</v>
      </c>
      <c r="BX173" s="22">
        <v>0.06</v>
      </c>
      <c r="BY173" s="22">
        <v>2.08</v>
      </c>
      <c r="BZ173" s="22">
        <v>2.57</v>
      </c>
      <c r="CA173" s="22">
        <v>459</v>
      </c>
      <c r="CB173" s="22">
        <v>261</v>
      </c>
      <c r="CC173" s="22">
        <v>218</v>
      </c>
      <c r="CD173" s="22">
        <v>106</v>
      </c>
      <c r="CE173" s="22">
        <v>330</v>
      </c>
      <c r="CF173" s="22">
        <v>156</v>
      </c>
      <c r="CG173" s="22">
        <v>505</v>
      </c>
      <c r="CH173" s="22">
        <v>175</v>
      </c>
      <c r="CI173" s="22">
        <v>1.03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465607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3.5</v>
      </c>
      <c r="K174" s="20">
        <v>2.5</v>
      </c>
      <c r="L174" s="22">
        <v>7</v>
      </c>
      <c r="M174" s="20" t="s">
        <v>2999</v>
      </c>
      <c r="N174" s="20">
        <v>3.5</v>
      </c>
      <c r="O174" s="22">
        <v>700</v>
      </c>
      <c r="P174" s="23" t="b">
        <v>0</v>
      </c>
      <c r="Q174" s="20"/>
      <c r="R174" s="20"/>
      <c r="S174" s="22">
        <v>65</v>
      </c>
      <c r="T174" s="20" t="s">
        <v>3000</v>
      </c>
      <c r="U174" s="20">
        <v>3</v>
      </c>
      <c r="V174" s="20" t="s">
        <v>3001</v>
      </c>
      <c r="W174" s="20">
        <v>0.6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15</v>
      </c>
      <c r="AD174" s="22">
        <v>86227</v>
      </c>
      <c r="AE174" s="22">
        <v>7394</v>
      </c>
      <c r="AF174" s="22">
        <v>43458</v>
      </c>
      <c r="AG174" s="22">
        <v>1907</v>
      </c>
      <c r="AH174" s="20">
        <v>0.5</v>
      </c>
      <c r="AI174" s="20">
        <v>2.2999999999999998</v>
      </c>
      <c r="AJ174" s="20" t="s">
        <v>3002</v>
      </c>
      <c r="AK174" s="22">
        <v>142</v>
      </c>
      <c r="AL174" s="22">
        <v>2</v>
      </c>
      <c r="AM174" s="22">
        <v>0</v>
      </c>
      <c r="AN174" s="22">
        <v>0</v>
      </c>
      <c r="AO174" s="22">
        <v>4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1</v>
      </c>
      <c r="AW174" s="22">
        <v>41</v>
      </c>
      <c r="AX174" s="20">
        <v>77.400000000000006</v>
      </c>
      <c r="AY174" s="20">
        <v>29.3</v>
      </c>
      <c r="AZ174" s="20">
        <v>111</v>
      </c>
      <c r="BA174" s="20">
        <v>21.7</v>
      </c>
      <c r="BB174" s="22">
        <v>0</v>
      </c>
      <c r="BC174" s="20">
        <v>2.0699999999999998</v>
      </c>
      <c r="BD174" s="20">
        <v>0.24</v>
      </c>
      <c r="BE174" s="20">
        <v>2.31</v>
      </c>
      <c r="BF174" s="20">
        <v>1.95</v>
      </c>
      <c r="BG174" s="22">
        <v>219</v>
      </c>
      <c r="BH174" s="22">
        <v>88</v>
      </c>
      <c r="BI174" s="22">
        <v>252</v>
      </c>
      <c r="BJ174" s="22">
        <v>140</v>
      </c>
      <c r="BK174" s="22">
        <v>79</v>
      </c>
      <c r="BL174" s="22">
        <v>47</v>
      </c>
      <c r="BM174" s="22">
        <v>176</v>
      </c>
      <c r="BN174" s="22">
        <v>86</v>
      </c>
      <c r="BO174" s="20"/>
      <c r="BP174" s="20"/>
      <c r="BQ174" s="20"/>
      <c r="BR174" s="20"/>
      <c r="BS174" s="20"/>
      <c r="BT174" s="20"/>
      <c r="BU174" s="22">
        <v>1.31</v>
      </c>
      <c r="BV174" s="22">
        <v>0</v>
      </c>
      <c r="BW174" s="22">
        <v>0.15</v>
      </c>
      <c r="BX174" s="22">
        <v>1.46</v>
      </c>
      <c r="BY174" s="22">
        <v>1.24</v>
      </c>
      <c r="BZ174" s="22">
        <v>2.54</v>
      </c>
      <c r="CA174" s="22">
        <v>51</v>
      </c>
      <c r="CB174" s="22">
        <v>30</v>
      </c>
      <c r="CC174" s="22">
        <v>79</v>
      </c>
      <c r="CD174" s="22">
        <v>37</v>
      </c>
      <c r="CE174" s="22">
        <v>146</v>
      </c>
      <c r="CF174" s="22">
        <v>65</v>
      </c>
      <c r="CG174" s="22">
        <v>214</v>
      </c>
      <c r="CH174" s="22">
        <v>64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578614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3</v>
      </c>
      <c r="J175" s="20">
        <v>-0.5</v>
      </c>
      <c r="K175" s="20">
        <v>-0.5</v>
      </c>
      <c r="L175" s="22">
        <v>0</v>
      </c>
      <c r="M175" s="20" t="s">
        <v>1109</v>
      </c>
      <c r="N175" s="20">
        <v>0</v>
      </c>
      <c r="O175" s="22">
        <v>156</v>
      </c>
      <c r="P175" s="23" t="b">
        <v>0</v>
      </c>
      <c r="Q175" s="20"/>
      <c r="R175" s="20"/>
      <c r="S175" s="22">
        <v>44</v>
      </c>
      <c r="T175" s="20" t="s">
        <v>1974</v>
      </c>
      <c r="U175" s="20">
        <v>0</v>
      </c>
      <c r="V175" s="20" t="s">
        <v>1975</v>
      </c>
      <c r="W175" s="20">
        <v>0.1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0</v>
      </c>
      <c r="AD175" s="22">
        <v>4379</v>
      </c>
      <c r="AE175" s="22">
        <v>121</v>
      </c>
      <c r="AF175" s="22">
        <v>12241</v>
      </c>
      <c r="AG175" s="22">
        <v>220</v>
      </c>
      <c r="AH175" s="20">
        <v>0</v>
      </c>
      <c r="AI175" s="20">
        <v>0</v>
      </c>
      <c r="AJ175" s="20" t="s">
        <v>1975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595</v>
      </c>
      <c r="BH175" s="22">
        <v>232</v>
      </c>
      <c r="BI175" s="22">
        <v>586</v>
      </c>
      <c r="BJ175" s="22">
        <v>233</v>
      </c>
      <c r="BK175" s="22">
        <v>576</v>
      </c>
      <c r="BL175" s="22">
        <v>231</v>
      </c>
      <c r="BM175" s="22">
        <v>599</v>
      </c>
      <c r="BN175" s="22">
        <v>236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569</v>
      </c>
      <c r="CB175" s="22">
        <v>311</v>
      </c>
      <c r="CC175" s="22">
        <v>559</v>
      </c>
      <c r="CD175" s="22">
        <v>212</v>
      </c>
      <c r="CE175" s="22">
        <v>603</v>
      </c>
      <c r="CF175" s="22">
        <v>237</v>
      </c>
      <c r="CG175" s="22">
        <v>390</v>
      </c>
      <c r="CH175" s="22">
        <v>124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100</v>
      </c>
      <c r="B176" s="22">
        <v>75</v>
      </c>
      <c r="C176" s="22">
        <v>487968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0.3</v>
      </c>
      <c r="K176" s="20">
        <v>0.2</v>
      </c>
      <c r="L176" s="22">
        <v>1</v>
      </c>
      <c r="M176" s="20" t="s">
        <v>1976</v>
      </c>
      <c r="N176" s="20">
        <v>0.8</v>
      </c>
      <c r="O176" s="22">
        <v>157</v>
      </c>
      <c r="P176" s="23" t="b">
        <v>0</v>
      </c>
      <c r="Q176" s="20"/>
      <c r="R176" s="20" t="s">
        <v>3514</v>
      </c>
      <c r="S176" s="22">
        <v>40</v>
      </c>
      <c r="T176" s="20" t="s">
        <v>1977</v>
      </c>
      <c r="U176" s="20">
        <v>1</v>
      </c>
      <c r="V176" s="20" t="s">
        <v>1978</v>
      </c>
      <c r="W176" s="20">
        <v>0.8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9</v>
      </c>
      <c r="AD176" s="22">
        <v>76378</v>
      </c>
      <c r="AE176" s="22">
        <v>2123</v>
      </c>
      <c r="AF176" s="22">
        <v>54410</v>
      </c>
      <c r="AG176" s="22">
        <v>1978</v>
      </c>
      <c r="AH176" s="20">
        <v>0.2</v>
      </c>
      <c r="AI176" s="20">
        <v>2.2000000000000002</v>
      </c>
      <c r="AJ176" s="20" t="s">
        <v>1978</v>
      </c>
      <c r="AK176" s="22">
        <v>765</v>
      </c>
      <c r="AL176" s="22">
        <v>0</v>
      </c>
      <c r="AM176" s="22">
        <v>0</v>
      </c>
      <c r="AN176" s="22">
        <v>0</v>
      </c>
      <c r="AO176" s="22">
        <v>20</v>
      </c>
      <c r="AP176" s="22">
        <v>1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84</v>
      </c>
      <c r="AX176" s="20">
        <v>103.6</v>
      </c>
      <c r="AY176" s="20">
        <v>29.1</v>
      </c>
      <c r="AZ176" s="20">
        <v>34</v>
      </c>
      <c r="BA176" s="20">
        <v>16.600000000000001</v>
      </c>
      <c r="BB176" s="22">
        <v>9</v>
      </c>
      <c r="BC176" s="20">
        <v>0.19</v>
      </c>
      <c r="BD176" s="20">
        <v>0.48</v>
      </c>
      <c r="BE176" s="20">
        <v>0.67</v>
      </c>
      <c r="BF176" s="20">
        <v>16.68</v>
      </c>
      <c r="BG176" s="22">
        <v>160</v>
      </c>
      <c r="BH176" s="22">
        <v>60</v>
      </c>
      <c r="BI176" s="22">
        <v>254</v>
      </c>
      <c r="BJ176" s="22">
        <v>74</v>
      </c>
      <c r="BK176" s="22">
        <v>205</v>
      </c>
      <c r="BL176" s="22">
        <v>52</v>
      </c>
      <c r="BM176" s="22">
        <v>229</v>
      </c>
      <c r="BN176" s="22">
        <v>73</v>
      </c>
      <c r="BO176" s="20"/>
      <c r="BP176" s="20"/>
      <c r="BQ176" s="20"/>
      <c r="BR176" s="20"/>
      <c r="BS176" s="20"/>
      <c r="BT176" s="20"/>
      <c r="BU176" s="22">
        <v>0.02</v>
      </c>
      <c r="BV176" s="22">
        <v>0</v>
      </c>
      <c r="BW176" s="22">
        <v>0.06</v>
      </c>
      <c r="BX176" s="22">
        <v>0.08</v>
      </c>
      <c r="BY176" s="22">
        <v>1.96</v>
      </c>
      <c r="BZ176" s="22">
        <v>2.35</v>
      </c>
      <c r="CA176" s="22">
        <v>684</v>
      </c>
      <c r="CB176" s="22">
        <v>208</v>
      </c>
      <c r="CC176" s="22">
        <v>259</v>
      </c>
      <c r="CD176" s="22">
        <v>78</v>
      </c>
      <c r="CE176" s="22">
        <v>351</v>
      </c>
      <c r="CF176" s="22">
        <v>121</v>
      </c>
      <c r="CG176" s="22">
        <v>186</v>
      </c>
      <c r="CH176" s="22">
        <v>73</v>
      </c>
      <c r="CI176" s="22">
        <v>1.06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189776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1589</v>
      </c>
      <c r="N177" s="20">
        <v>0</v>
      </c>
      <c r="O177" s="22">
        <v>158</v>
      </c>
      <c r="P177" s="23" t="b">
        <v>0</v>
      </c>
      <c r="Q177" s="20" t="s">
        <v>3169</v>
      </c>
      <c r="R177" s="20" t="s">
        <v>3170</v>
      </c>
      <c r="S177" s="22">
        <v>49</v>
      </c>
      <c r="T177" s="20" t="s">
        <v>1979</v>
      </c>
      <c r="U177" s="20">
        <v>0</v>
      </c>
      <c r="V177" s="20" t="s">
        <v>1980</v>
      </c>
      <c r="W177" s="20">
        <v>0</v>
      </c>
      <c r="X177" s="23" t="b">
        <v>0</v>
      </c>
      <c r="Y177" s="20"/>
      <c r="Z177" s="20" t="s">
        <v>872</v>
      </c>
      <c r="AA177" s="22">
        <v>6</v>
      </c>
      <c r="AB177" s="22">
        <v>90</v>
      </c>
      <c r="AC177" s="22">
        <v>0</v>
      </c>
      <c r="AD177" s="22">
        <v>326</v>
      </c>
      <c r="AE177" s="22">
        <v>0</v>
      </c>
      <c r="AF177" s="22">
        <v>2430</v>
      </c>
      <c r="AG177" s="22">
        <v>19</v>
      </c>
      <c r="AH177" s="20">
        <v>0</v>
      </c>
      <c r="AI177" s="20">
        <v>0</v>
      </c>
      <c r="AJ177" s="20" t="s">
        <v>1980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681</v>
      </c>
      <c r="BH177" s="22">
        <v>283</v>
      </c>
      <c r="BI177" s="22">
        <v>680</v>
      </c>
      <c r="BJ177" s="22">
        <v>283</v>
      </c>
      <c r="BK177" s="22">
        <v>674</v>
      </c>
      <c r="BL177" s="22">
        <v>280</v>
      </c>
      <c r="BM177" s="22">
        <v>682</v>
      </c>
      <c r="BN177" s="22">
        <v>283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243</v>
      </c>
      <c r="CB177" s="22">
        <v>159</v>
      </c>
      <c r="CC177" s="22">
        <v>660</v>
      </c>
      <c r="CD177" s="22">
        <v>269</v>
      </c>
      <c r="CE177" s="22">
        <v>683</v>
      </c>
      <c r="CF177" s="22">
        <v>283</v>
      </c>
      <c r="CG177" s="22">
        <v>622</v>
      </c>
      <c r="CH177" s="22">
        <v>246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50</v>
      </c>
      <c r="B178" s="22">
        <v>50</v>
      </c>
      <c r="C178" s="22">
        <v>183751</v>
      </c>
      <c r="D178" s="22">
        <v>0</v>
      </c>
      <c r="E178" s="22">
        <v>0</v>
      </c>
      <c r="F178" s="22">
        <v>-3</v>
      </c>
      <c r="G178" s="22">
        <v>3</v>
      </c>
      <c r="H178" s="22">
        <v>0</v>
      </c>
      <c r="I178" s="22">
        <v>3</v>
      </c>
      <c r="J178" s="20">
        <v>-0.2</v>
      </c>
      <c r="K178" s="20">
        <v>-0.2</v>
      </c>
      <c r="L178" s="22">
        <v>0</v>
      </c>
      <c r="M178" s="20" t="s">
        <v>1981</v>
      </c>
      <c r="N178" s="20">
        <v>0</v>
      </c>
      <c r="O178" s="22">
        <v>159</v>
      </c>
      <c r="P178" s="23" t="b">
        <v>0</v>
      </c>
      <c r="Q178" s="20" t="s">
        <v>3416</v>
      </c>
      <c r="R178" s="20" t="s">
        <v>3339</v>
      </c>
      <c r="S178" s="22">
        <v>52</v>
      </c>
      <c r="T178" s="20" t="s">
        <v>1982</v>
      </c>
      <c r="U178" s="20">
        <v>1</v>
      </c>
      <c r="V178" s="20" t="s">
        <v>1983</v>
      </c>
      <c r="W178" s="20">
        <v>0.1</v>
      </c>
      <c r="X178" s="23" t="b">
        <v>0</v>
      </c>
      <c r="Y178" s="20"/>
      <c r="Z178" s="20" t="s">
        <v>937</v>
      </c>
      <c r="AA178" s="22">
        <v>6</v>
      </c>
      <c r="AB178" s="22">
        <v>90</v>
      </c>
      <c r="AC178" s="22">
        <v>3</v>
      </c>
      <c r="AD178" s="22">
        <v>1498</v>
      </c>
      <c r="AE178" s="22">
        <v>11</v>
      </c>
      <c r="AF178" s="22">
        <v>13828</v>
      </c>
      <c r="AG178" s="22">
        <v>163</v>
      </c>
      <c r="AH178" s="20">
        <v>0</v>
      </c>
      <c r="AI178" s="20">
        <v>0.6</v>
      </c>
      <c r="AJ178" s="20" t="s">
        <v>1984</v>
      </c>
      <c r="AK178" s="22">
        <v>65</v>
      </c>
      <c r="AL178" s="22">
        <v>0</v>
      </c>
      <c r="AM178" s="22">
        <v>0</v>
      </c>
      <c r="AN178" s="22">
        <v>0</v>
      </c>
      <c r="AO178" s="22">
        <v>3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8</v>
      </c>
      <c r="AX178" s="20">
        <v>6</v>
      </c>
      <c r="AY178" s="20">
        <v>4.3</v>
      </c>
      <c r="AZ178" s="20">
        <v>22</v>
      </c>
      <c r="BA178" s="20">
        <v>3.3</v>
      </c>
      <c r="BB178" s="22">
        <v>1</v>
      </c>
      <c r="BC178" s="20">
        <v>0.03</v>
      </c>
      <c r="BD178" s="20">
        <v>0.01</v>
      </c>
      <c r="BE178" s="20">
        <v>0.04</v>
      </c>
      <c r="BF178" s="20">
        <v>3.09</v>
      </c>
      <c r="BG178" s="22">
        <v>400</v>
      </c>
      <c r="BH178" s="22">
        <v>184</v>
      </c>
      <c r="BI178" s="22">
        <v>370</v>
      </c>
      <c r="BJ178" s="22">
        <v>184</v>
      </c>
      <c r="BK178" s="22">
        <v>250</v>
      </c>
      <c r="BL178" s="22">
        <v>130</v>
      </c>
      <c r="BM178" s="22">
        <v>370</v>
      </c>
      <c r="BN178" s="22">
        <v>171</v>
      </c>
      <c r="BO178" s="22">
        <v>4</v>
      </c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0.01</v>
      </c>
      <c r="BX178" s="22">
        <v>0.05</v>
      </c>
      <c r="BY178" s="22">
        <v>4.28</v>
      </c>
      <c r="BZ178" s="22">
        <v>4.1500000000000004</v>
      </c>
      <c r="CA178" s="22">
        <v>156</v>
      </c>
      <c r="CB178" s="22">
        <v>99</v>
      </c>
      <c r="CC178" s="22">
        <v>695</v>
      </c>
      <c r="CD178" s="22">
        <v>296</v>
      </c>
      <c r="CE178" s="22">
        <v>404</v>
      </c>
      <c r="CF178" s="22">
        <v>194</v>
      </c>
      <c r="CG178" s="22">
        <v>452</v>
      </c>
      <c r="CH178" s="22">
        <v>148</v>
      </c>
      <c r="CI178" s="22">
        <v>1.38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241231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2</v>
      </c>
      <c r="J179" s="20">
        <v>0</v>
      </c>
      <c r="K179" s="20">
        <v>0</v>
      </c>
      <c r="L179" s="22">
        <v>0</v>
      </c>
      <c r="M179" s="20" t="s">
        <v>1014</v>
      </c>
      <c r="N179" s="20">
        <v>0.5</v>
      </c>
      <c r="O179" s="22">
        <v>160</v>
      </c>
      <c r="P179" s="23" t="b">
        <v>0</v>
      </c>
      <c r="Q179" s="20" t="s">
        <v>3188</v>
      </c>
      <c r="R179" s="20" t="s">
        <v>3424</v>
      </c>
      <c r="S179" s="22">
        <v>40</v>
      </c>
      <c r="T179" s="20" t="s">
        <v>1985</v>
      </c>
      <c r="U179" s="20">
        <v>1</v>
      </c>
      <c r="V179" s="20" t="s">
        <v>1986</v>
      </c>
      <c r="W179" s="20">
        <v>2</v>
      </c>
      <c r="X179" s="23" t="b">
        <v>0</v>
      </c>
      <c r="Y179" s="20"/>
      <c r="Z179" s="20" t="s">
        <v>899</v>
      </c>
      <c r="AA179" s="22">
        <v>6</v>
      </c>
      <c r="AB179" s="22">
        <v>90</v>
      </c>
      <c r="AC179" s="22">
        <v>6</v>
      </c>
      <c r="AD179" s="22">
        <v>60072</v>
      </c>
      <c r="AE179" s="22">
        <v>44</v>
      </c>
      <c r="AF179" s="22">
        <v>288799</v>
      </c>
      <c r="AG179" s="22">
        <v>13465</v>
      </c>
      <c r="AH179" s="20">
        <v>0.1</v>
      </c>
      <c r="AI179" s="20">
        <v>1.5</v>
      </c>
      <c r="AJ179" s="20" t="s">
        <v>1986</v>
      </c>
      <c r="AK179" s="22">
        <v>503</v>
      </c>
      <c r="AL179" s="22">
        <v>0</v>
      </c>
      <c r="AM179" s="22">
        <v>0</v>
      </c>
      <c r="AN179" s="22">
        <v>0</v>
      </c>
      <c r="AO179" s="22">
        <v>12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1</v>
      </c>
      <c r="AW179" s="22">
        <v>88</v>
      </c>
      <c r="AX179" s="20">
        <v>136.19999999999999</v>
      </c>
      <c r="AY179" s="20">
        <v>5.4</v>
      </c>
      <c r="AZ179" s="20">
        <v>0</v>
      </c>
      <c r="BA179" s="20">
        <v>14.2</v>
      </c>
      <c r="BB179" s="22">
        <v>6</v>
      </c>
      <c r="BC179" s="20">
        <v>0</v>
      </c>
      <c r="BD179" s="20">
        <v>0.03</v>
      </c>
      <c r="BE179" s="20">
        <v>0.03</v>
      </c>
      <c r="BF179" s="20">
        <v>9.1999999999999993</v>
      </c>
      <c r="BG179" s="22">
        <v>114</v>
      </c>
      <c r="BH179" s="22">
        <v>42</v>
      </c>
      <c r="BI179" s="22">
        <v>361</v>
      </c>
      <c r="BJ179" s="22">
        <v>130</v>
      </c>
      <c r="BK179" s="22">
        <v>459</v>
      </c>
      <c r="BL179" s="22">
        <v>171</v>
      </c>
      <c r="BM179" s="22">
        <v>258</v>
      </c>
      <c r="BN179" s="22">
        <v>87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0.01</v>
      </c>
      <c r="BX179" s="22">
        <v>0.01</v>
      </c>
      <c r="BY179" s="22">
        <v>1.65</v>
      </c>
      <c r="BZ179" s="22">
        <v>2.15</v>
      </c>
      <c r="CA179" s="22">
        <v>649</v>
      </c>
      <c r="CB179" s="22">
        <v>185</v>
      </c>
      <c r="CC179" s="22">
        <v>297</v>
      </c>
      <c r="CD179" s="22">
        <v>93</v>
      </c>
      <c r="CE179" s="22">
        <v>349</v>
      </c>
      <c r="CF179" s="22">
        <v>119</v>
      </c>
      <c r="CG179" s="22">
        <v>123</v>
      </c>
      <c r="CH179" s="22">
        <v>50</v>
      </c>
      <c r="CI179" s="22">
        <v>1.07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172782</v>
      </c>
      <c r="D180" s="22">
        <v>0</v>
      </c>
      <c r="E180" s="22">
        <v>0</v>
      </c>
      <c r="F180" s="22">
        <v>-2</v>
      </c>
      <c r="G180" s="22">
        <v>2</v>
      </c>
      <c r="H180" s="22">
        <v>0</v>
      </c>
      <c r="I180" s="22">
        <v>3</v>
      </c>
      <c r="J180" s="20">
        <v>1.3</v>
      </c>
      <c r="K180" s="20">
        <v>1.3</v>
      </c>
      <c r="L180" s="22">
        <v>1</v>
      </c>
      <c r="M180" s="20" t="s">
        <v>1039</v>
      </c>
      <c r="N180" s="20">
        <v>1.8</v>
      </c>
      <c r="O180" s="22">
        <v>161</v>
      </c>
      <c r="P180" s="23" t="b">
        <v>0</v>
      </c>
      <c r="Q180" s="20"/>
      <c r="R180" s="20"/>
      <c r="S180" s="22">
        <v>48</v>
      </c>
      <c r="T180" s="20" t="s">
        <v>1987</v>
      </c>
      <c r="U180" s="20">
        <v>2.1</v>
      </c>
      <c r="V180" s="20" t="s">
        <v>1988</v>
      </c>
      <c r="W180" s="20">
        <v>0.2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17</v>
      </c>
      <c r="AD180" s="22">
        <v>13475</v>
      </c>
      <c r="AE180" s="22">
        <v>169</v>
      </c>
      <c r="AF180" s="22">
        <v>25066</v>
      </c>
      <c r="AG180" s="22">
        <v>881</v>
      </c>
      <c r="AH180" s="20">
        <v>0.4</v>
      </c>
      <c r="AI180" s="20">
        <v>3.5</v>
      </c>
      <c r="AJ180" s="20" t="s">
        <v>1988</v>
      </c>
      <c r="AK180" s="22">
        <v>515</v>
      </c>
      <c r="AL180" s="22">
        <v>1</v>
      </c>
      <c r="AM180" s="22">
        <v>0</v>
      </c>
      <c r="AN180" s="22">
        <v>0</v>
      </c>
      <c r="AO180" s="22">
        <v>13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0</v>
      </c>
      <c r="AW180" s="22">
        <v>91</v>
      </c>
      <c r="AX180" s="20">
        <v>91.6</v>
      </c>
      <c r="AY180" s="20">
        <v>148.19999999999999</v>
      </c>
      <c r="AZ180" s="20">
        <v>52</v>
      </c>
      <c r="BA180" s="20">
        <v>29.3</v>
      </c>
      <c r="BB180" s="22">
        <v>5</v>
      </c>
      <c r="BC180" s="20">
        <v>0.46</v>
      </c>
      <c r="BD180" s="20">
        <v>0.91</v>
      </c>
      <c r="BE180" s="20">
        <v>1.37</v>
      </c>
      <c r="BF180" s="20">
        <v>9.33</v>
      </c>
      <c r="BG180" s="22">
        <v>184</v>
      </c>
      <c r="BH180" s="22">
        <v>73</v>
      </c>
      <c r="BI180" s="22">
        <v>51</v>
      </c>
      <c r="BJ180" s="22">
        <v>36</v>
      </c>
      <c r="BK180" s="22">
        <v>166</v>
      </c>
      <c r="BL180" s="22">
        <v>96</v>
      </c>
      <c r="BM180" s="22">
        <v>107</v>
      </c>
      <c r="BN180" s="22">
        <v>59</v>
      </c>
      <c r="BO180" s="22">
        <v>1</v>
      </c>
      <c r="BP180" s="20"/>
      <c r="BQ180" s="22">
        <v>3</v>
      </c>
      <c r="BR180" s="20"/>
      <c r="BS180" s="20"/>
      <c r="BT180" s="20"/>
      <c r="BU180" s="22">
        <v>0.08</v>
      </c>
      <c r="BV180" s="22">
        <v>0</v>
      </c>
      <c r="BW180" s="22">
        <v>0.16</v>
      </c>
      <c r="BX180" s="22">
        <v>0.24</v>
      </c>
      <c r="BY180" s="22">
        <v>1.63</v>
      </c>
      <c r="BZ180" s="22">
        <v>2.27</v>
      </c>
      <c r="CA180" s="22">
        <v>302</v>
      </c>
      <c r="CB180" s="22">
        <v>200</v>
      </c>
      <c r="CC180" s="22">
        <v>172</v>
      </c>
      <c r="CD180" s="22">
        <v>82</v>
      </c>
      <c r="CE180" s="22">
        <v>213</v>
      </c>
      <c r="CF180" s="22">
        <v>89</v>
      </c>
      <c r="CG180" s="22">
        <v>340</v>
      </c>
      <c r="CH180" s="22">
        <v>106</v>
      </c>
      <c r="CI180" s="22">
        <v>0.87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250735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-0.5</v>
      </c>
      <c r="K181" s="20">
        <v>-0.5</v>
      </c>
      <c r="L181" s="22">
        <v>0</v>
      </c>
      <c r="M181" s="20" t="s">
        <v>1335</v>
      </c>
      <c r="N181" s="20">
        <v>0</v>
      </c>
      <c r="O181" s="22">
        <v>162</v>
      </c>
      <c r="P181" s="23" t="b">
        <v>0</v>
      </c>
      <c r="Q181" s="20"/>
      <c r="R181" s="20" t="s">
        <v>3003</v>
      </c>
      <c r="S181" s="22">
        <v>44</v>
      </c>
      <c r="T181" s="20" t="s">
        <v>1989</v>
      </c>
      <c r="U181" s="20">
        <v>0</v>
      </c>
      <c r="V181" s="20" t="s">
        <v>1990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0</v>
      </c>
      <c r="AD181" s="22">
        <v>733</v>
      </c>
      <c r="AE181" s="22">
        <v>41</v>
      </c>
      <c r="AF181" s="22">
        <v>2806</v>
      </c>
      <c r="AG181" s="22">
        <v>40</v>
      </c>
      <c r="AH181" s="20">
        <v>0</v>
      </c>
      <c r="AI181" s="20">
        <v>0</v>
      </c>
      <c r="AJ181" s="20" t="s">
        <v>1990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582</v>
      </c>
      <c r="BH181" s="22">
        <v>221</v>
      </c>
      <c r="BI181" s="22">
        <v>571</v>
      </c>
      <c r="BJ181" s="22">
        <v>222</v>
      </c>
      <c r="BK181" s="22">
        <v>560</v>
      </c>
      <c r="BL181" s="22">
        <v>219</v>
      </c>
      <c r="BM181" s="22">
        <v>586</v>
      </c>
      <c r="BN181" s="22">
        <v>225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541</v>
      </c>
      <c r="CB181" s="22">
        <v>292</v>
      </c>
      <c r="CC181" s="22">
        <v>542</v>
      </c>
      <c r="CD181" s="22">
        <v>199</v>
      </c>
      <c r="CE181" s="22">
        <v>590</v>
      </c>
      <c r="CF181" s="22">
        <v>226</v>
      </c>
      <c r="CG181" s="22">
        <v>600</v>
      </c>
      <c r="CH181" s="22">
        <v>233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40145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-0.5</v>
      </c>
      <c r="K182" s="20">
        <v>-0.5</v>
      </c>
      <c r="L182" s="22">
        <v>0</v>
      </c>
      <c r="M182" s="20" t="s">
        <v>995</v>
      </c>
      <c r="N182" s="20">
        <v>0</v>
      </c>
      <c r="O182" s="22">
        <v>163</v>
      </c>
      <c r="P182" s="23" t="b">
        <v>0</v>
      </c>
      <c r="Q182" s="20"/>
      <c r="R182" s="20"/>
      <c r="S182" s="22">
        <v>48</v>
      </c>
      <c r="T182" s="20" t="s">
        <v>1991</v>
      </c>
      <c r="U182" s="20">
        <v>1</v>
      </c>
      <c r="V182" s="20" t="s">
        <v>1992</v>
      </c>
      <c r="W182" s="20">
        <v>0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1</v>
      </c>
      <c r="AD182" s="22">
        <v>416</v>
      </c>
      <c r="AE182" s="22">
        <v>11</v>
      </c>
      <c r="AF182" s="22">
        <v>1919</v>
      </c>
      <c r="AG182" s="22">
        <v>31</v>
      </c>
      <c r="AH182" s="20">
        <v>0</v>
      </c>
      <c r="AI182" s="20">
        <v>0.2</v>
      </c>
      <c r="AJ182" s="20" t="s">
        <v>1992</v>
      </c>
      <c r="AK182" s="22">
        <v>16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2</v>
      </c>
      <c r="AX182" s="20">
        <v>1.8</v>
      </c>
      <c r="AY182" s="20">
        <v>0.9</v>
      </c>
      <c r="AZ182" s="20">
        <v>2</v>
      </c>
      <c r="BA182" s="20">
        <v>0.5</v>
      </c>
      <c r="BB182" s="22">
        <v>0</v>
      </c>
      <c r="BC182" s="20">
        <v>0</v>
      </c>
      <c r="BD182" s="20">
        <v>0.01</v>
      </c>
      <c r="BE182" s="20">
        <v>0.01</v>
      </c>
      <c r="BF182" s="20">
        <v>0.13</v>
      </c>
      <c r="BG182" s="22">
        <v>425</v>
      </c>
      <c r="BH182" s="22">
        <v>198</v>
      </c>
      <c r="BI182" s="22">
        <v>395</v>
      </c>
      <c r="BJ182" s="22">
        <v>195</v>
      </c>
      <c r="BK182" s="22">
        <v>386</v>
      </c>
      <c r="BL182" s="22">
        <v>194</v>
      </c>
      <c r="BM182" s="22">
        <v>426</v>
      </c>
      <c r="BN182" s="22">
        <v>197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0.06</v>
      </c>
      <c r="BX182" s="22">
        <v>0.06</v>
      </c>
      <c r="BY182" s="22">
        <v>0.73</v>
      </c>
      <c r="BZ182" s="22">
        <v>0</v>
      </c>
      <c r="CA182" s="22">
        <v>282</v>
      </c>
      <c r="CB182" s="22">
        <v>183</v>
      </c>
      <c r="CC182" s="22">
        <v>638</v>
      </c>
      <c r="CD182" s="22">
        <v>253</v>
      </c>
      <c r="CE182" s="22">
        <v>386</v>
      </c>
      <c r="CF182" s="22">
        <v>178</v>
      </c>
      <c r="CG182" s="22">
        <v>583</v>
      </c>
      <c r="CH182" s="22">
        <v>222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530873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</v>
      </c>
      <c r="K183" s="20">
        <v>0</v>
      </c>
      <c r="L183" s="22">
        <v>0</v>
      </c>
      <c r="M183" s="20" t="s">
        <v>1993</v>
      </c>
      <c r="N183" s="20">
        <v>0</v>
      </c>
      <c r="O183" s="22">
        <v>164</v>
      </c>
      <c r="P183" s="23" t="b">
        <v>0</v>
      </c>
      <c r="Q183" s="20" t="s">
        <v>2788</v>
      </c>
      <c r="R183" s="20" t="s">
        <v>2789</v>
      </c>
      <c r="S183" s="22">
        <v>45</v>
      </c>
      <c r="T183" s="20" t="s">
        <v>1994</v>
      </c>
      <c r="U183" s="20">
        <v>0</v>
      </c>
      <c r="V183" s="20" t="s">
        <v>1995</v>
      </c>
      <c r="W183" s="20">
        <v>0</v>
      </c>
      <c r="X183" s="23" t="b">
        <v>0</v>
      </c>
      <c r="Y183" s="20"/>
      <c r="Z183" s="20" t="s">
        <v>872</v>
      </c>
      <c r="AA183" s="22">
        <v>6</v>
      </c>
      <c r="AB183" s="22">
        <v>90</v>
      </c>
      <c r="AC183" s="22">
        <v>0</v>
      </c>
      <c r="AD183" s="22">
        <v>101</v>
      </c>
      <c r="AE183" s="22">
        <v>0</v>
      </c>
      <c r="AF183" s="22">
        <v>2643</v>
      </c>
      <c r="AG183" s="22">
        <v>26</v>
      </c>
      <c r="AH183" s="20">
        <v>0</v>
      </c>
      <c r="AI183" s="20">
        <v>0</v>
      </c>
      <c r="AJ183" s="20" t="s">
        <v>1995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653</v>
      </c>
      <c r="BH183" s="22">
        <v>262</v>
      </c>
      <c r="BI183" s="22">
        <v>649</v>
      </c>
      <c r="BJ183" s="22">
        <v>263</v>
      </c>
      <c r="BK183" s="22">
        <v>642</v>
      </c>
      <c r="BL183" s="22">
        <v>261</v>
      </c>
      <c r="BM183" s="22">
        <v>658</v>
      </c>
      <c r="BN183" s="22">
        <v>266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452</v>
      </c>
      <c r="CB183" s="22">
        <v>258</v>
      </c>
      <c r="CC183" s="22">
        <v>621</v>
      </c>
      <c r="CD183" s="22">
        <v>244</v>
      </c>
      <c r="CE183" s="22">
        <v>657</v>
      </c>
      <c r="CF183" s="22">
        <v>265</v>
      </c>
      <c r="CG183" s="22">
        <v>653</v>
      </c>
      <c r="CH183" s="22">
        <v>263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172567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1</v>
      </c>
      <c r="K184" s="20">
        <v>1</v>
      </c>
      <c r="L184" s="22">
        <v>1</v>
      </c>
      <c r="M184" s="20" t="s">
        <v>1039</v>
      </c>
      <c r="N184" s="20">
        <v>1.5</v>
      </c>
      <c r="O184" s="22">
        <v>165</v>
      </c>
      <c r="P184" s="23" t="b">
        <v>0</v>
      </c>
      <c r="Q184" s="20"/>
      <c r="R184" s="20"/>
      <c r="S184" s="22">
        <v>50</v>
      </c>
      <c r="T184" s="20" t="s">
        <v>1996</v>
      </c>
      <c r="U184" s="20">
        <v>1.9</v>
      </c>
      <c r="V184" s="20" t="s">
        <v>1997</v>
      </c>
      <c r="W184" s="20">
        <v>0.1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17</v>
      </c>
      <c r="AD184" s="22">
        <v>6487</v>
      </c>
      <c r="AE184" s="22">
        <v>64</v>
      </c>
      <c r="AF184" s="22">
        <v>6208</v>
      </c>
      <c r="AG184" s="22">
        <v>296</v>
      </c>
      <c r="AH184" s="20">
        <v>0.3</v>
      </c>
      <c r="AI184" s="20">
        <v>3.4</v>
      </c>
      <c r="AJ184" s="20" t="s">
        <v>1997</v>
      </c>
      <c r="AK184" s="22">
        <v>780</v>
      </c>
      <c r="AL184" s="22">
        <v>0</v>
      </c>
      <c r="AM184" s="22">
        <v>1</v>
      </c>
      <c r="AN184" s="22">
        <v>0</v>
      </c>
      <c r="AO184" s="22">
        <v>21</v>
      </c>
      <c r="AP184" s="22">
        <v>0</v>
      </c>
      <c r="AQ184" s="22">
        <v>0</v>
      </c>
      <c r="AR184" s="22">
        <v>0</v>
      </c>
      <c r="AS184" s="22">
        <v>4</v>
      </c>
      <c r="AT184" s="22">
        <v>0</v>
      </c>
      <c r="AU184" s="22">
        <v>0</v>
      </c>
      <c r="AV184" s="22">
        <v>0</v>
      </c>
      <c r="AW184" s="22">
        <v>116</v>
      </c>
      <c r="AX184" s="20">
        <v>121.2</v>
      </c>
      <c r="AY184" s="20">
        <v>108.1</v>
      </c>
      <c r="AZ184" s="20">
        <v>18</v>
      </c>
      <c r="BA184" s="20">
        <v>24.7</v>
      </c>
      <c r="BB184" s="22">
        <v>9</v>
      </c>
      <c r="BC184" s="20">
        <v>0.08</v>
      </c>
      <c r="BD184" s="20">
        <v>0.86</v>
      </c>
      <c r="BE184" s="20">
        <v>0.94</v>
      </c>
      <c r="BF184" s="20">
        <v>17.55</v>
      </c>
      <c r="BG184" s="22">
        <v>139</v>
      </c>
      <c r="BH184" s="22">
        <v>53</v>
      </c>
      <c r="BI184" s="22">
        <v>82</v>
      </c>
      <c r="BJ184" s="22">
        <v>60</v>
      </c>
      <c r="BK184" s="22">
        <v>264</v>
      </c>
      <c r="BL184" s="22">
        <v>138</v>
      </c>
      <c r="BM184" s="22">
        <v>146</v>
      </c>
      <c r="BN184" s="22">
        <v>79</v>
      </c>
      <c r="BO184" s="20"/>
      <c r="BP184" s="20"/>
      <c r="BQ184" s="20"/>
      <c r="BR184" s="20"/>
      <c r="BS184" s="20"/>
      <c r="BT184" s="20"/>
      <c r="BU184" s="22">
        <v>0.01</v>
      </c>
      <c r="BV184" s="22">
        <v>0</v>
      </c>
      <c r="BW184" s="22">
        <v>0.1</v>
      </c>
      <c r="BX184" s="22">
        <v>0.11</v>
      </c>
      <c r="BY184" s="22">
        <v>2.02</v>
      </c>
      <c r="BZ184" s="22">
        <v>2.42</v>
      </c>
      <c r="CA184" s="22">
        <v>184</v>
      </c>
      <c r="CB184" s="22">
        <v>113</v>
      </c>
      <c r="CC184" s="22">
        <v>196</v>
      </c>
      <c r="CD184" s="22">
        <v>94</v>
      </c>
      <c r="CE184" s="22">
        <v>247</v>
      </c>
      <c r="CF184" s="22">
        <v>109</v>
      </c>
      <c r="CG184" s="22">
        <v>430</v>
      </c>
      <c r="CH184" s="22">
        <v>138</v>
      </c>
      <c r="CI184" s="22">
        <v>1.04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432711</v>
      </c>
      <c r="D185" s="22">
        <v>0</v>
      </c>
      <c r="E185" s="22">
        <v>0</v>
      </c>
      <c r="F185" s="22">
        <v>-1</v>
      </c>
      <c r="G185" s="22">
        <v>1</v>
      </c>
      <c r="H185" s="22">
        <v>0</v>
      </c>
      <c r="I185" s="22">
        <v>2</v>
      </c>
      <c r="J185" s="20">
        <v>-0.5</v>
      </c>
      <c r="K185" s="20">
        <v>-0.5</v>
      </c>
      <c r="L185" s="22">
        <v>0</v>
      </c>
      <c r="M185" s="20" t="s">
        <v>1998</v>
      </c>
      <c r="N185" s="20">
        <v>0</v>
      </c>
      <c r="O185" s="22">
        <v>166</v>
      </c>
      <c r="P185" s="23" t="b">
        <v>0</v>
      </c>
      <c r="Q185" s="20"/>
      <c r="R185" s="20"/>
      <c r="S185" s="22">
        <v>39</v>
      </c>
      <c r="T185" s="20" t="s">
        <v>1999</v>
      </c>
      <c r="U185" s="20">
        <v>0</v>
      </c>
      <c r="V185" s="20" t="s">
        <v>2000</v>
      </c>
      <c r="W185" s="20">
        <v>0.2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0</v>
      </c>
      <c r="AD185" s="22">
        <v>15402</v>
      </c>
      <c r="AE185" s="22">
        <v>442</v>
      </c>
      <c r="AF185" s="22">
        <v>11828</v>
      </c>
      <c r="AG185" s="22">
        <v>354</v>
      </c>
      <c r="AH185" s="20">
        <v>0</v>
      </c>
      <c r="AI185" s="20">
        <v>0</v>
      </c>
      <c r="AJ185" s="20" t="s">
        <v>2000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451</v>
      </c>
      <c r="BH185" s="22">
        <v>161</v>
      </c>
      <c r="BI185" s="22">
        <v>433</v>
      </c>
      <c r="BJ185" s="22">
        <v>157</v>
      </c>
      <c r="BK185" s="22">
        <v>411</v>
      </c>
      <c r="BL185" s="22">
        <v>147</v>
      </c>
      <c r="BM185" s="22">
        <v>455</v>
      </c>
      <c r="BN185" s="22">
        <v>160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723</v>
      </c>
      <c r="CB185" s="22">
        <v>232</v>
      </c>
      <c r="CC185" s="22">
        <v>387</v>
      </c>
      <c r="CD185" s="22">
        <v>125</v>
      </c>
      <c r="CE185" s="22">
        <v>458</v>
      </c>
      <c r="CF185" s="22">
        <v>159</v>
      </c>
      <c r="CG185" s="22">
        <v>311</v>
      </c>
      <c r="CH185" s="22">
        <v>121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478969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2</v>
      </c>
      <c r="J186" s="20">
        <v>0</v>
      </c>
      <c r="K186" s="20">
        <v>0</v>
      </c>
      <c r="L186" s="22">
        <v>0</v>
      </c>
      <c r="M186" s="20" t="s">
        <v>2001</v>
      </c>
      <c r="N186" s="20">
        <v>0</v>
      </c>
      <c r="O186" s="22">
        <v>167</v>
      </c>
      <c r="P186" s="23" t="b">
        <v>0</v>
      </c>
      <c r="Q186" s="20" t="s">
        <v>910</v>
      </c>
      <c r="R186" s="20" t="s">
        <v>3004</v>
      </c>
      <c r="S186" s="22">
        <v>39</v>
      </c>
      <c r="T186" s="20" t="s">
        <v>2002</v>
      </c>
      <c r="U186" s="20">
        <v>0</v>
      </c>
      <c r="V186" s="20" t="s">
        <v>2003</v>
      </c>
      <c r="W186" s="20">
        <v>0.1</v>
      </c>
      <c r="X186" s="23" t="b">
        <v>0</v>
      </c>
      <c r="Y186" s="20"/>
      <c r="Z186" s="20" t="s">
        <v>899</v>
      </c>
      <c r="AA186" s="22">
        <v>6</v>
      </c>
      <c r="AB186" s="22">
        <v>90</v>
      </c>
      <c r="AC186" s="22">
        <v>0</v>
      </c>
      <c r="AD186" s="22">
        <v>2320</v>
      </c>
      <c r="AE186" s="22">
        <v>80</v>
      </c>
      <c r="AF186" s="22">
        <v>14275</v>
      </c>
      <c r="AG186" s="22">
        <v>212</v>
      </c>
      <c r="AH186" s="20">
        <v>0</v>
      </c>
      <c r="AI186" s="20">
        <v>0</v>
      </c>
      <c r="AJ186" s="20" t="s">
        <v>2003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454</v>
      </c>
      <c r="BH186" s="22">
        <v>164</v>
      </c>
      <c r="BI186" s="22">
        <v>436</v>
      </c>
      <c r="BJ186" s="22">
        <v>160</v>
      </c>
      <c r="BK186" s="22">
        <v>414</v>
      </c>
      <c r="BL186" s="22">
        <v>150</v>
      </c>
      <c r="BM186" s="22">
        <v>458</v>
      </c>
      <c r="BN186" s="22">
        <v>163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727</v>
      </c>
      <c r="CB186" s="22">
        <v>236</v>
      </c>
      <c r="CC186" s="22">
        <v>391</v>
      </c>
      <c r="CD186" s="22">
        <v>129</v>
      </c>
      <c r="CE186" s="22">
        <v>461</v>
      </c>
      <c r="CF186" s="22">
        <v>162</v>
      </c>
      <c r="CG186" s="22">
        <v>385</v>
      </c>
      <c r="CH186" s="22">
        <v>146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100</v>
      </c>
      <c r="B187" s="22">
        <v>100</v>
      </c>
      <c r="C187" s="22">
        <v>435973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3.5</v>
      </c>
      <c r="K187" s="20">
        <v>3.5</v>
      </c>
      <c r="L187" s="22">
        <v>2</v>
      </c>
      <c r="M187" s="20" t="s">
        <v>1535</v>
      </c>
      <c r="N187" s="20">
        <v>4</v>
      </c>
      <c r="O187" s="22">
        <v>168</v>
      </c>
      <c r="P187" s="23" t="b">
        <v>0</v>
      </c>
      <c r="Q187" s="20"/>
      <c r="R187" s="20" t="s">
        <v>3171</v>
      </c>
      <c r="S187" s="22">
        <v>50</v>
      </c>
      <c r="T187" s="20" t="s">
        <v>2004</v>
      </c>
      <c r="U187" s="20">
        <v>4.7</v>
      </c>
      <c r="V187" s="20" t="s">
        <v>2005</v>
      </c>
      <c r="W187" s="20">
        <v>1.6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33</v>
      </c>
      <c r="AD187" s="22">
        <v>208833</v>
      </c>
      <c r="AE187" s="22">
        <v>17439</v>
      </c>
      <c r="AF187" s="22">
        <v>96906</v>
      </c>
      <c r="AG187" s="22">
        <v>5550</v>
      </c>
      <c r="AH187" s="20">
        <v>0.8</v>
      </c>
      <c r="AI187" s="20">
        <v>6.6</v>
      </c>
      <c r="AJ187" s="20" t="s">
        <v>2005</v>
      </c>
      <c r="AK187" s="22">
        <v>609</v>
      </c>
      <c r="AL187" s="22">
        <v>3</v>
      </c>
      <c r="AM187" s="22">
        <v>2</v>
      </c>
      <c r="AN187" s="22">
        <v>1</v>
      </c>
      <c r="AO187" s="22">
        <v>19</v>
      </c>
      <c r="AP187" s="22">
        <v>0</v>
      </c>
      <c r="AQ187" s="22">
        <v>0</v>
      </c>
      <c r="AR187" s="22">
        <v>0</v>
      </c>
      <c r="AS187" s="22">
        <v>0</v>
      </c>
      <c r="AT187" s="22">
        <v>1</v>
      </c>
      <c r="AU187" s="22">
        <v>0</v>
      </c>
      <c r="AV187" s="22">
        <v>4</v>
      </c>
      <c r="AW187" s="22">
        <v>105</v>
      </c>
      <c r="AX187" s="20">
        <v>168.2</v>
      </c>
      <c r="AY187" s="20">
        <v>79.5</v>
      </c>
      <c r="AZ187" s="20">
        <v>130</v>
      </c>
      <c r="BA187" s="20">
        <v>37.700000000000003</v>
      </c>
      <c r="BB187" s="22">
        <v>7</v>
      </c>
      <c r="BC187" s="20">
        <v>1.56</v>
      </c>
      <c r="BD187" s="20">
        <v>0.48</v>
      </c>
      <c r="BE187" s="20">
        <v>2.04</v>
      </c>
      <c r="BF187" s="20">
        <v>13.54</v>
      </c>
      <c r="BG187" s="22">
        <v>74</v>
      </c>
      <c r="BH187" s="22">
        <v>9</v>
      </c>
      <c r="BI187" s="22">
        <v>124</v>
      </c>
      <c r="BJ187" s="22">
        <v>14</v>
      </c>
      <c r="BK187" s="22">
        <v>60</v>
      </c>
      <c r="BL187" s="22">
        <v>24</v>
      </c>
      <c r="BM187" s="22">
        <v>76</v>
      </c>
      <c r="BN187" s="22">
        <v>15</v>
      </c>
      <c r="BO187" s="20"/>
      <c r="BP187" s="20"/>
      <c r="BQ187" s="20"/>
      <c r="BR187" s="20"/>
      <c r="BS187" s="20"/>
      <c r="BT187" s="20"/>
      <c r="BU187" s="22">
        <v>0.23</v>
      </c>
      <c r="BV187" s="22">
        <v>0</v>
      </c>
      <c r="BW187" s="22">
        <v>7.0000000000000007E-2</v>
      </c>
      <c r="BX187" s="22">
        <v>0.3</v>
      </c>
      <c r="BY187" s="22">
        <v>2</v>
      </c>
      <c r="BZ187" s="22">
        <v>2.81</v>
      </c>
      <c r="CA187" s="22">
        <v>203</v>
      </c>
      <c r="CB187" s="22">
        <v>45</v>
      </c>
      <c r="CC187" s="22">
        <v>57</v>
      </c>
      <c r="CD187" s="22">
        <v>7</v>
      </c>
      <c r="CE187" s="22">
        <v>32</v>
      </c>
      <c r="CF187" s="22">
        <v>5</v>
      </c>
      <c r="CG187" s="22">
        <v>139</v>
      </c>
      <c r="CH187" s="22">
        <v>24</v>
      </c>
      <c r="CI187" s="22">
        <v>1.03</v>
      </c>
      <c r="CJ187" s="22">
        <v>0.15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493347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1</v>
      </c>
      <c r="J188" s="20">
        <v>-0.5</v>
      </c>
      <c r="K188" s="20">
        <v>-0.5</v>
      </c>
      <c r="L188" s="22">
        <v>0</v>
      </c>
      <c r="M188" s="20" t="s">
        <v>1182</v>
      </c>
      <c r="N188" s="20">
        <v>0</v>
      </c>
      <c r="O188" s="22">
        <v>169</v>
      </c>
      <c r="P188" s="23" t="b">
        <v>0</v>
      </c>
      <c r="Q188" s="20"/>
      <c r="R188" s="20"/>
      <c r="S188" s="22">
        <v>39</v>
      </c>
      <c r="T188" s="20" t="s">
        <v>2006</v>
      </c>
      <c r="U188" s="20">
        <v>0</v>
      </c>
      <c r="V188" s="20" t="s">
        <v>2007</v>
      </c>
      <c r="W188" s="20">
        <v>0.2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0</v>
      </c>
      <c r="AD188" s="22">
        <v>5872</v>
      </c>
      <c r="AE188" s="22">
        <v>437</v>
      </c>
      <c r="AF188" s="22">
        <v>7242</v>
      </c>
      <c r="AG188" s="22">
        <v>212</v>
      </c>
      <c r="AH188" s="20">
        <v>0</v>
      </c>
      <c r="AI188" s="20">
        <v>0</v>
      </c>
      <c r="AJ188" s="20" t="s">
        <v>2007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455</v>
      </c>
      <c r="BH188" s="22">
        <v>37</v>
      </c>
      <c r="BI188" s="22">
        <v>437</v>
      </c>
      <c r="BJ188" s="22">
        <v>20</v>
      </c>
      <c r="BK188" s="22">
        <v>415</v>
      </c>
      <c r="BL188" s="22">
        <v>15</v>
      </c>
      <c r="BM188" s="22">
        <v>459</v>
      </c>
      <c r="BN188" s="22">
        <v>37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728</v>
      </c>
      <c r="CB188" s="22">
        <v>84</v>
      </c>
      <c r="CC188" s="22">
        <v>392</v>
      </c>
      <c r="CD188" s="22">
        <v>35</v>
      </c>
      <c r="CE188" s="22">
        <v>462</v>
      </c>
      <c r="CF188" s="22">
        <v>37</v>
      </c>
      <c r="CG188" s="22">
        <v>356</v>
      </c>
      <c r="CH188" s="22">
        <v>54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50</v>
      </c>
      <c r="B189" s="22">
        <v>50</v>
      </c>
      <c r="C189" s="22">
        <v>60586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3</v>
      </c>
      <c r="J189" s="20">
        <v>-0.2</v>
      </c>
      <c r="K189" s="20">
        <v>-0.2</v>
      </c>
      <c r="L189" s="22">
        <v>0</v>
      </c>
      <c r="M189" s="20" t="s">
        <v>2008</v>
      </c>
      <c r="N189" s="20">
        <v>0</v>
      </c>
      <c r="O189" s="22">
        <v>170</v>
      </c>
      <c r="P189" s="23" t="b">
        <v>0</v>
      </c>
      <c r="Q189" s="20" t="s">
        <v>3157</v>
      </c>
      <c r="R189" s="20" t="s">
        <v>3294</v>
      </c>
      <c r="S189" s="22">
        <v>48</v>
      </c>
      <c r="T189" s="20" t="s">
        <v>2009</v>
      </c>
      <c r="U189" s="20">
        <v>1.8</v>
      </c>
      <c r="V189" s="20" t="s">
        <v>2010</v>
      </c>
      <c r="W189" s="20">
        <v>0</v>
      </c>
      <c r="X189" s="23" t="b">
        <v>0</v>
      </c>
      <c r="Y189" s="20"/>
      <c r="Z189" s="20" t="s">
        <v>937</v>
      </c>
      <c r="AA189" s="22">
        <v>6</v>
      </c>
      <c r="AB189" s="22">
        <v>90</v>
      </c>
      <c r="AC189" s="22">
        <v>7</v>
      </c>
      <c r="AD189" s="22">
        <v>1206</v>
      </c>
      <c r="AE189" s="22">
        <v>4</v>
      </c>
      <c r="AF189" s="22">
        <v>3918</v>
      </c>
      <c r="AG189" s="22">
        <v>62</v>
      </c>
      <c r="AH189" s="20">
        <v>0</v>
      </c>
      <c r="AI189" s="20">
        <v>1.5</v>
      </c>
      <c r="AJ189" s="20" t="s">
        <v>2010</v>
      </c>
      <c r="AK189" s="22">
        <v>171</v>
      </c>
      <c r="AL189" s="22">
        <v>0</v>
      </c>
      <c r="AM189" s="22">
        <v>1</v>
      </c>
      <c r="AN189" s="22">
        <v>0</v>
      </c>
      <c r="AO189" s="22">
        <v>4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29</v>
      </c>
      <c r="AX189" s="20">
        <v>34.200000000000003</v>
      </c>
      <c r="AY189" s="20">
        <v>63.3</v>
      </c>
      <c r="AZ189" s="20">
        <v>6</v>
      </c>
      <c r="BA189" s="20">
        <v>10.4</v>
      </c>
      <c r="BB189" s="22">
        <v>3</v>
      </c>
      <c r="BC189" s="20">
        <v>0</v>
      </c>
      <c r="BD189" s="20">
        <v>0.24</v>
      </c>
      <c r="BE189" s="20">
        <v>0.24</v>
      </c>
      <c r="BF189" s="20">
        <v>2.52</v>
      </c>
      <c r="BG189" s="22">
        <v>309</v>
      </c>
      <c r="BH189" s="22">
        <v>132</v>
      </c>
      <c r="BI189" s="22">
        <v>159</v>
      </c>
      <c r="BJ189" s="22">
        <v>100</v>
      </c>
      <c r="BK189" s="22">
        <v>343</v>
      </c>
      <c r="BL189" s="22">
        <v>177</v>
      </c>
      <c r="BM189" s="22">
        <v>290</v>
      </c>
      <c r="BN189" s="22">
        <v>129</v>
      </c>
      <c r="BO189" s="22">
        <v>2</v>
      </c>
      <c r="BP189" s="20"/>
      <c r="BQ189" s="22">
        <v>2</v>
      </c>
      <c r="BR189" s="20"/>
      <c r="BS189" s="20"/>
      <c r="BT189" s="20"/>
      <c r="BU189" s="22">
        <v>0</v>
      </c>
      <c r="BV189" s="22">
        <v>0</v>
      </c>
      <c r="BW189" s="22">
        <v>0.13</v>
      </c>
      <c r="BX189" s="22">
        <v>0.13</v>
      </c>
      <c r="BY189" s="22">
        <v>1.33</v>
      </c>
      <c r="BZ189" s="22">
        <v>2.11</v>
      </c>
      <c r="CA189" s="22">
        <v>287</v>
      </c>
      <c r="CB189" s="22">
        <v>186</v>
      </c>
      <c r="CC189" s="22">
        <v>642</v>
      </c>
      <c r="CD189" s="22">
        <v>255</v>
      </c>
      <c r="CE189" s="22">
        <v>256</v>
      </c>
      <c r="CF189" s="22">
        <v>114</v>
      </c>
      <c r="CG189" s="22">
        <v>580</v>
      </c>
      <c r="CH189" s="22">
        <v>219</v>
      </c>
      <c r="CI189" s="22">
        <v>1.58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0</v>
      </c>
      <c r="C190" s="22">
        <v>483391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2</v>
      </c>
      <c r="J190" s="20">
        <v>0</v>
      </c>
      <c r="K190" s="20">
        <v>0</v>
      </c>
      <c r="L190" s="22">
        <v>0</v>
      </c>
      <c r="M190" s="20" t="s">
        <v>1236</v>
      </c>
      <c r="N190" s="20">
        <v>0</v>
      </c>
      <c r="O190" s="22">
        <v>171</v>
      </c>
      <c r="P190" s="23" t="b">
        <v>0</v>
      </c>
      <c r="Q190" s="20" t="s">
        <v>2395</v>
      </c>
      <c r="R190" s="20" t="s">
        <v>2396</v>
      </c>
      <c r="S190" s="22">
        <v>40</v>
      </c>
      <c r="T190" s="20" t="s">
        <v>2011</v>
      </c>
      <c r="U190" s="20">
        <v>0</v>
      </c>
      <c r="V190" s="20" t="s">
        <v>2012</v>
      </c>
      <c r="W190" s="20">
        <v>0</v>
      </c>
      <c r="X190" s="23" t="b">
        <v>0</v>
      </c>
      <c r="Y190" s="20"/>
      <c r="Z190" s="20" t="s">
        <v>872</v>
      </c>
      <c r="AA190" s="22">
        <v>6</v>
      </c>
      <c r="AB190" s="22">
        <v>90</v>
      </c>
      <c r="AC190" s="22">
        <v>0</v>
      </c>
      <c r="AD190" s="22">
        <v>0</v>
      </c>
      <c r="AE190" s="22">
        <v>0</v>
      </c>
      <c r="AF190" s="22">
        <v>1535</v>
      </c>
      <c r="AG190" s="22">
        <v>12</v>
      </c>
      <c r="AH190" s="20">
        <v>0</v>
      </c>
      <c r="AI190" s="20">
        <v>0</v>
      </c>
      <c r="AJ190" s="20" t="s">
        <v>2012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522</v>
      </c>
      <c r="BH190" s="22">
        <v>198</v>
      </c>
      <c r="BI190" s="22">
        <v>505</v>
      </c>
      <c r="BJ190" s="22">
        <v>194</v>
      </c>
      <c r="BK190" s="22">
        <v>486</v>
      </c>
      <c r="BL190" s="22">
        <v>187</v>
      </c>
      <c r="BM190" s="22">
        <v>526</v>
      </c>
      <c r="BN190" s="22">
        <v>197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682</v>
      </c>
      <c r="CB190" s="22">
        <v>207</v>
      </c>
      <c r="CC190" s="22">
        <v>463</v>
      </c>
      <c r="CD190" s="22">
        <v>166</v>
      </c>
      <c r="CE190" s="22">
        <v>529</v>
      </c>
      <c r="CF190" s="22">
        <v>196</v>
      </c>
      <c r="CG190" s="22">
        <v>646</v>
      </c>
      <c r="CH190" s="22">
        <v>220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232917</v>
      </c>
      <c r="D191" s="22">
        <v>-1</v>
      </c>
      <c r="E191" s="22">
        <v>1</v>
      </c>
      <c r="F191" s="22">
        <v>-2</v>
      </c>
      <c r="G191" s="22">
        <v>2</v>
      </c>
      <c r="H191" s="22">
        <v>0</v>
      </c>
      <c r="I191" s="22">
        <v>1</v>
      </c>
      <c r="J191" s="20">
        <v>-0.5</v>
      </c>
      <c r="K191" s="20">
        <v>-0.5</v>
      </c>
      <c r="L191" s="22">
        <v>0</v>
      </c>
      <c r="M191" s="20" t="s">
        <v>2013</v>
      </c>
      <c r="N191" s="20">
        <v>0</v>
      </c>
      <c r="O191" s="22">
        <v>172</v>
      </c>
      <c r="P191" s="23" t="b">
        <v>0</v>
      </c>
      <c r="Q191" s="20"/>
      <c r="R191" s="20"/>
      <c r="S191" s="22">
        <v>43</v>
      </c>
      <c r="T191" s="20" t="s">
        <v>2014</v>
      </c>
      <c r="U191" s="20">
        <v>0</v>
      </c>
      <c r="V191" s="20" t="s">
        <v>2015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1081</v>
      </c>
      <c r="AE191" s="22">
        <v>25</v>
      </c>
      <c r="AF191" s="22">
        <v>13399</v>
      </c>
      <c r="AG191" s="22">
        <v>231</v>
      </c>
      <c r="AH191" s="20">
        <v>0</v>
      </c>
      <c r="AI191" s="20">
        <v>0</v>
      </c>
      <c r="AJ191" s="20" t="s">
        <v>2015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543</v>
      </c>
      <c r="BH191" s="22">
        <v>75</v>
      </c>
      <c r="BI191" s="22">
        <v>530</v>
      </c>
      <c r="BJ191" s="22">
        <v>62</v>
      </c>
      <c r="BK191" s="22">
        <v>514</v>
      </c>
      <c r="BL191" s="22">
        <v>57</v>
      </c>
      <c r="BM191" s="22">
        <v>547</v>
      </c>
      <c r="BN191" s="22">
        <v>75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587</v>
      </c>
      <c r="CB191" s="22">
        <v>32</v>
      </c>
      <c r="CC191" s="22">
        <v>489</v>
      </c>
      <c r="CD191" s="22">
        <v>74</v>
      </c>
      <c r="CE191" s="22">
        <v>550</v>
      </c>
      <c r="CF191" s="22">
        <v>75</v>
      </c>
      <c r="CG191" s="22">
        <v>354</v>
      </c>
      <c r="CH191" s="22">
        <v>53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216616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2</v>
      </c>
      <c r="J192" s="20">
        <v>-0.3</v>
      </c>
      <c r="K192" s="20">
        <v>-0.3</v>
      </c>
      <c r="L192" s="22">
        <v>1</v>
      </c>
      <c r="M192" s="20" t="s">
        <v>1993</v>
      </c>
      <c r="N192" s="20">
        <v>0.2</v>
      </c>
      <c r="O192" s="22">
        <v>173</v>
      </c>
      <c r="P192" s="23" t="b">
        <v>0</v>
      </c>
      <c r="Q192" s="20"/>
      <c r="R192" s="20"/>
      <c r="S192" s="22">
        <v>44</v>
      </c>
      <c r="T192" s="20" t="s">
        <v>2016</v>
      </c>
      <c r="U192" s="20">
        <v>0.6</v>
      </c>
      <c r="V192" s="20" t="s">
        <v>2017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3</v>
      </c>
      <c r="AD192" s="22">
        <v>4126</v>
      </c>
      <c r="AE192" s="22">
        <v>113</v>
      </c>
      <c r="AF192" s="22">
        <v>11017</v>
      </c>
      <c r="AG192" s="22">
        <v>175</v>
      </c>
      <c r="AH192" s="20">
        <v>0</v>
      </c>
      <c r="AI192" s="20">
        <v>0.7</v>
      </c>
      <c r="AJ192" s="20" t="s">
        <v>2017</v>
      </c>
      <c r="AK192" s="22">
        <v>405</v>
      </c>
      <c r="AL192" s="22">
        <v>0</v>
      </c>
      <c r="AM192" s="22">
        <v>0</v>
      </c>
      <c r="AN192" s="22">
        <v>0</v>
      </c>
      <c r="AO192" s="22">
        <v>17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70</v>
      </c>
      <c r="AX192" s="20">
        <v>119</v>
      </c>
      <c r="AY192" s="20">
        <v>17.3</v>
      </c>
      <c r="AZ192" s="20">
        <v>11</v>
      </c>
      <c r="BA192" s="20">
        <v>14.8</v>
      </c>
      <c r="BB192" s="22">
        <v>4</v>
      </c>
      <c r="BC192" s="20">
        <v>0.04</v>
      </c>
      <c r="BD192" s="20">
        <v>0.03</v>
      </c>
      <c r="BE192" s="20">
        <v>7.0000000000000007E-2</v>
      </c>
      <c r="BF192" s="20">
        <v>11.49</v>
      </c>
      <c r="BG192" s="22">
        <v>141</v>
      </c>
      <c r="BH192" s="22">
        <v>52</v>
      </c>
      <c r="BI192" s="22">
        <v>301</v>
      </c>
      <c r="BJ192" s="22">
        <v>99</v>
      </c>
      <c r="BK192" s="22">
        <v>307</v>
      </c>
      <c r="BL192" s="22">
        <v>98</v>
      </c>
      <c r="BM192" s="22">
        <v>252</v>
      </c>
      <c r="BN192" s="22">
        <v>82</v>
      </c>
      <c r="BO192" s="20"/>
      <c r="BP192" s="20"/>
      <c r="BQ192" s="20"/>
      <c r="BR192" s="20"/>
      <c r="BS192" s="20"/>
      <c r="BT192" s="20"/>
      <c r="BU192" s="22">
        <v>0.01</v>
      </c>
      <c r="BV192" s="22">
        <v>0</v>
      </c>
      <c r="BW192" s="22">
        <v>0.01</v>
      </c>
      <c r="BX192" s="22">
        <v>0.02</v>
      </c>
      <c r="BY192" s="22">
        <v>2.5499999999999998</v>
      </c>
      <c r="BZ192" s="22">
        <v>3.78</v>
      </c>
      <c r="CA192" s="22">
        <v>520</v>
      </c>
      <c r="CB192" s="22">
        <v>121</v>
      </c>
      <c r="CC192" s="22">
        <v>351</v>
      </c>
      <c r="CD192" s="22">
        <v>114</v>
      </c>
      <c r="CE192" s="22">
        <v>429</v>
      </c>
      <c r="CF192" s="22">
        <v>142</v>
      </c>
      <c r="CG192" s="22">
        <v>346</v>
      </c>
      <c r="CH192" s="22">
        <v>133</v>
      </c>
      <c r="CI192" s="22">
        <v>0.89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220598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1027</v>
      </c>
      <c r="N193" s="20">
        <v>0</v>
      </c>
      <c r="O193" s="22">
        <v>174</v>
      </c>
      <c r="P193" s="23" t="b">
        <v>0</v>
      </c>
      <c r="Q193" s="20" t="s">
        <v>2397</v>
      </c>
      <c r="R193" s="20" t="s">
        <v>2398</v>
      </c>
      <c r="S193" s="22">
        <v>49</v>
      </c>
      <c r="T193" s="20" t="s">
        <v>2018</v>
      </c>
      <c r="U193" s="20">
        <v>0</v>
      </c>
      <c r="V193" s="20" t="s">
        <v>2019</v>
      </c>
      <c r="W193" s="20">
        <v>0</v>
      </c>
      <c r="X193" s="23" t="b">
        <v>0</v>
      </c>
      <c r="Y193" s="20"/>
      <c r="Z193" s="20" t="s">
        <v>899</v>
      </c>
      <c r="AA193" s="22">
        <v>6</v>
      </c>
      <c r="AB193" s="22">
        <v>90</v>
      </c>
      <c r="AC193" s="22">
        <v>0</v>
      </c>
      <c r="AD193" s="22">
        <v>1213</v>
      </c>
      <c r="AE193" s="22">
        <v>33</v>
      </c>
      <c r="AF193" s="22">
        <v>3998</v>
      </c>
      <c r="AG193" s="22">
        <v>48</v>
      </c>
      <c r="AH193" s="20">
        <v>0</v>
      </c>
      <c r="AI193" s="20">
        <v>0</v>
      </c>
      <c r="AJ193" s="20" t="s">
        <v>2019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684</v>
      </c>
      <c r="BH193" s="22">
        <v>80</v>
      </c>
      <c r="BI193" s="22">
        <v>683</v>
      </c>
      <c r="BJ193" s="22">
        <v>82</v>
      </c>
      <c r="BK193" s="22">
        <v>678</v>
      </c>
      <c r="BL193" s="22">
        <v>81</v>
      </c>
      <c r="BM193" s="22">
        <v>685</v>
      </c>
      <c r="BN193" s="22">
        <v>81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256</v>
      </c>
      <c r="CB193" s="22">
        <v>51</v>
      </c>
      <c r="CC193" s="22">
        <v>664</v>
      </c>
      <c r="CD193" s="22">
        <v>81</v>
      </c>
      <c r="CE193" s="22">
        <v>686</v>
      </c>
      <c r="CF193" s="22">
        <v>82</v>
      </c>
      <c r="CG193" s="22">
        <v>568</v>
      </c>
      <c r="CH193" s="22">
        <v>79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220037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1</v>
      </c>
      <c r="J194" s="20">
        <v>0</v>
      </c>
      <c r="K194" s="20">
        <v>0</v>
      </c>
      <c r="L194" s="22">
        <v>0</v>
      </c>
      <c r="M194" s="20" t="s">
        <v>435</v>
      </c>
      <c r="N194" s="20">
        <v>0</v>
      </c>
      <c r="O194" s="22">
        <v>175</v>
      </c>
      <c r="P194" s="23" t="b">
        <v>0</v>
      </c>
      <c r="Q194" s="20" t="s">
        <v>2020</v>
      </c>
      <c r="R194" s="20" t="s">
        <v>2021</v>
      </c>
      <c r="S194" s="22">
        <v>40</v>
      </c>
      <c r="T194" s="20" t="s">
        <v>2022</v>
      </c>
      <c r="U194" s="20">
        <v>0</v>
      </c>
      <c r="V194" s="20" t="s">
        <v>2023</v>
      </c>
      <c r="W194" s="20">
        <v>0</v>
      </c>
      <c r="X194" s="23" t="b">
        <v>0</v>
      </c>
      <c r="Y194" s="20"/>
      <c r="Z194" s="20" t="s">
        <v>872</v>
      </c>
      <c r="AA194" s="22">
        <v>6</v>
      </c>
      <c r="AB194" s="22">
        <v>90</v>
      </c>
      <c r="AC194" s="22">
        <v>0</v>
      </c>
      <c r="AD194" s="22">
        <v>0</v>
      </c>
      <c r="AE194" s="22">
        <v>0</v>
      </c>
      <c r="AF194" s="22">
        <v>817</v>
      </c>
      <c r="AG194" s="22">
        <v>17</v>
      </c>
      <c r="AH194" s="20">
        <v>0</v>
      </c>
      <c r="AI194" s="20">
        <v>0</v>
      </c>
      <c r="AJ194" s="20" t="s">
        <v>2023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489</v>
      </c>
      <c r="BH194" s="22">
        <v>56</v>
      </c>
      <c r="BI194" s="22">
        <v>473</v>
      </c>
      <c r="BJ194" s="22">
        <v>40</v>
      </c>
      <c r="BK194" s="22">
        <v>451</v>
      </c>
      <c r="BL194" s="22">
        <v>35</v>
      </c>
      <c r="BM194" s="22">
        <v>494</v>
      </c>
      <c r="BN194" s="22">
        <v>56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640</v>
      </c>
      <c r="CB194" s="22">
        <v>53</v>
      </c>
      <c r="CC194" s="22">
        <v>428</v>
      </c>
      <c r="CD194" s="22">
        <v>55</v>
      </c>
      <c r="CE194" s="22">
        <v>496</v>
      </c>
      <c r="CF194" s="22">
        <v>56</v>
      </c>
      <c r="CG194" s="22">
        <v>656</v>
      </c>
      <c r="CH194" s="22">
        <v>80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0"/>
      <c r="C195" s="22">
        <v>192290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2</v>
      </c>
      <c r="J195" s="20">
        <v>0</v>
      </c>
      <c r="K195" s="20">
        <v>0.3</v>
      </c>
      <c r="L195" s="22">
        <v>-2</v>
      </c>
      <c r="M195" s="20" t="s">
        <v>1713</v>
      </c>
      <c r="N195" s="20">
        <v>0.8</v>
      </c>
      <c r="O195" s="22">
        <v>176</v>
      </c>
      <c r="P195" s="23" t="b">
        <v>0</v>
      </c>
      <c r="Q195" s="20" t="s">
        <v>3515</v>
      </c>
      <c r="R195" s="20" t="s">
        <v>3516</v>
      </c>
      <c r="S195" s="22">
        <v>44</v>
      </c>
      <c r="T195" s="20" t="s">
        <v>2024</v>
      </c>
      <c r="U195" s="20">
        <v>0.9</v>
      </c>
      <c r="V195" s="20" t="s">
        <v>644</v>
      </c>
      <c r="W195" s="20">
        <v>0.3</v>
      </c>
      <c r="X195" s="23" t="b">
        <v>0</v>
      </c>
      <c r="Y195" s="20"/>
      <c r="Z195" s="20" t="s">
        <v>1806</v>
      </c>
      <c r="AA195" s="22">
        <v>6</v>
      </c>
      <c r="AB195" s="22">
        <v>90</v>
      </c>
      <c r="AC195" s="22">
        <v>8</v>
      </c>
      <c r="AD195" s="22">
        <v>12940</v>
      </c>
      <c r="AE195" s="22">
        <v>48</v>
      </c>
      <c r="AF195" s="22">
        <v>19800</v>
      </c>
      <c r="AG195" s="22">
        <v>1885</v>
      </c>
      <c r="AH195" s="20">
        <v>0.2</v>
      </c>
      <c r="AI195" s="20">
        <v>1.8</v>
      </c>
      <c r="AJ195" s="20" t="s">
        <v>644</v>
      </c>
      <c r="AK195" s="22">
        <v>733</v>
      </c>
      <c r="AL195" s="22">
        <v>0</v>
      </c>
      <c r="AM195" s="22">
        <v>1</v>
      </c>
      <c r="AN195" s="22">
        <v>0</v>
      </c>
      <c r="AO195" s="22">
        <v>21</v>
      </c>
      <c r="AP195" s="22">
        <v>0</v>
      </c>
      <c r="AQ195" s="22">
        <v>0</v>
      </c>
      <c r="AR195" s="22">
        <v>0</v>
      </c>
      <c r="AS195" s="22">
        <v>2</v>
      </c>
      <c r="AT195" s="22">
        <v>1</v>
      </c>
      <c r="AU195" s="22">
        <v>0</v>
      </c>
      <c r="AV195" s="22">
        <v>0</v>
      </c>
      <c r="AW195" s="22">
        <v>102</v>
      </c>
      <c r="AX195" s="20">
        <v>125</v>
      </c>
      <c r="AY195" s="20">
        <v>92.7</v>
      </c>
      <c r="AZ195" s="20">
        <v>8</v>
      </c>
      <c r="BA195" s="20">
        <v>22.5</v>
      </c>
      <c r="BB195" s="22">
        <v>8</v>
      </c>
      <c r="BC195" s="20">
        <v>0</v>
      </c>
      <c r="BD195" s="20">
        <v>0.34</v>
      </c>
      <c r="BE195" s="20">
        <v>0.34</v>
      </c>
      <c r="BF195" s="20">
        <v>16.940000000000001</v>
      </c>
      <c r="BG195" s="22">
        <v>130</v>
      </c>
      <c r="BH195" s="22">
        <v>50</v>
      </c>
      <c r="BI195" s="22">
        <v>102</v>
      </c>
      <c r="BJ195" s="22">
        <v>20</v>
      </c>
      <c r="BK195" s="22">
        <v>326</v>
      </c>
      <c r="BL195" s="22">
        <v>109</v>
      </c>
      <c r="BM195" s="22">
        <v>172</v>
      </c>
      <c r="BN195" s="22">
        <v>47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0.04</v>
      </c>
      <c r="BX195" s="22">
        <v>0.04</v>
      </c>
      <c r="BY195" s="22">
        <v>2.08</v>
      </c>
      <c r="BZ195" s="22">
        <v>2.58</v>
      </c>
      <c r="CA195" s="22">
        <v>507</v>
      </c>
      <c r="CB195" s="22">
        <v>113</v>
      </c>
      <c r="CC195" s="22">
        <v>261</v>
      </c>
      <c r="CD195" s="22">
        <v>79</v>
      </c>
      <c r="CE195" s="22">
        <v>416</v>
      </c>
      <c r="CF195" s="22">
        <v>136</v>
      </c>
      <c r="CG195" s="22">
        <v>296</v>
      </c>
      <c r="CH195" s="22">
        <v>115</v>
      </c>
      <c r="CI195" s="22">
        <v>0.98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44683</v>
      </c>
      <c r="D196" s="22">
        <v>0</v>
      </c>
      <c r="E196" s="22">
        <v>0</v>
      </c>
      <c r="F196" s="22">
        <v>-2</v>
      </c>
      <c r="G196" s="22">
        <v>2</v>
      </c>
      <c r="H196" s="22">
        <v>0</v>
      </c>
      <c r="I196" s="22">
        <v>4</v>
      </c>
      <c r="J196" s="20">
        <v>0</v>
      </c>
      <c r="K196" s="20">
        <v>0</v>
      </c>
      <c r="L196" s="22">
        <v>0</v>
      </c>
      <c r="M196" s="20" t="s">
        <v>1311</v>
      </c>
      <c r="N196" s="20">
        <v>0.5</v>
      </c>
      <c r="O196" s="22">
        <v>177</v>
      </c>
      <c r="P196" s="23" t="b">
        <v>0</v>
      </c>
      <c r="Q196" s="20"/>
      <c r="R196" s="20"/>
      <c r="S196" s="22">
        <v>53</v>
      </c>
      <c r="T196" s="20" t="s">
        <v>2025</v>
      </c>
      <c r="U196" s="20">
        <v>1</v>
      </c>
      <c r="V196" s="20" t="s">
        <v>2026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4</v>
      </c>
      <c r="AD196" s="22">
        <v>7082</v>
      </c>
      <c r="AE196" s="22">
        <v>160</v>
      </c>
      <c r="AF196" s="22">
        <v>21028</v>
      </c>
      <c r="AG196" s="22">
        <v>362</v>
      </c>
      <c r="AH196" s="20">
        <v>0.1</v>
      </c>
      <c r="AI196" s="20">
        <v>0.8</v>
      </c>
      <c r="AJ196" s="20" t="s">
        <v>2026</v>
      </c>
      <c r="AK196" s="22">
        <v>68</v>
      </c>
      <c r="AL196" s="22">
        <v>0</v>
      </c>
      <c r="AM196" s="22">
        <v>0</v>
      </c>
      <c r="AN196" s="22">
        <v>0</v>
      </c>
      <c r="AO196" s="22">
        <v>2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4</v>
      </c>
      <c r="AX196" s="20">
        <v>5.2</v>
      </c>
      <c r="AY196" s="20">
        <v>4.0999999999999996</v>
      </c>
      <c r="AZ196" s="20">
        <v>16</v>
      </c>
      <c r="BA196" s="20">
        <v>2</v>
      </c>
      <c r="BB196" s="22">
        <v>0</v>
      </c>
      <c r="BC196" s="20">
        <v>0.56000000000000005</v>
      </c>
      <c r="BD196" s="20">
        <v>0</v>
      </c>
      <c r="BE196" s="20">
        <v>0.56000000000000005</v>
      </c>
      <c r="BF196" s="20">
        <v>1.9</v>
      </c>
      <c r="BG196" s="22">
        <v>405</v>
      </c>
      <c r="BH196" s="22">
        <v>48</v>
      </c>
      <c r="BI196" s="22">
        <v>371</v>
      </c>
      <c r="BJ196" s="22">
        <v>49</v>
      </c>
      <c r="BK196" s="22">
        <v>283</v>
      </c>
      <c r="BL196" s="22">
        <v>47</v>
      </c>
      <c r="BM196" s="22">
        <v>404</v>
      </c>
      <c r="BN196" s="22">
        <v>50</v>
      </c>
      <c r="BO196" s="20"/>
      <c r="BP196" s="20"/>
      <c r="BQ196" s="20"/>
      <c r="BR196" s="20"/>
      <c r="BS196" s="22">
        <v>1</v>
      </c>
      <c r="BT196" s="20"/>
      <c r="BU196" s="22">
        <v>0.74</v>
      </c>
      <c r="BV196" s="22">
        <v>0</v>
      </c>
      <c r="BW196" s="22">
        <v>0</v>
      </c>
      <c r="BX196" s="22">
        <v>0.74</v>
      </c>
      <c r="BY196" s="22">
        <v>2.5099999999999998</v>
      </c>
      <c r="BZ196" s="22">
        <v>2.65</v>
      </c>
      <c r="CA196" s="22">
        <v>135</v>
      </c>
      <c r="CB196" s="22">
        <v>38</v>
      </c>
      <c r="CC196" s="22">
        <v>321</v>
      </c>
      <c r="CD196" s="22">
        <v>46</v>
      </c>
      <c r="CE196" s="22">
        <v>405</v>
      </c>
      <c r="CF196" s="22">
        <v>51</v>
      </c>
      <c r="CG196" s="22">
        <v>351</v>
      </c>
      <c r="CH196" s="22">
        <v>55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103914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0</v>
      </c>
      <c r="K197" s="20">
        <v>0</v>
      </c>
      <c r="L197" s="22">
        <v>1</v>
      </c>
      <c r="M197" s="20" t="s">
        <v>1062</v>
      </c>
      <c r="N197" s="20">
        <v>0.5</v>
      </c>
      <c r="O197" s="22">
        <v>178</v>
      </c>
      <c r="P197" s="23" t="b">
        <v>0</v>
      </c>
      <c r="Q197" s="20"/>
      <c r="R197" s="20"/>
      <c r="S197" s="22">
        <v>39</v>
      </c>
      <c r="T197" s="20" t="s">
        <v>2027</v>
      </c>
      <c r="U197" s="20">
        <v>1</v>
      </c>
      <c r="V197" s="20" t="s">
        <v>718</v>
      </c>
      <c r="W197" s="20">
        <v>3.9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6</v>
      </c>
      <c r="AD197" s="22">
        <v>397939</v>
      </c>
      <c r="AE197" s="22">
        <v>36778</v>
      </c>
      <c r="AF197" s="22">
        <v>104738</v>
      </c>
      <c r="AG197" s="22">
        <v>5664</v>
      </c>
      <c r="AH197" s="20">
        <v>0.1</v>
      </c>
      <c r="AI197" s="20">
        <v>1.5</v>
      </c>
      <c r="AJ197" s="20" t="s">
        <v>718</v>
      </c>
      <c r="AK197" s="22">
        <v>540</v>
      </c>
      <c r="AL197" s="22">
        <v>0</v>
      </c>
      <c r="AM197" s="22">
        <v>0</v>
      </c>
      <c r="AN197" s="22">
        <v>0</v>
      </c>
      <c r="AO197" s="22">
        <v>12</v>
      </c>
      <c r="AP197" s="22">
        <v>0</v>
      </c>
      <c r="AQ197" s="22">
        <v>0</v>
      </c>
      <c r="AR197" s="22">
        <v>0</v>
      </c>
      <c r="AS197" s="22">
        <v>2</v>
      </c>
      <c r="AT197" s="22">
        <v>0</v>
      </c>
      <c r="AU197" s="22">
        <v>0</v>
      </c>
      <c r="AV197" s="22">
        <v>0</v>
      </c>
      <c r="AW197" s="22">
        <v>67</v>
      </c>
      <c r="AX197" s="20">
        <v>88.6</v>
      </c>
      <c r="AY197" s="20">
        <v>28.8</v>
      </c>
      <c r="AZ197" s="20">
        <v>8</v>
      </c>
      <c r="BA197" s="20">
        <v>12.6</v>
      </c>
      <c r="BB197" s="22">
        <v>6</v>
      </c>
      <c r="BC197" s="20">
        <v>0.08</v>
      </c>
      <c r="BD197" s="20">
        <v>0.11</v>
      </c>
      <c r="BE197" s="20">
        <v>0.19</v>
      </c>
      <c r="BF197" s="20">
        <v>10.95</v>
      </c>
      <c r="BG197" s="22">
        <v>194</v>
      </c>
      <c r="BH197" s="22">
        <v>78</v>
      </c>
      <c r="BI197" s="22">
        <v>255</v>
      </c>
      <c r="BJ197" s="22">
        <v>75</v>
      </c>
      <c r="BK197" s="22">
        <v>324</v>
      </c>
      <c r="BL197" s="22">
        <v>107</v>
      </c>
      <c r="BM197" s="22">
        <v>275</v>
      </c>
      <c r="BN197" s="22">
        <v>93</v>
      </c>
      <c r="BO197" s="20"/>
      <c r="BP197" s="20"/>
      <c r="BQ197" s="20"/>
      <c r="BR197" s="20"/>
      <c r="BS197" s="20"/>
      <c r="BT197" s="20"/>
      <c r="BU197" s="22">
        <v>0.01</v>
      </c>
      <c r="BV197" s="22">
        <v>0</v>
      </c>
      <c r="BW197" s="22">
        <v>0.02</v>
      </c>
      <c r="BX197" s="22">
        <v>0.03</v>
      </c>
      <c r="BY197" s="22">
        <v>1.82</v>
      </c>
      <c r="BZ197" s="22">
        <v>2</v>
      </c>
      <c r="CA197" s="22">
        <v>707</v>
      </c>
      <c r="CB197" s="22">
        <v>224</v>
      </c>
      <c r="CC197" s="22">
        <v>294</v>
      </c>
      <c r="CD197" s="22">
        <v>90</v>
      </c>
      <c r="CE197" s="22">
        <v>344</v>
      </c>
      <c r="CF197" s="22">
        <v>114</v>
      </c>
      <c r="CG197" s="22">
        <v>86</v>
      </c>
      <c r="CH197" s="22">
        <v>32</v>
      </c>
      <c r="CI197" s="22">
        <v>1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461102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2</v>
      </c>
      <c r="J198" s="20">
        <v>0</v>
      </c>
      <c r="K198" s="20">
        <v>0</v>
      </c>
      <c r="L198" s="22">
        <v>0</v>
      </c>
      <c r="M198" s="20" t="s">
        <v>1291</v>
      </c>
      <c r="N198" s="20">
        <v>0</v>
      </c>
      <c r="O198" s="22">
        <v>179</v>
      </c>
      <c r="P198" s="23" t="b">
        <v>0</v>
      </c>
      <c r="Q198" s="20" t="s">
        <v>2028</v>
      </c>
      <c r="R198" s="20" t="s">
        <v>2029</v>
      </c>
      <c r="S198" s="22">
        <v>40</v>
      </c>
      <c r="T198" s="20" t="s">
        <v>2030</v>
      </c>
      <c r="U198" s="20">
        <v>0</v>
      </c>
      <c r="V198" s="20" t="s">
        <v>558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0</v>
      </c>
      <c r="AE198" s="22">
        <v>0</v>
      </c>
      <c r="AF198" s="22">
        <v>1118</v>
      </c>
      <c r="AG198" s="22">
        <v>16</v>
      </c>
      <c r="AH198" s="20">
        <v>0</v>
      </c>
      <c r="AI198" s="20">
        <v>0</v>
      </c>
      <c r="AJ198" s="20" t="s">
        <v>558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509</v>
      </c>
      <c r="BH198" s="22">
        <v>191</v>
      </c>
      <c r="BI198" s="22">
        <v>493</v>
      </c>
      <c r="BJ198" s="22">
        <v>188</v>
      </c>
      <c r="BK198" s="22">
        <v>473</v>
      </c>
      <c r="BL198" s="22">
        <v>180</v>
      </c>
      <c r="BM198" s="22">
        <v>514</v>
      </c>
      <c r="BN198" s="22">
        <v>191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666</v>
      </c>
      <c r="CB198" s="22">
        <v>197</v>
      </c>
      <c r="CC198" s="22">
        <v>450</v>
      </c>
      <c r="CD198" s="22">
        <v>159</v>
      </c>
      <c r="CE198" s="22">
        <v>517</v>
      </c>
      <c r="CF198" s="22">
        <v>190</v>
      </c>
      <c r="CG198" s="22">
        <v>643</v>
      </c>
      <c r="CH198" s="22">
        <v>219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226473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1414</v>
      </c>
      <c r="N199" s="20">
        <v>0</v>
      </c>
      <c r="O199" s="22">
        <v>180</v>
      </c>
      <c r="P199" s="23" t="b">
        <v>0</v>
      </c>
      <c r="Q199" s="20" t="s">
        <v>2790</v>
      </c>
      <c r="R199" s="20" t="s">
        <v>2791</v>
      </c>
      <c r="S199" s="22">
        <v>49</v>
      </c>
      <c r="T199" s="20" t="s">
        <v>2031</v>
      </c>
      <c r="U199" s="20">
        <v>0</v>
      </c>
      <c r="V199" s="20" t="s">
        <v>2032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119</v>
      </c>
      <c r="AE199" s="22">
        <v>0</v>
      </c>
      <c r="AF199" s="22">
        <v>2564</v>
      </c>
      <c r="AG199" s="22">
        <v>16</v>
      </c>
      <c r="AH199" s="20">
        <v>0</v>
      </c>
      <c r="AI199" s="20">
        <v>0</v>
      </c>
      <c r="AJ199" s="20" t="s">
        <v>2032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686</v>
      </c>
      <c r="BH199" s="22">
        <v>286</v>
      </c>
      <c r="BI199" s="22">
        <v>685</v>
      </c>
      <c r="BJ199" s="22">
        <v>286</v>
      </c>
      <c r="BK199" s="22">
        <v>680</v>
      </c>
      <c r="BL199" s="22">
        <v>283</v>
      </c>
      <c r="BM199" s="22">
        <v>687</v>
      </c>
      <c r="BN199" s="22">
        <v>286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259</v>
      </c>
      <c r="CB199" s="22">
        <v>168</v>
      </c>
      <c r="CC199" s="22">
        <v>666</v>
      </c>
      <c r="CD199" s="22">
        <v>273</v>
      </c>
      <c r="CE199" s="22">
        <v>688</v>
      </c>
      <c r="CF199" s="22">
        <v>286</v>
      </c>
      <c r="CG199" s="22">
        <v>666</v>
      </c>
      <c r="CH199" s="22">
        <v>269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133085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2033</v>
      </c>
      <c r="N200" s="20">
        <v>0</v>
      </c>
      <c r="O200" s="22">
        <v>181</v>
      </c>
      <c r="P200" s="23" t="b">
        <v>0</v>
      </c>
      <c r="Q200" s="20"/>
      <c r="R200" s="20"/>
      <c r="S200" s="22">
        <v>40</v>
      </c>
      <c r="T200" s="20" t="s">
        <v>2034</v>
      </c>
      <c r="U200" s="20">
        <v>0</v>
      </c>
      <c r="V200" s="20" t="s">
        <v>2035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2714</v>
      </c>
      <c r="AE200" s="22">
        <v>43</v>
      </c>
      <c r="AF200" s="22">
        <v>7454</v>
      </c>
      <c r="AG200" s="22">
        <v>189</v>
      </c>
      <c r="AH200" s="20">
        <v>0</v>
      </c>
      <c r="AI200" s="20">
        <v>0</v>
      </c>
      <c r="AJ200" s="20" t="s">
        <v>2035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474</v>
      </c>
      <c r="BH200" s="22">
        <v>50</v>
      </c>
      <c r="BI200" s="22">
        <v>458</v>
      </c>
      <c r="BJ200" s="22">
        <v>34</v>
      </c>
      <c r="BK200" s="22">
        <v>436</v>
      </c>
      <c r="BL200" s="22">
        <v>29</v>
      </c>
      <c r="BM200" s="22">
        <v>479</v>
      </c>
      <c r="BN200" s="22">
        <v>50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623</v>
      </c>
      <c r="CB200" s="22">
        <v>47</v>
      </c>
      <c r="CC200" s="22">
        <v>413</v>
      </c>
      <c r="CD200" s="22">
        <v>49</v>
      </c>
      <c r="CE200" s="22">
        <v>481</v>
      </c>
      <c r="CF200" s="22">
        <v>50</v>
      </c>
      <c r="CG200" s="22">
        <v>327</v>
      </c>
      <c r="CH200" s="22">
        <v>50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441455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0</v>
      </c>
      <c r="K201" s="20">
        <v>0</v>
      </c>
      <c r="L201" s="22">
        <v>0</v>
      </c>
      <c r="M201" s="20" t="s">
        <v>1334</v>
      </c>
      <c r="N201" s="20">
        <v>0.5</v>
      </c>
      <c r="O201" s="22">
        <v>182</v>
      </c>
      <c r="P201" s="23" t="b">
        <v>0</v>
      </c>
      <c r="Q201" s="20"/>
      <c r="R201" s="20" t="s">
        <v>3005</v>
      </c>
      <c r="S201" s="22">
        <v>44</v>
      </c>
      <c r="T201" s="20" t="s">
        <v>2036</v>
      </c>
      <c r="U201" s="20">
        <v>1</v>
      </c>
      <c r="V201" s="20" t="s">
        <v>2037</v>
      </c>
      <c r="W201" s="20">
        <v>0.1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3</v>
      </c>
      <c r="AD201" s="22">
        <v>2376</v>
      </c>
      <c r="AE201" s="22">
        <v>55</v>
      </c>
      <c r="AF201" s="22">
        <v>9443</v>
      </c>
      <c r="AG201" s="22">
        <v>146</v>
      </c>
      <c r="AH201" s="20">
        <v>0.1</v>
      </c>
      <c r="AI201" s="20">
        <v>0.7</v>
      </c>
      <c r="AJ201" s="20" t="s">
        <v>2038</v>
      </c>
      <c r="AK201" s="22">
        <v>152</v>
      </c>
      <c r="AL201" s="22">
        <v>0</v>
      </c>
      <c r="AM201" s="22">
        <v>0</v>
      </c>
      <c r="AN201" s="22">
        <v>0</v>
      </c>
      <c r="AO201" s="22">
        <v>5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12</v>
      </c>
      <c r="AX201" s="20">
        <v>10.4</v>
      </c>
      <c r="AY201" s="20">
        <v>12.5</v>
      </c>
      <c r="AZ201" s="20">
        <v>9</v>
      </c>
      <c r="BA201" s="20">
        <v>3.1</v>
      </c>
      <c r="BB201" s="22">
        <v>2</v>
      </c>
      <c r="BC201" s="20">
        <v>0.01</v>
      </c>
      <c r="BD201" s="20">
        <v>7.0000000000000007E-2</v>
      </c>
      <c r="BE201" s="20">
        <v>0.08</v>
      </c>
      <c r="BF201" s="20">
        <v>3.45</v>
      </c>
      <c r="BG201" s="22">
        <v>376</v>
      </c>
      <c r="BH201" s="22">
        <v>141</v>
      </c>
      <c r="BI201" s="22">
        <v>334</v>
      </c>
      <c r="BJ201" s="22">
        <v>115</v>
      </c>
      <c r="BK201" s="22">
        <v>317</v>
      </c>
      <c r="BL201" s="22">
        <v>105</v>
      </c>
      <c r="BM201" s="22">
        <v>376</v>
      </c>
      <c r="BN201" s="22">
        <v>132</v>
      </c>
      <c r="BO201" s="20"/>
      <c r="BP201" s="20"/>
      <c r="BQ201" s="20"/>
      <c r="BR201" s="20"/>
      <c r="BS201" s="20"/>
      <c r="BT201" s="20"/>
      <c r="BU201" s="22">
        <v>0.01</v>
      </c>
      <c r="BV201" s="22">
        <v>0</v>
      </c>
      <c r="BW201" s="22">
        <v>0.04</v>
      </c>
      <c r="BX201" s="22">
        <v>0.05</v>
      </c>
      <c r="BY201" s="22">
        <v>2.04</v>
      </c>
      <c r="BZ201" s="22">
        <v>2.96</v>
      </c>
      <c r="CA201" s="22">
        <v>547</v>
      </c>
      <c r="CB201" s="22">
        <v>133</v>
      </c>
      <c r="CC201" s="22">
        <v>307</v>
      </c>
      <c r="CD201" s="22">
        <v>102</v>
      </c>
      <c r="CE201" s="22">
        <v>366</v>
      </c>
      <c r="CF201" s="22">
        <v>131</v>
      </c>
      <c r="CG201" s="22">
        <v>379</v>
      </c>
      <c r="CH201" s="22">
        <v>143</v>
      </c>
      <c r="CI201" s="22">
        <v>1.18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120202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4</v>
      </c>
      <c r="J202" s="20">
        <v>0</v>
      </c>
      <c r="K202" s="20">
        <v>0</v>
      </c>
      <c r="L202" s="22">
        <v>0</v>
      </c>
      <c r="M202" s="20" t="s">
        <v>1333</v>
      </c>
      <c r="N202" s="20">
        <v>0</v>
      </c>
      <c r="O202" s="22">
        <v>183</v>
      </c>
      <c r="P202" s="23" t="b">
        <v>0</v>
      </c>
      <c r="Q202" s="20" t="s">
        <v>2512</v>
      </c>
      <c r="R202" s="20" t="s">
        <v>2513</v>
      </c>
      <c r="S202" s="22">
        <v>55</v>
      </c>
      <c r="T202" s="20" t="s">
        <v>1473</v>
      </c>
      <c r="U202" s="20">
        <v>0</v>
      </c>
      <c r="V202" s="20" t="s">
        <v>1474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14448</v>
      </c>
      <c r="AG202" s="22">
        <v>37</v>
      </c>
      <c r="AH202" s="20">
        <v>0</v>
      </c>
      <c r="AI202" s="20">
        <v>0</v>
      </c>
      <c r="AJ202" s="20" t="s">
        <v>1474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715</v>
      </c>
      <c r="BH202" s="22">
        <v>86</v>
      </c>
      <c r="BI202" s="22">
        <v>715</v>
      </c>
      <c r="BJ202" s="22">
        <v>86</v>
      </c>
      <c r="BK202" s="22">
        <v>714</v>
      </c>
      <c r="BL202" s="22">
        <v>86</v>
      </c>
      <c r="BM202" s="22">
        <v>715</v>
      </c>
      <c r="BN202" s="22">
        <v>86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96</v>
      </c>
      <c r="CB202" s="22">
        <v>29</v>
      </c>
      <c r="CC202" s="22">
        <v>706</v>
      </c>
      <c r="CD202" s="22">
        <v>85</v>
      </c>
      <c r="CE202" s="22">
        <v>715</v>
      </c>
      <c r="CF202" s="22">
        <v>86</v>
      </c>
      <c r="CG202" s="22">
        <v>511</v>
      </c>
      <c r="CH202" s="22">
        <v>73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511783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3</v>
      </c>
      <c r="J203" s="20">
        <v>-0.3</v>
      </c>
      <c r="K203" s="20">
        <v>-0.3</v>
      </c>
      <c r="L203" s="22">
        <v>0</v>
      </c>
      <c r="M203" s="20" t="s">
        <v>2039</v>
      </c>
      <c r="N203" s="20">
        <v>0.2</v>
      </c>
      <c r="O203" s="22">
        <v>184</v>
      </c>
      <c r="P203" s="23" t="b">
        <v>0</v>
      </c>
      <c r="Q203" s="20"/>
      <c r="R203" s="20" t="s">
        <v>2514</v>
      </c>
      <c r="S203" s="22">
        <v>48</v>
      </c>
      <c r="T203" s="20" t="s">
        <v>2040</v>
      </c>
      <c r="U203" s="20">
        <v>0</v>
      </c>
      <c r="V203" s="20" t="s">
        <v>2041</v>
      </c>
      <c r="W203" s="20">
        <v>0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1409</v>
      </c>
      <c r="AE203" s="22">
        <v>24</v>
      </c>
      <c r="AF203" s="22">
        <v>10937</v>
      </c>
      <c r="AG203" s="22">
        <v>117</v>
      </c>
      <c r="AH203" s="20">
        <v>0</v>
      </c>
      <c r="AI203" s="20">
        <v>0</v>
      </c>
      <c r="AJ203" s="20" t="s">
        <v>2041</v>
      </c>
      <c r="AK203" s="22">
        <v>59</v>
      </c>
      <c r="AL203" s="22">
        <v>0</v>
      </c>
      <c r="AM203" s="22">
        <v>0</v>
      </c>
      <c r="AN203" s="22">
        <v>0</v>
      </c>
      <c r="AO203" s="22">
        <v>1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0</v>
      </c>
      <c r="AW203" s="22">
        <v>1</v>
      </c>
      <c r="AX203" s="20">
        <v>0</v>
      </c>
      <c r="AY203" s="20">
        <v>30.2</v>
      </c>
      <c r="AZ203" s="20">
        <v>8</v>
      </c>
      <c r="BA203" s="20">
        <v>3.2</v>
      </c>
      <c r="BB203" s="22">
        <v>0</v>
      </c>
      <c r="BC203" s="20">
        <v>0.13</v>
      </c>
      <c r="BD203" s="20">
        <v>0.06</v>
      </c>
      <c r="BE203" s="20">
        <v>0.19</v>
      </c>
      <c r="BF203" s="20">
        <v>1.62</v>
      </c>
      <c r="BG203" s="22">
        <v>672</v>
      </c>
      <c r="BH203" s="22">
        <v>275</v>
      </c>
      <c r="BI203" s="22">
        <v>246</v>
      </c>
      <c r="BJ203" s="22">
        <v>136</v>
      </c>
      <c r="BK203" s="22">
        <v>330</v>
      </c>
      <c r="BL203" s="22">
        <v>169</v>
      </c>
      <c r="BM203" s="22">
        <v>374</v>
      </c>
      <c r="BN203" s="22">
        <v>173</v>
      </c>
      <c r="BO203" s="22">
        <v>3</v>
      </c>
      <c r="BP203" s="20"/>
      <c r="BQ203" s="20"/>
      <c r="BR203" s="20"/>
      <c r="BS203" s="20"/>
      <c r="BT203" s="20"/>
      <c r="BU203" s="22">
        <v>0.2</v>
      </c>
      <c r="BV203" s="22">
        <v>0</v>
      </c>
      <c r="BW203" s="22">
        <v>0.09</v>
      </c>
      <c r="BX203" s="22">
        <v>0.28999999999999998</v>
      </c>
      <c r="BY203" s="22">
        <v>2.4700000000000002</v>
      </c>
      <c r="BZ203" s="22">
        <v>1.53</v>
      </c>
      <c r="CA203" s="22">
        <v>319</v>
      </c>
      <c r="CB203" s="22">
        <v>211</v>
      </c>
      <c r="CC203" s="22">
        <v>364</v>
      </c>
      <c r="CD203" s="22">
        <v>174</v>
      </c>
      <c r="CE203" s="22">
        <v>674</v>
      </c>
      <c r="CF203" s="22">
        <v>275</v>
      </c>
      <c r="CG203" s="22">
        <v>537</v>
      </c>
      <c r="CH203" s="22">
        <v>196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207189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2.5</v>
      </c>
      <c r="K204" s="20">
        <v>2.5</v>
      </c>
      <c r="L204" s="22">
        <v>1</v>
      </c>
      <c r="M204" s="20" t="s">
        <v>2258</v>
      </c>
      <c r="N204" s="20">
        <v>3</v>
      </c>
      <c r="O204" s="22">
        <v>475</v>
      </c>
      <c r="P204" s="23" t="b">
        <v>0</v>
      </c>
      <c r="Q204" s="20"/>
      <c r="R204" s="20"/>
      <c r="S204" s="22">
        <v>48</v>
      </c>
      <c r="T204" s="20" t="s">
        <v>2259</v>
      </c>
      <c r="U204" s="20">
        <v>2</v>
      </c>
      <c r="V204" s="20" t="s">
        <v>2260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18</v>
      </c>
      <c r="AD204" s="22">
        <v>6415</v>
      </c>
      <c r="AE204" s="22">
        <v>254</v>
      </c>
      <c r="AF204" s="22">
        <v>11825</v>
      </c>
      <c r="AG204" s="22">
        <v>429</v>
      </c>
      <c r="AH204" s="20">
        <v>0.6</v>
      </c>
      <c r="AI204" s="20">
        <v>3.8</v>
      </c>
      <c r="AJ204" s="20" t="s">
        <v>2260</v>
      </c>
      <c r="AK204" s="22">
        <v>577</v>
      </c>
      <c r="AL204" s="22">
        <v>0</v>
      </c>
      <c r="AM204" s="22">
        <v>1</v>
      </c>
      <c r="AN204" s="22">
        <v>0</v>
      </c>
      <c r="AO204" s="22">
        <v>17</v>
      </c>
      <c r="AP204" s="22">
        <v>0</v>
      </c>
      <c r="AQ204" s="22">
        <v>0</v>
      </c>
      <c r="AR204" s="22">
        <v>0</v>
      </c>
      <c r="AS204" s="22">
        <v>2</v>
      </c>
      <c r="AT204" s="22">
        <v>0</v>
      </c>
      <c r="AU204" s="22">
        <v>0</v>
      </c>
      <c r="AV204" s="22">
        <v>2</v>
      </c>
      <c r="AW204" s="22">
        <v>68</v>
      </c>
      <c r="AX204" s="20">
        <v>81.400000000000006</v>
      </c>
      <c r="AY204" s="20">
        <v>78.400000000000006</v>
      </c>
      <c r="AZ204" s="20">
        <v>40</v>
      </c>
      <c r="BA204" s="20">
        <v>20.100000000000001</v>
      </c>
      <c r="BB204" s="22">
        <v>7</v>
      </c>
      <c r="BC204" s="20">
        <v>0.32</v>
      </c>
      <c r="BD204" s="20">
        <v>0.17</v>
      </c>
      <c r="BE204" s="20">
        <v>0.49</v>
      </c>
      <c r="BF204" s="20">
        <v>14.79</v>
      </c>
      <c r="BG204" s="22">
        <v>209</v>
      </c>
      <c r="BH204" s="22">
        <v>84</v>
      </c>
      <c r="BI204" s="22">
        <v>128</v>
      </c>
      <c r="BJ204" s="22">
        <v>87</v>
      </c>
      <c r="BK204" s="22">
        <v>192</v>
      </c>
      <c r="BL204" s="22">
        <v>105</v>
      </c>
      <c r="BM204" s="22">
        <v>194</v>
      </c>
      <c r="BN204" s="22">
        <v>94</v>
      </c>
      <c r="BO204" s="20"/>
      <c r="BP204" s="20"/>
      <c r="BQ204" s="20"/>
      <c r="BR204" s="20"/>
      <c r="BS204" s="20"/>
      <c r="BT204" s="20"/>
      <c r="BU204" s="22">
        <v>0.05</v>
      </c>
      <c r="BV204" s="22">
        <v>0</v>
      </c>
      <c r="BW204" s="22">
        <v>0.03</v>
      </c>
      <c r="BX204" s="22">
        <v>0.08</v>
      </c>
      <c r="BY204" s="22">
        <v>2.31</v>
      </c>
      <c r="BZ204" s="22">
        <v>2.65</v>
      </c>
      <c r="CA204" s="22">
        <v>308</v>
      </c>
      <c r="CB204" s="22">
        <v>204</v>
      </c>
      <c r="CC204" s="22">
        <v>96</v>
      </c>
      <c r="CD204" s="22">
        <v>40</v>
      </c>
      <c r="CE204" s="22">
        <v>233</v>
      </c>
      <c r="CF204" s="22">
        <v>99</v>
      </c>
      <c r="CG204" s="22">
        <v>376</v>
      </c>
      <c r="CH204" s="22">
        <v>119</v>
      </c>
      <c r="CI204" s="22">
        <v>1.0900000000000001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492831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0.5</v>
      </c>
      <c r="K205" s="20">
        <v>0.5</v>
      </c>
      <c r="L205" s="22">
        <v>2</v>
      </c>
      <c r="M205" s="20" t="s">
        <v>2042</v>
      </c>
      <c r="N205" s="20">
        <v>1</v>
      </c>
      <c r="O205" s="22">
        <v>594</v>
      </c>
      <c r="P205" s="23" t="b">
        <v>0</v>
      </c>
      <c r="Q205" s="20"/>
      <c r="R205" s="20"/>
      <c r="S205" s="22">
        <v>54</v>
      </c>
      <c r="T205" s="20" t="s">
        <v>2043</v>
      </c>
      <c r="U205" s="20">
        <v>2.4</v>
      </c>
      <c r="V205" s="20" t="s">
        <v>2044</v>
      </c>
      <c r="W205" s="20">
        <v>0.2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19</v>
      </c>
      <c r="AD205" s="22">
        <v>46605</v>
      </c>
      <c r="AE205" s="22">
        <v>296</v>
      </c>
      <c r="AF205" s="22">
        <v>37614</v>
      </c>
      <c r="AG205" s="22">
        <v>1633</v>
      </c>
      <c r="AH205" s="20">
        <v>0.2</v>
      </c>
      <c r="AI205" s="20">
        <v>3.5</v>
      </c>
      <c r="AJ205" s="20" t="s">
        <v>2044</v>
      </c>
      <c r="AK205" s="22">
        <v>539</v>
      </c>
      <c r="AL205" s="22">
        <v>1</v>
      </c>
      <c r="AM205" s="22">
        <v>0</v>
      </c>
      <c r="AN205" s="22">
        <v>1</v>
      </c>
      <c r="AO205" s="22">
        <v>13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0</v>
      </c>
      <c r="AV205" s="22">
        <v>2</v>
      </c>
      <c r="AW205" s="22">
        <v>54</v>
      </c>
      <c r="AX205" s="20">
        <v>92.8</v>
      </c>
      <c r="AY205" s="20">
        <v>59.1</v>
      </c>
      <c r="AZ205" s="20">
        <v>151</v>
      </c>
      <c r="BA205" s="20">
        <v>30.3</v>
      </c>
      <c r="BB205" s="22">
        <v>8</v>
      </c>
      <c r="BC205" s="20">
        <v>1.45</v>
      </c>
      <c r="BD205" s="20">
        <v>0.41</v>
      </c>
      <c r="BE205" s="20">
        <v>1.86</v>
      </c>
      <c r="BF205" s="20">
        <v>11.71</v>
      </c>
      <c r="BG205" s="22">
        <v>183</v>
      </c>
      <c r="BH205" s="22">
        <v>20</v>
      </c>
      <c r="BI205" s="22">
        <v>173</v>
      </c>
      <c r="BJ205" s="22">
        <v>25</v>
      </c>
      <c r="BK205" s="22">
        <v>46</v>
      </c>
      <c r="BL205" s="22">
        <v>18</v>
      </c>
      <c r="BM205" s="22">
        <v>103</v>
      </c>
      <c r="BN205" s="22">
        <v>20</v>
      </c>
      <c r="BO205" s="20"/>
      <c r="BP205" s="20"/>
      <c r="BQ205" s="20"/>
      <c r="BR205" s="20"/>
      <c r="BS205" s="20"/>
      <c r="BT205" s="20"/>
      <c r="BU205" s="22">
        <v>0.24</v>
      </c>
      <c r="BV205" s="22">
        <v>0</v>
      </c>
      <c r="BW205" s="22">
        <v>7.0000000000000007E-2</v>
      </c>
      <c r="BX205" s="22">
        <v>0.31</v>
      </c>
      <c r="BY205" s="22">
        <v>1.96</v>
      </c>
      <c r="BZ205" s="22">
        <v>2.17</v>
      </c>
      <c r="CA205" s="22">
        <v>132</v>
      </c>
      <c r="CB205" s="22">
        <v>36</v>
      </c>
      <c r="CC205" s="22">
        <v>246</v>
      </c>
      <c r="CD205" s="22">
        <v>32</v>
      </c>
      <c r="CE205" s="22">
        <v>188</v>
      </c>
      <c r="CF205" s="22">
        <v>30</v>
      </c>
      <c r="CG205" s="22">
        <v>302</v>
      </c>
      <c r="CH205" s="22">
        <v>50</v>
      </c>
      <c r="CI205" s="22">
        <v>1.34</v>
      </c>
      <c r="CJ205" s="22">
        <v>0.17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432720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1.5</v>
      </c>
      <c r="K206" s="20">
        <v>1.5</v>
      </c>
      <c r="L206" s="22">
        <v>3</v>
      </c>
      <c r="M206" s="20" t="s">
        <v>479</v>
      </c>
      <c r="N206" s="20">
        <v>2</v>
      </c>
      <c r="O206" s="22">
        <v>596</v>
      </c>
      <c r="P206" s="23" t="b">
        <v>0</v>
      </c>
      <c r="Q206" s="20"/>
      <c r="R206" s="20"/>
      <c r="S206" s="22">
        <v>45</v>
      </c>
      <c r="T206" s="20" t="s">
        <v>2045</v>
      </c>
      <c r="U206" s="20">
        <v>2</v>
      </c>
      <c r="V206" s="20" t="s">
        <v>2046</v>
      </c>
      <c r="W206" s="20">
        <v>0.9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18</v>
      </c>
      <c r="AD206" s="22">
        <v>27253</v>
      </c>
      <c r="AE206" s="22">
        <v>665</v>
      </c>
      <c r="AF206" s="22">
        <v>40264</v>
      </c>
      <c r="AG206" s="22">
        <v>1346</v>
      </c>
      <c r="AH206" s="20">
        <v>0.4</v>
      </c>
      <c r="AI206" s="20">
        <v>4</v>
      </c>
      <c r="AJ206" s="20" t="s">
        <v>2046</v>
      </c>
      <c r="AK206" s="22">
        <v>810</v>
      </c>
      <c r="AL206" s="22">
        <v>0</v>
      </c>
      <c r="AM206" s="22">
        <v>0</v>
      </c>
      <c r="AN206" s="22">
        <v>0</v>
      </c>
      <c r="AO206" s="22">
        <v>23</v>
      </c>
      <c r="AP206" s="22">
        <v>0</v>
      </c>
      <c r="AQ206" s="22">
        <v>0</v>
      </c>
      <c r="AR206" s="22">
        <v>0</v>
      </c>
      <c r="AS206" s="22">
        <v>1</v>
      </c>
      <c r="AT206" s="22">
        <v>0</v>
      </c>
      <c r="AU206" s="22">
        <v>34</v>
      </c>
      <c r="AV206" s="22">
        <v>0</v>
      </c>
      <c r="AW206" s="22">
        <v>171</v>
      </c>
      <c r="AX206" s="20">
        <v>281.60000000000002</v>
      </c>
      <c r="AY206" s="20">
        <v>0.1</v>
      </c>
      <c r="AZ206" s="20">
        <v>0</v>
      </c>
      <c r="BA206" s="20">
        <v>28.3</v>
      </c>
      <c r="BB206" s="22">
        <v>9</v>
      </c>
      <c r="BC206" s="20">
        <v>0</v>
      </c>
      <c r="BD206" s="20">
        <v>0</v>
      </c>
      <c r="BE206" s="20">
        <v>0</v>
      </c>
      <c r="BF206" s="20">
        <v>17.940000000000001</v>
      </c>
      <c r="BG206" s="22">
        <v>16</v>
      </c>
      <c r="BH206" s="22">
        <v>6</v>
      </c>
      <c r="BI206" s="22">
        <v>411</v>
      </c>
      <c r="BJ206" s="22">
        <v>5</v>
      </c>
      <c r="BK206" s="22">
        <v>608</v>
      </c>
      <c r="BL206" s="22">
        <v>72</v>
      </c>
      <c r="BM206" s="22">
        <v>116</v>
      </c>
      <c r="BN206" s="22">
        <v>4</v>
      </c>
      <c r="BO206" s="20"/>
      <c r="BP206" s="20"/>
      <c r="BQ206" s="20"/>
      <c r="BR206" s="20"/>
      <c r="BS206" s="20"/>
      <c r="BT206" s="20"/>
      <c r="BU206" s="22">
        <v>0</v>
      </c>
      <c r="BV206" s="22">
        <v>3.78</v>
      </c>
      <c r="BW206" s="22">
        <v>0</v>
      </c>
      <c r="BX206" s="22">
        <v>0</v>
      </c>
      <c r="BY206" s="22">
        <v>1.99</v>
      </c>
      <c r="BZ206" s="22">
        <v>2.56</v>
      </c>
      <c r="CA206" s="22">
        <v>407</v>
      </c>
      <c r="CB206" s="22">
        <v>22</v>
      </c>
      <c r="CC206" s="22">
        <v>144</v>
      </c>
      <c r="CD206" s="22">
        <v>15</v>
      </c>
      <c r="CE206" s="22">
        <v>228</v>
      </c>
      <c r="CF206" s="22">
        <v>24</v>
      </c>
      <c r="CG206" s="22">
        <v>177</v>
      </c>
      <c r="CH206" s="22">
        <v>24</v>
      </c>
      <c r="CI206" s="22">
        <v>1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50</v>
      </c>
      <c r="C207" s="22">
        <v>83283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3</v>
      </c>
      <c r="J207" s="20">
        <v>-0.3</v>
      </c>
      <c r="K207" s="20">
        <v>-0.1</v>
      </c>
      <c r="L207" s="22">
        <v>1</v>
      </c>
      <c r="M207" s="20" t="s">
        <v>920</v>
      </c>
      <c r="N207" s="20">
        <v>0.2</v>
      </c>
      <c r="O207" s="22">
        <v>600</v>
      </c>
      <c r="P207" s="23" t="b">
        <v>0</v>
      </c>
      <c r="Q207" s="20"/>
      <c r="R207" s="20" t="s">
        <v>3340</v>
      </c>
      <c r="S207" s="22">
        <v>48</v>
      </c>
      <c r="T207" s="20" t="s">
        <v>1587</v>
      </c>
      <c r="U207" s="20">
        <v>1</v>
      </c>
      <c r="V207" s="20" t="s">
        <v>711</v>
      </c>
      <c r="W207" s="20">
        <v>0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4</v>
      </c>
      <c r="AD207" s="22">
        <v>458</v>
      </c>
      <c r="AE207" s="22">
        <v>10</v>
      </c>
      <c r="AF207" s="22">
        <v>3981</v>
      </c>
      <c r="AG207" s="22">
        <v>31</v>
      </c>
      <c r="AH207" s="20">
        <v>0</v>
      </c>
      <c r="AI207" s="20">
        <v>0.8</v>
      </c>
      <c r="AJ207" s="20" t="s">
        <v>711</v>
      </c>
      <c r="AK207" s="22">
        <v>67</v>
      </c>
      <c r="AL207" s="22">
        <v>0</v>
      </c>
      <c r="AM207" s="22">
        <v>0</v>
      </c>
      <c r="AN207" s="22">
        <v>0</v>
      </c>
      <c r="AO207" s="22">
        <v>3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14</v>
      </c>
      <c r="AX207" s="20">
        <v>11.6</v>
      </c>
      <c r="AY207" s="20">
        <v>16.600000000000001</v>
      </c>
      <c r="AZ207" s="20">
        <v>6</v>
      </c>
      <c r="BA207" s="20">
        <v>3.4</v>
      </c>
      <c r="BB207" s="22">
        <v>0</v>
      </c>
      <c r="BC207" s="20">
        <v>0</v>
      </c>
      <c r="BD207" s="20">
        <v>0.26</v>
      </c>
      <c r="BE207" s="20">
        <v>0.26</v>
      </c>
      <c r="BF207" s="20">
        <v>1.59</v>
      </c>
      <c r="BG207" s="22">
        <v>373</v>
      </c>
      <c r="BH207" s="22">
        <v>166</v>
      </c>
      <c r="BI207" s="22">
        <v>307</v>
      </c>
      <c r="BJ207" s="22">
        <v>162</v>
      </c>
      <c r="BK207" s="22">
        <v>344</v>
      </c>
      <c r="BL207" s="22">
        <v>178</v>
      </c>
      <c r="BM207" s="22">
        <v>368</v>
      </c>
      <c r="BN207" s="22">
        <v>170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0.35</v>
      </c>
      <c r="BX207" s="22">
        <v>0.35</v>
      </c>
      <c r="BY207" s="22">
        <v>2.14</v>
      </c>
      <c r="BZ207" s="22">
        <v>4.03</v>
      </c>
      <c r="CA207" s="22">
        <v>291</v>
      </c>
      <c r="CB207" s="22">
        <v>190</v>
      </c>
      <c r="CC207" s="22">
        <v>359</v>
      </c>
      <c r="CD207" s="22">
        <v>169</v>
      </c>
      <c r="CE207" s="22">
        <v>387</v>
      </c>
      <c r="CF207" s="22">
        <v>179</v>
      </c>
      <c r="CG207" s="22">
        <v>574</v>
      </c>
      <c r="CH207" s="22">
        <v>215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487702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3</v>
      </c>
      <c r="J208" s="20">
        <v>1</v>
      </c>
      <c r="K208" s="20">
        <v>1</v>
      </c>
      <c r="L208" s="22">
        <v>1</v>
      </c>
      <c r="M208" s="20" t="s">
        <v>2047</v>
      </c>
      <c r="N208" s="20">
        <v>1.5</v>
      </c>
      <c r="O208" s="22">
        <v>605</v>
      </c>
      <c r="P208" s="23" t="b">
        <v>0</v>
      </c>
      <c r="Q208" s="20"/>
      <c r="R208" s="20"/>
      <c r="S208" s="22">
        <v>50</v>
      </c>
      <c r="T208" s="20" t="s">
        <v>2048</v>
      </c>
      <c r="U208" s="20">
        <v>2.1</v>
      </c>
      <c r="V208" s="20" t="s">
        <v>2049</v>
      </c>
      <c r="W208" s="20">
        <v>0.2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19</v>
      </c>
      <c r="AD208" s="22">
        <v>28990</v>
      </c>
      <c r="AE208" s="22">
        <v>133</v>
      </c>
      <c r="AF208" s="22">
        <v>17251</v>
      </c>
      <c r="AG208" s="22">
        <v>1394</v>
      </c>
      <c r="AH208" s="20">
        <v>0.3</v>
      </c>
      <c r="AI208" s="20">
        <v>3.8</v>
      </c>
      <c r="AJ208" s="20" t="s">
        <v>2049</v>
      </c>
      <c r="AK208" s="22">
        <v>546</v>
      </c>
      <c r="AL208" s="22">
        <v>0</v>
      </c>
      <c r="AM208" s="22">
        <v>1</v>
      </c>
      <c r="AN208" s="22">
        <v>1</v>
      </c>
      <c r="AO208" s="22">
        <v>17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50</v>
      </c>
      <c r="AX208" s="20">
        <v>49.2</v>
      </c>
      <c r="AY208" s="20">
        <v>115.9</v>
      </c>
      <c r="AZ208" s="20">
        <v>99</v>
      </c>
      <c r="BA208" s="20">
        <v>26.3</v>
      </c>
      <c r="BB208" s="22">
        <v>7</v>
      </c>
      <c r="BC208" s="20">
        <v>1.32</v>
      </c>
      <c r="BD208" s="20">
        <v>0.8</v>
      </c>
      <c r="BE208" s="20">
        <v>2.12</v>
      </c>
      <c r="BF208" s="20">
        <v>10.39</v>
      </c>
      <c r="BG208" s="22">
        <v>271</v>
      </c>
      <c r="BH208" s="22">
        <v>110</v>
      </c>
      <c r="BI208" s="22">
        <v>71</v>
      </c>
      <c r="BJ208" s="22">
        <v>53</v>
      </c>
      <c r="BK208" s="22">
        <v>88</v>
      </c>
      <c r="BL208" s="22">
        <v>52</v>
      </c>
      <c r="BM208" s="22">
        <v>132</v>
      </c>
      <c r="BN208" s="22">
        <v>70</v>
      </c>
      <c r="BO208" s="20"/>
      <c r="BP208" s="20"/>
      <c r="BQ208" s="20"/>
      <c r="BR208" s="20"/>
      <c r="BS208" s="20"/>
      <c r="BT208" s="20"/>
      <c r="BU208" s="22">
        <v>0.22</v>
      </c>
      <c r="BV208" s="22">
        <v>0</v>
      </c>
      <c r="BW208" s="22">
        <v>0.13</v>
      </c>
      <c r="BX208" s="22">
        <v>0.35</v>
      </c>
      <c r="BY208" s="22">
        <v>1.71</v>
      </c>
      <c r="BZ208" s="22">
        <v>2.8</v>
      </c>
      <c r="CA208" s="22">
        <v>212</v>
      </c>
      <c r="CB208" s="22">
        <v>135</v>
      </c>
      <c r="CC208" s="22">
        <v>198</v>
      </c>
      <c r="CD208" s="22">
        <v>96</v>
      </c>
      <c r="CE208" s="22">
        <v>217</v>
      </c>
      <c r="CF208" s="22">
        <v>93</v>
      </c>
      <c r="CG208" s="22">
        <v>353</v>
      </c>
      <c r="CH208" s="22">
        <v>111</v>
      </c>
      <c r="CI208" s="22">
        <v>1.1499999999999999</v>
      </c>
      <c r="CJ208" s="22">
        <v>0.16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179458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1.7</v>
      </c>
      <c r="K209" s="20">
        <v>1.7</v>
      </c>
      <c r="L209" s="22">
        <v>1</v>
      </c>
      <c r="M209" s="20" t="s">
        <v>957</v>
      </c>
      <c r="N209" s="20">
        <v>2.2000000000000002</v>
      </c>
      <c r="O209" s="22">
        <v>608</v>
      </c>
      <c r="P209" s="23" t="b">
        <v>0</v>
      </c>
      <c r="Q209" s="20"/>
      <c r="R209" s="20"/>
      <c r="S209" s="22">
        <v>49</v>
      </c>
      <c r="T209" s="20" t="s">
        <v>2050</v>
      </c>
      <c r="U209" s="20">
        <v>1.6</v>
      </c>
      <c r="V209" s="20" t="s">
        <v>2051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13</v>
      </c>
      <c r="AD209" s="22">
        <v>1105</v>
      </c>
      <c r="AE209" s="22">
        <v>53</v>
      </c>
      <c r="AF209" s="22">
        <v>1457</v>
      </c>
      <c r="AG209" s="22">
        <v>54</v>
      </c>
      <c r="AH209" s="20">
        <v>0.4</v>
      </c>
      <c r="AI209" s="20">
        <v>2.7</v>
      </c>
      <c r="AJ209" s="20" t="s">
        <v>2051</v>
      </c>
      <c r="AK209" s="22">
        <v>149</v>
      </c>
      <c r="AL209" s="22">
        <v>1</v>
      </c>
      <c r="AM209" s="22">
        <v>0</v>
      </c>
      <c r="AN209" s="22">
        <v>0</v>
      </c>
      <c r="AO209" s="22">
        <v>3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39</v>
      </c>
      <c r="AX209" s="20">
        <v>50</v>
      </c>
      <c r="AY209" s="20">
        <v>29.3</v>
      </c>
      <c r="AZ209" s="20">
        <v>74</v>
      </c>
      <c r="BA209" s="20">
        <v>15</v>
      </c>
      <c r="BB209" s="22">
        <v>0</v>
      </c>
      <c r="BC209" s="20">
        <v>0.46</v>
      </c>
      <c r="BD209" s="20">
        <v>0.1</v>
      </c>
      <c r="BE209" s="20">
        <v>0.56000000000000005</v>
      </c>
      <c r="BF209" s="20">
        <v>3.64</v>
      </c>
      <c r="BG209" s="22">
        <v>270</v>
      </c>
      <c r="BH209" s="22">
        <v>109</v>
      </c>
      <c r="BI209" s="22">
        <v>251</v>
      </c>
      <c r="BJ209" s="22">
        <v>139</v>
      </c>
      <c r="BK209" s="22">
        <v>123</v>
      </c>
      <c r="BL209" s="22">
        <v>73</v>
      </c>
      <c r="BM209" s="22">
        <v>250</v>
      </c>
      <c r="BN209" s="22">
        <v>114</v>
      </c>
      <c r="BO209" s="20"/>
      <c r="BP209" s="20"/>
      <c r="BQ209" s="22">
        <v>1</v>
      </c>
      <c r="BR209" s="20"/>
      <c r="BS209" s="20"/>
      <c r="BT209" s="20"/>
      <c r="BU209" s="22">
        <v>0.28000000000000003</v>
      </c>
      <c r="BV209" s="22">
        <v>0</v>
      </c>
      <c r="BW209" s="22">
        <v>0.06</v>
      </c>
      <c r="BX209" s="22">
        <v>0.34</v>
      </c>
      <c r="BY209" s="22">
        <v>2.2000000000000002</v>
      </c>
      <c r="BZ209" s="22">
        <v>1.81</v>
      </c>
      <c r="CA209" s="22">
        <v>241</v>
      </c>
      <c r="CB209" s="22">
        <v>157</v>
      </c>
      <c r="CC209" s="22">
        <v>132</v>
      </c>
      <c r="CD209" s="22">
        <v>61</v>
      </c>
      <c r="CE209" s="22">
        <v>279</v>
      </c>
      <c r="CF209" s="22">
        <v>131</v>
      </c>
      <c r="CG209" s="22">
        <v>587</v>
      </c>
      <c r="CH209" s="22">
        <v>224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461567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2515</v>
      </c>
      <c r="N210" s="20">
        <v>0</v>
      </c>
      <c r="O210" s="22">
        <v>622</v>
      </c>
      <c r="P210" s="23" t="b">
        <v>0</v>
      </c>
      <c r="Q210" s="20" t="s">
        <v>2909</v>
      </c>
      <c r="R210" s="20" t="s">
        <v>3006</v>
      </c>
      <c r="S210" s="22">
        <v>40</v>
      </c>
      <c r="T210" s="20" t="s">
        <v>2516</v>
      </c>
      <c r="U210" s="20">
        <v>0</v>
      </c>
      <c r="V210" s="20" t="s">
        <v>2517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467</v>
      </c>
      <c r="AE210" s="22">
        <v>0</v>
      </c>
      <c r="AF210" s="22">
        <v>2976</v>
      </c>
      <c r="AG210" s="22">
        <v>27</v>
      </c>
      <c r="AH210" s="20">
        <v>0</v>
      </c>
      <c r="AI210" s="20">
        <v>0</v>
      </c>
      <c r="AJ210" s="20" t="s">
        <v>2517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511</v>
      </c>
      <c r="BH210" s="22">
        <v>193</v>
      </c>
      <c r="BI210" s="22">
        <v>495</v>
      </c>
      <c r="BJ210" s="22">
        <v>190</v>
      </c>
      <c r="BK210" s="22">
        <v>475</v>
      </c>
      <c r="BL210" s="22">
        <v>182</v>
      </c>
      <c r="BM210" s="22">
        <v>516</v>
      </c>
      <c r="BN210" s="22">
        <v>193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668</v>
      </c>
      <c r="CB210" s="22">
        <v>199</v>
      </c>
      <c r="CC210" s="22">
        <v>452</v>
      </c>
      <c r="CD210" s="22">
        <v>161</v>
      </c>
      <c r="CE210" s="22">
        <v>519</v>
      </c>
      <c r="CF210" s="22">
        <v>192</v>
      </c>
      <c r="CG210" s="22">
        <v>546</v>
      </c>
      <c r="CH210" s="22">
        <v>200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550839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3</v>
      </c>
      <c r="J211" s="20">
        <v>1.5</v>
      </c>
      <c r="K211" s="20">
        <v>1.5</v>
      </c>
      <c r="L211" s="22">
        <v>1</v>
      </c>
      <c r="M211" s="20" t="s">
        <v>482</v>
      </c>
      <c r="N211" s="20">
        <v>2</v>
      </c>
      <c r="O211" s="22">
        <v>660</v>
      </c>
      <c r="P211" s="23" t="b">
        <v>0</v>
      </c>
      <c r="Q211" s="20"/>
      <c r="R211" s="20"/>
      <c r="S211" s="22">
        <v>50</v>
      </c>
      <c r="T211" s="20" t="s">
        <v>2518</v>
      </c>
      <c r="U211" s="20">
        <v>2.7</v>
      </c>
      <c r="V211" s="20" t="s">
        <v>2519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8</v>
      </c>
      <c r="AD211" s="22">
        <v>620</v>
      </c>
      <c r="AE211" s="22">
        <v>35</v>
      </c>
      <c r="AF211" s="22">
        <v>335</v>
      </c>
      <c r="AG211" s="22">
        <v>56</v>
      </c>
      <c r="AH211" s="20">
        <v>0.4</v>
      </c>
      <c r="AI211" s="20">
        <v>1.6</v>
      </c>
      <c r="AJ211" s="20" t="s">
        <v>2519</v>
      </c>
      <c r="AK211" s="22">
        <v>146</v>
      </c>
      <c r="AL211" s="22">
        <v>1</v>
      </c>
      <c r="AM211" s="22">
        <v>0</v>
      </c>
      <c r="AN211" s="22">
        <v>0</v>
      </c>
      <c r="AO211" s="22">
        <v>6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36</v>
      </c>
      <c r="AX211" s="20">
        <v>48.6</v>
      </c>
      <c r="AY211" s="20">
        <v>24.4</v>
      </c>
      <c r="AZ211" s="20">
        <v>43</v>
      </c>
      <c r="BA211" s="20">
        <v>11.5</v>
      </c>
      <c r="BB211" s="22">
        <v>2</v>
      </c>
      <c r="BC211" s="20">
        <v>0.28999999999999998</v>
      </c>
      <c r="BD211" s="20">
        <v>0.71</v>
      </c>
      <c r="BE211" s="20">
        <v>1</v>
      </c>
      <c r="BF211" s="20">
        <v>5.38</v>
      </c>
      <c r="BG211" s="22">
        <v>272</v>
      </c>
      <c r="BH211" s="22">
        <v>111</v>
      </c>
      <c r="BI211" s="22">
        <v>276</v>
      </c>
      <c r="BJ211" s="22">
        <v>148</v>
      </c>
      <c r="BK211" s="22">
        <v>187</v>
      </c>
      <c r="BL211" s="22">
        <v>104</v>
      </c>
      <c r="BM211" s="22">
        <v>282</v>
      </c>
      <c r="BN211" s="22">
        <v>126</v>
      </c>
      <c r="BO211" s="20"/>
      <c r="BP211" s="20"/>
      <c r="BQ211" s="20"/>
      <c r="BR211" s="20"/>
      <c r="BS211" s="20"/>
      <c r="BT211" s="20"/>
      <c r="BU211" s="22">
        <v>0.18</v>
      </c>
      <c r="BV211" s="22">
        <v>0</v>
      </c>
      <c r="BW211" s="22">
        <v>0.44</v>
      </c>
      <c r="BX211" s="22">
        <v>0.62</v>
      </c>
      <c r="BY211" s="22">
        <v>3.32</v>
      </c>
      <c r="BZ211" s="22">
        <v>3.7</v>
      </c>
      <c r="CA211" s="22">
        <v>216</v>
      </c>
      <c r="CB211" s="22">
        <v>138</v>
      </c>
      <c r="CC211" s="22">
        <v>157</v>
      </c>
      <c r="CD211" s="22">
        <v>73</v>
      </c>
      <c r="CE211" s="22">
        <v>168</v>
      </c>
      <c r="CF211" s="22">
        <v>73</v>
      </c>
      <c r="CG211" s="22">
        <v>655</v>
      </c>
      <c r="CH211" s="22">
        <v>265</v>
      </c>
      <c r="CI211" s="22">
        <v>1.23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247245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2</v>
      </c>
      <c r="J212" s="20">
        <v>0</v>
      </c>
      <c r="K212" s="20">
        <v>0</v>
      </c>
      <c r="L212" s="22">
        <v>1</v>
      </c>
      <c r="M212" s="20" t="s">
        <v>2880</v>
      </c>
      <c r="N212" s="20">
        <v>0.5</v>
      </c>
      <c r="O212" s="22">
        <v>674</v>
      </c>
      <c r="P212" s="23" t="b">
        <v>0</v>
      </c>
      <c r="Q212" s="20"/>
      <c r="R212" s="20"/>
      <c r="S212" s="22">
        <v>40</v>
      </c>
      <c r="T212" s="20" t="s">
        <v>2881</v>
      </c>
      <c r="U212" s="20">
        <v>0.5</v>
      </c>
      <c r="V212" s="20" t="s">
        <v>2882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</v>
      </c>
      <c r="AD212" s="22">
        <v>3064</v>
      </c>
      <c r="AE212" s="22">
        <v>155</v>
      </c>
      <c r="AF212" s="22">
        <v>1481</v>
      </c>
      <c r="AG212" s="22">
        <v>86</v>
      </c>
      <c r="AH212" s="20">
        <v>0.1</v>
      </c>
      <c r="AI212" s="20">
        <v>0.8</v>
      </c>
      <c r="AJ212" s="20" t="s">
        <v>2882</v>
      </c>
      <c r="AK212" s="22">
        <v>239</v>
      </c>
      <c r="AL212" s="22">
        <v>0</v>
      </c>
      <c r="AM212" s="22">
        <v>0</v>
      </c>
      <c r="AN212" s="22">
        <v>0</v>
      </c>
      <c r="AO212" s="22">
        <v>11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0</v>
      </c>
      <c r="AW212" s="22">
        <v>39</v>
      </c>
      <c r="AX212" s="20">
        <v>44.4</v>
      </c>
      <c r="AY212" s="20">
        <v>25.2</v>
      </c>
      <c r="AZ212" s="20">
        <v>42</v>
      </c>
      <c r="BA212" s="20">
        <v>11.1</v>
      </c>
      <c r="BB212" s="22">
        <v>2</v>
      </c>
      <c r="BC212" s="20">
        <v>0.35</v>
      </c>
      <c r="BD212" s="20">
        <v>0.04</v>
      </c>
      <c r="BE212" s="20">
        <v>0.39</v>
      </c>
      <c r="BF212" s="20">
        <v>5.61</v>
      </c>
      <c r="BG212" s="22">
        <v>282</v>
      </c>
      <c r="BH212" s="22">
        <v>109</v>
      </c>
      <c r="BI212" s="22">
        <v>270</v>
      </c>
      <c r="BJ212" s="22">
        <v>86</v>
      </c>
      <c r="BK212" s="22">
        <v>188</v>
      </c>
      <c r="BL212" s="22">
        <v>42</v>
      </c>
      <c r="BM212" s="22">
        <v>284</v>
      </c>
      <c r="BN212" s="22">
        <v>99</v>
      </c>
      <c r="BO212" s="20"/>
      <c r="BP212" s="20"/>
      <c r="BQ212" s="20"/>
      <c r="BR212" s="20"/>
      <c r="BS212" s="20"/>
      <c r="BT212" s="20"/>
      <c r="BU212" s="22">
        <v>0.13</v>
      </c>
      <c r="BV212" s="22">
        <v>0</v>
      </c>
      <c r="BW212" s="22">
        <v>0.02</v>
      </c>
      <c r="BX212" s="22">
        <v>0.15</v>
      </c>
      <c r="BY212" s="22">
        <v>2.11</v>
      </c>
      <c r="BZ212" s="22">
        <v>4.1399999999999997</v>
      </c>
      <c r="CA212" s="22">
        <v>652</v>
      </c>
      <c r="CB212" s="22">
        <v>188</v>
      </c>
      <c r="CC212" s="22">
        <v>298</v>
      </c>
      <c r="CD212" s="22">
        <v>94</v>
      </c>
      <c r="CE212" s="22">
        <v>432</v>
      </c>
      <c r="CF212" s="22">
        <v>145</v>
      </c>
      <c r="CG212" s="22">
        <v>526</v>
      </c>
      <c r="CH212" s="22">
        <v>198</v>
      </c>
      <c r="CI212" s="22">
        <v>0.75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447715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0.5</v>
      </c>
      <c r="K213" s="20">
        <v>0.5</v>
      </c>
      <c r="L213" s="22">
        <v>0</v>
      </c>
      <c r="M213" s="20" t="s">
        <v>883</v>
      </c>
      <c r="N213" s="20">
        <v>1</v>
      </c>
      <c r="O213" s="22">
        <v>675</v>
      </c>
      <c r="P213" s="23" t="b">
        <v>0</v>
      </c>
      <c r="Q213" s="20"/>
      <c r="R213" s="20" t="s">
        <v>3007</v>
      </c>
      <c r="S213" s="22">
        <v>50</v>
      </c>
      <c r="T213" s="20" t="s">
        <v>2883</v>
      </c>
      <c r="U213" s="20">
        <v>1.4</v>
      </c>
      <c r="V213" s="20" t="s">
        <v>545</v>
      </c>
      <c r="W213" s="20">
        <v>0.1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7</v>
      </c>
      <c r="AD213" s="22">
        <v>6809</v>
      </c>
      <c r="AE213" s="22">
        <v>231</v>
      </c>
      <c r="AF213" s="22">
        <v>3598</v>
      </c>
      <c r="AG213" s="22">
        <v>349</v>
      </c>
      <c r="AH213" s="20">
        <v>0.2</v>
      </c>
      <c r="AI213" s="20">
        <v>1.4</v>
      </c>
      <c r="AJ213" s="20" t="s">
        <v>2884</v>
      </c>
      <c r="AK213" s="22">
        <v>208</v>
      </c>
      <c r="AL213" s="22">
        <v>0</v>
      </c>
      <c r="AM213" s="22">
        <v>0</v>
      </c>
      <c r="AN213" s="22">
        <v>0</v>
      </c>
      <c r="AO213" s="22">
        <v>5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27</v>
      </c>
      <c r="AX213" s="20">
        <v>22.4</v>
      </c>
      <c r="AY213" s="20">
        <v>19.3</v>
      </c>
      <c r="AZ213" s="20">
        <v>18</v>
      </c>
      <c r="BA213" s="20">
        <v>5.8</v>
      </c>
      <c r="BB213" s="22">
        <v>2</v>
      </c>
      <c r="BC213" s="20">
        <v>0.05</v>
      </c>
      <c r="BD213" s="20">
        <v>0.44</v>
      </c>
      <c r="BE213" s="20">
        <v>0.49</v>
      </c>
      <c r="BF213" s="20">
        <v>3.36</v>
      </c>
      <c r="BG213" s="22">
        <v>341</v>
      </c>
      <c r="BH213" s="22">
        <v>150</v>
      </c>
      <c r="BI213" s="22">
        <v>294</v>
      </c>
      <c r="BJ213" s="22">
        <v>155</v>
      </c>
      <c r="BK213" s="22">
        <v>267</v>
      </c>
      <c r="BL213" s="22">
        <v>141</v>
      </c>
      <c r="BM213" s="22">
        <v>338</v>
      </c>
      <c r="BN213" s="22">
        <v>156</v>
      </c>
      <c r="BO213" s="20"/>
      <c r="BP213" s="20"/>
      <c r="BQ213" s="20"/>
      <c r="BR213" s="20"/>
      <c r="BS213" s="20"/>
      <c r="BT213" s="20"/>
      <c r="BU213" s="22">
        <v>0.02</v>
      </c>
      <c r="BV213" s="22">
        <v>0</v>
      </c>
      <c r="BW213" s="22">
        <v>0.19</v>
      </c>
      <c r="BX213" s="22">
        <v>0.21</v>
      </c>
      <c r="BY213" s="22">
        <v>1.45</v>
      </c>
      <c r="BZ213" s="22">
        <v>2.16</v>
      </c>
      <c r="CA213" s="22">
        <v>207</v>
      </c>
      <c r="CB213" s="22">
        <v>132</v>
      </c>
      <c r="CC213" s="22">
        <v>242</v>
      </c>
      <c r="CD213" s="22">
        <v>118</v>
      </c>
      <c r="CE213" s="22">
        <v>309</v>
      </c>
      <c r="CF213" s="22">
        <v>145</v>
      </c>
      <c r="CG213" s="22">
        <v>502</v>
      </c>
      <c r="CH213" s="22">
        <v>173</v>
      </c>
      <c r="CI213" s="22">
        <v>0.87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437757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-0.5</v>
      </c>
      <c r="K214" s="20">
        <v>-0.5</v>
      </c>
      <c r="L214" s="22">
        <v>0</v>
      </c>
      <c r="M214" s="20" t="s">
        <v>3008</v>
      </c>
      <c r="N214" s="20">
        <v>0</v>
      </c>
      <c r="O214" s="22">
        <v>694</v>
      </c>
      <c r="P214" s="23" t="b">
        <v>0</v>
      </c>
      <c r="Q214" s="20"/>
      <c r="R214" s="20"/>
      <c r="S214" s="22">
        <v>50</v>
      </c>
      <c r="T214" s="20" t="s">
        <v>3009</v>
      </c>
      <c r="U214" s="20">
        <v>0</v>
      </c>
      <c r="V214" s="20" t="s">
        <v>3010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0</v>
      </c>
      <c r="AD214" s="22">
        <v>180</v>
      </c>
      <c r="AE214" s="22">
        <v>9</v>
      </c>
      <c r="AF214" s="22">
        <v>137</v>
      </c>
      <c r="AG214" s="22">
        <v>14</v>
      </c>
      <c r="AH214" s="20">
        <v>0</v>
      </c>
      <c r="AI214" s="20">
        <v>0</v>
      </c>
      <c r="AJ214" s="20" t="s">
        <v>3010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704</v>
      </c>
      <c r="BH214" s="22">
        <v>300</v>
      </c>
      <c r="BI214" s="22">
        <v>702</v>
      </c>
      <c r="BJ214" s="22">
        <v>299</v>
      </c>
      <c r="BK214" s="22">
        <v>699</v>
      </c>
      <c r="BL214" s="22">
        <v>298</v>
      </c>
      <c r="BM214" s="22">
        <v>704</v>
      </c>
      <c r="BN214" s="22">
        <v>300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204</v>
      </c>
      <c r="CB214" s="22">
        <v>129</v>
      </c>
      <c r="CC214" s="22">
        <v>689</v>
      </c>
      <c r="CD214" s="22">
        <v>292</v>
      </c>
      <c r="CE214" s="22">
        <v>705</v>
      </c>
      <c r="CF214" s="22">
        <v>300</v>
      </c>
      <c r="CG214" s="22">
        <v>699</v>
      </c>
      <c r="CH214" s="22">
        <v>291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437748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0.5</v>
      </c>
      <c r="K215" s="20">
        <v>0.5</v>
      </c>
      <c r="L215" s="22">
        <v>2</v>
      </c>
      <c r="M215" s="20" t="s">
        <v>3172</v>
      </c>
      <c r="N215" s="20">
        <v>1</v>
      </c>
      <c r="O215" s="22">
        <v>706</v>
      </c>
      <c r="P215" s="23" t="b">
        <v>0</v>
      </c>
      <c r="Q215" s="20"/>
      <c r="R215" s="20"/>
      <c r="S215" s="22">
        <v>55</v>
      </c>
      <c r="T215" s="20" t="s">
        <v>3173</v>
      </c>
      <c r="U215" s="20">
        <v>1.8</v>
      </c>
      <c r="V215" s="20" t="s">
        <v>3174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7</v>
      </c>
      <c r="AD215" s="22">
        <v>3194</v>
      </c>
      <c r="AE215" s="22">
        <v>36</v>
      </c>
      <c r="AF215" s="22">
        <v>1976</v>
      </c>
      <c r="AG215" s="22">
        <v>110</v>
      </c>
      <c r="AH215" s="20">
        <v>0.2</v>
      </c>
      <c r="AI215" s="20">
        <v>1.3</v>
      </c>
      <c r="AJ215" s="20" t="s">
        <v>3175</v>
      </c>
      <c r="AK215" s="22">
        <v>209</v>
      </c>
      <c r="AL215" s="22">
        <v>0</v>
      </c>
      <c r="AM215" s="22">
        <v>0</v>
      </c>
      <c r="AN215" s="22">
        <v>0</v>
      </c>
      <c r="AO215" s="22">
        <v>5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20</v>
      </c>
      <c r="AX215" s="20">
        <v>14</v>
      </c>
      <c r="AY215" s="20">
        <v>54.2</v>
      </c>
      <c r="AZ215" s="20">
        <v>19</v>
      </c>
      <c r="BA215" s="20">
        <v>8.8000000000000007</v>
      </c>
      <c r="BB215" s="22">
        <v>2</v>
      </c>
      <c r="BC215" s="20">
        <v>0.3</v>
      </c>
      <c r="BD215" s="20">
        <v>0.17</v>
      </c>
      <c r="BE215" s="20">
        <v>0.47</v>
      </c>
      <c r="BF215" s="20">
        <v>4.8600000000000003</v>
      </c>
      <c r="BG215" s="22">
        <v>365</v>
      </c>
      <c r="BH215" s="22">
        <v>162</v>
      </c>
      <c r="BI215" s="22">
        <v>187</v>
      </c>
      <c r="BJ215" s="22">
        <v>110</v>
      </c>
      <c r="BK215" s="22">
        <v>259</v>
      </c>
      <c r="BL215" s="22">
        <v>136</v>
      </c>
      <c r="BM215" s="22">
        <v>313</v>
      </c>
      <c r="BN215" s="22">
        <v>144</v>
      </c>
      <c r="BO215" s="22">
        <v>1</v>
      </c>
      <c r="BP215" s="20"/>
      <c r="BQ215" s="20"/>
      <c r="BR215" s="20"/>
      <c r="BS215" s="20"/>
      <c r="BT215" s="20"/>
      <c r="BU215" s="22">
        <v>0.13</v>
      </c>
      <c r="BV215" s="22">
        <v>0</v>
      </c>
      <c r="BW215" s="22">
        <v>7.0000000000000007E-2</v>
      </c>
      <c r="BX215" s="22">
        <v>0.2</v>
      </c>
      <c r="BY215" s="22">
        <v>2.09</v>
      </c>
      <c r="BZ215" s="22">
        <v>2.15</v>
      </c>
      <c r="CA215" s="22">
        <v>113</v>
      </c>
      <c r="CB215" s="22">
        <v>71</v>
      </c>
      <c r="CC215" s="22">
        <v>248</v>
      </c>
      <c r="CD215" s="22">
        <v>121</v>
      </c>
      <c r="CE215" s="22">
        <v>262</v>
      </c>
      <c r="CF215" s="22">
        <v>119</v>
      </c>
      <c r="CG215" s="22">
        <v>582</v>
      </c>
      <c r="CH215" s="22">
        <v>221</v>
      </c>
      <c r="CI215" s="22">
        <v>0.86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486672</v>
      </c>
      <c r="D216" s="22">
        <v>0</v>
      </c>
      <c r="E216" s="22">
        <v>0</v>
      </c>
      <c r="F216" s="22">
        <v>-3</v>
      </c>
      <c r="G216" s="22">
        <v>3</v>
      </c>
      <c r="H216" s="22">
        <v>0</v>
      </c>
      <c r="I216" s="22">
        <v>3</v>
      </c>
      <c r="J216" s="20">
        <v>2</v>
      </c>
      <c r="K216" s="20">
        <v>1.5</v>
      </c>
      <c r="L216" s="22">
        <v>2</v>
      </c>
      <c r="M216" s="20" t="s">
        <v>1113</v>
      </c>
      <c r="N216" s="20">
        <v>2</v>
      </c>
      <c r="O216" s="22">
        <v>126</v>
      </c>
      <c r="P216" s="23" t="b">
        <v>0</v>
      </c>
      <c r="Q216" s="20"/>
      <c r="R216" s="20" t="s">
        <v>3401</v>
      </c>
      <c r="S216" s="22">
        <v>47</v>
      </c>
      <c r="T216" s="20" t="s">
        <v>1114</v>
      </c>
      <c r="U216" s="20">
        <v>2</v>
      </c>
      <c r="V216" s="20" t="s">
        <v>1115</v>
      </c>
      <c r="W216" s="20">
        <v>1.5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14</v>
      </c>
      <c r="AD216" s="22">
        <v>77540</v>
      </c>
      <c r="AE216" s="22">
        <v>3065</v>
      </c>
      <c r="AF216" s="22">
        <v>249400</v>
      </c>
      <c r="AG216" s="22">
        <v>3292</v>
      </c>
      <c r="AH216" s="20">
        <v>0.4</v>
      </c>
      <c r="AI216" s="20">
        <v>3</v>
      </c>
      <c r="AJ216" s="20" t="s">
        <v>590</v>
      </c>
      <c r="AK216" s="22">
        <v>543</v>
      </c>
      <c r="AL216" s="22">
        <v>0</v>
      </c>
      <c r="AM216" s="22">
        <v>0</v>
      </c>
      <c r="AN216" s="22">
        <v>2</v>
      </c>
      <c r="AO216" s="22">
        <v>6</v>
      </c>
      <c r="AP216" s="22">
        <v>0</v>
      </c>
      <c r="AQ216" s="22">
        <v>0</v>
      </c>
      <c r="AR216" s="22">
        <v>0</v>
      </c>
      <c r="AS216" s="22">
        <v>1</v>
      </c>
      <c r="AT216" s="22">
        <v>0</v>
      </c>
      <c r="AU216" s="22">
        <v>0</v>
      </c>
      <c r="AV216" s="22">
        <v>0</v>
      </c>
      <c r="AW216" s="22">
        <v>77</v>
      </c>
      <c r="AX216" s="20">
        <v>87.4</v>
      </c>
      <c r="AY216" s="20">
        <v>60.9</v>
      </c>
      <c r="AZ216" s="20">
        <v>16</v>
      </c>
      <c r="BA216" s="20">
        <v>16.100000000000001</v>
      </c>
      <c r="BB216" s="22">
        <v>6</v>
      </c>
      <c r="BC216" s="20">
        <v>0.14000000000000001</v>
      </c>
      <c r="BD216" s="20">
        <v>0.31</v>
      </c>
      <c r="BE216" s="20">
        <v>0.45</v>
      </c>
      <c r="BF216" s="20">
        <v>5.54</v>
      </c>
      <c r="BG216" s="22">
        <v>195</v>
      </c>
      <c r="BH216" s="22">
        <v>76</v>
      </c>
      <c r="BI216" s="22">
        <v>165</v>
      </c>
      <c r="BJ216" s="22">
        <v>102</v>
      </c>
      <c r="BK216" s="22">
        <v>281</v>
      </c>
      <c r="BL216" s="22">
        <v>146</v>
      </c>
      <c r="BM216" s="22">
        <v>237</v>
      </c>
      <c r="BN216" s="22">
        <v>108</v>
      </c>
      <c r="BO216" s="20"/>
      <c r="BP216" s="20"/>
      <c r="BQ216" s="20"/>
      <c r="BR216" s="20"/>
      <c r="BS216" s="20"/>
      <c r="BT216" s="20"/>
      <c r="BU216" s="22">
        <v>0.02</v>
      </c>
      <c r="BV216" s="22">
        <v>0</v>
      </c>
      <c r="BW216" s="22">
        <v>0.05</v>
      </c>
      <c r="BX216" s="22">
        <v>7.0000000000000007E-2</v>
      </c>
      <c r="BY216" s="22">
        <v>0.92</v>
      </c>
      <c r="BZ216" s="22">
        <v>0.99</v>
      </c>
      <c r="CA216" s="22">
        <v>337</v>
      </c>
      <c r="CB216" s="22">
        <v>220</v>
      </c>
      <c r="CC216" s="22">
        <v>146</v>
      </c>
      <c r="CD216" s="22">
        <v>66</v>
      </c>
      <c r="CE216" s="22">
        <v>231</v>
      </c>
      <c r="CF216" s="22">
        <v>98</v>
      </c>
      <c r="CG216" s="22">
        <v>142</v>
      </c>
      <c r="CH216" s="22">
        <v>44</v>
      </c>
      <c r="CI216" s="22">
        <v>0.99</v>
      </c>
      <c r="CJ216" s="22">
        <v>0.33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215059</v>
      </c>
      <c r="D217" s="22">
        <v>0</v>
      </c>
      <c r="E217" s="22">
        <v>0</v>
      </c>
      <c r="F217" s="22">
        <v>1</v>
      </c>
      <c r="G217" s="22">
        <v>-1</v>
      </c>
      <c r="H217" s="22">
        <v>0</v>
      </c>
      <c r="I217" s="22">
        <v>1</v>
      </c>
      <c r="J217" s="20">
        <v>3.5</v>
      </c>
      <c r="K217" s="20">
        <v>3</v>
      </c>
      <c r="L217" s="22">
        <v>1</v>
      </c>
      <c r="M217" s="20" t="s">
        <v>1099</v>
      </c>
      <c r="N217" s="20">
        <v>3.5</v>
      </c>
      <c r="O217" s="22">
        <v>145</v>
      </c>
      <c r="P217" s="23" t="b">
        <v>0</v>
      </c>
      <c r="Q217" s="20"/>
      <c r="R217" s="20"/>
      <c r="S217" s="22">
        <v>46</v>
      </c>
      <c r="T217" s="20" t="s">
        <v>1100</v>
      </c>
      <c r="U217" s="20">
        <v>4</v>
      </c>
      <c r="V217" s="20" t="s">
        <v>426</v>
      </c>
      <c r="W217" s="20">
        <v>7</v>
      </c>
      <c r="X217" s="23" t="b">
        <v>0</v>
      </c>
      <c r="Y217" s="20"/>
      <c r="Z217" s="20" t="s">
        <v>858</v>
      </c>
      <c r="AA217" s="22">
        <v>7</v>
      </c>
      <c r="AB217" s="22">
        <v>8</v>
      </c>
      <c r="AC217" s="22">
        <v>36</v>
      </c>
      <c r="AD217" s="22">
        <v>631573</v>
      </c>
      <c r="AE217" s="22">
        <v>12915</v>
      </c>
      <c r="AF217" s="22">
        <v>284547</v>
      </c>
      <c r="AG217" s="22">
        <v>13367</v>
      </c>
      <c r="AH217" s="20">
        <v>0.8</v>
      </c>
      <c r="AI217" s="20">
        <v>7.8</v>
      </c>
      <c r="AJ217" s="20" t="s">
        <v>1959</v>
      </c>
      <c r="AK217" s="22">
        <v>810</v>
      </c>
      <c r="AL217" s="22">
        <v>0</v>
      </c>
      <c r="AM217" s="22">
        <v>0</v>
      </c>
      <c r="AN217" s="22">
        <v>3</v>
      </c>
      <c r="AO217" s="22">
        <v>9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22</v>
      </c>
      <c r="AV217" s="22">
        <v>4</v>
      </c>
      <c r="AW217" s="22">
        <v>172</v>
      </c>
      <c r="AX217" s="20">
        <v>194.2</v>
      </c>
      <c r="AY217" s="20">
        <v>0.1</v>
      </c>
      <c r="AZ217" s="20">
        <v>0</v>
      </c>
      <c r="BA217" s="20">
        <v>19.5</v>
      </c>
      <c r="BB217" s="22">
        <v>9</v>
      </c>
      <c r="BC217" s="20">
        <v>0</v>
      </c>
      <c r="BD217" s="20">
        <v>0</v>
      </c>
      <c r="BE217" s="20">
        <v>0</v>
      </c>
      <c r="BF217" s="20">
        <v>9.34</v>
      </c>
      <c r="BG217" s="22">
        <v>49</v>
      </c>
      <c r="BH217" s="22">
        <v>12</v>
      </c>
      <c r="BI217" s="22">
        <v>412</v>
      </c>
      <c r="BJ217" s="22">
        <v>6</v>
      </c>
      <c r="BK217" s="22">
        <v>654</v>
      </c>
      <c r="BL217" s="22">
        <v>74</v>
      </c>
      <c r="BM217" s="22">
        <v>199</v>
      </c>
      <c r="BN217" s="22">
        <v>13</v>
      </c>
      <c r="BO217" s="20"/>
      <c r="BP217" s="20"/>
      <c r="BQ217" s="20"/>
      <c r="BR217" s="20"/>
      <c r="BS217" s="20"/>
      <c r="BT217" s="20"/>
      <c r="BU217" s="22">
        <v>0</v>
      </c>
      <c r="BV217" s="22">
        <v>2.44</v>
      </c>
      <c r="BW217" s="22">
        <v>0</v>
      </c>
      <c r="BX217" s="22">
        <v>0</v>
      </c>
      <c r="BY217" s="22">
        <v>1.04</v>
      </c>
      <c r="BZ217" s="22">
        <v>1</v>
      </c>
      <c r="CA217" s="22">
        <v>340</v>
      </c>
      <c r="CB217" s="22">
        <v>13</v>
      </c>
      <c r="CC217" s="22">
        <v>74</v>
      </c>
      <c r="CD217" s="22">
        <v>7</v>
      </c>
      <c r="CE217" s="22">
        <v>57</v>
      </c>
      <c r="CF217" s="22">
        <v>5</v>
      </c>
      <c r="CG217" s="22">
        <v>56</v>
      </c>
      <c r="CH217" s="22">
        <v>12</v>
      </c>
      <c r="CI217" s="22">
        <v>1</v>
      </c>
      <c r="CJ217" s="22">
        <v>0.33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199598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2</v>
      </c>
      <c r="J218" s="20">
        <v>0</v>
      </c>
      <c r="K218" s="20">
        <v>0</v>
      </c>
      <c r="L218" s="22">
        <v>0</v>
      </c>
      <c r="M218" s="20" t="s">
        <v>918</v>
      </c>
      <c r="N218" s="20">
        <v>0</v>
      </c>
      <c r="O218" s="22">
        <v>185</v>
      </c>
      <c r="P218" s="23" t="b">
        <v>0</v>
      </c>
      <c r="Q218" s="20" t="s">
        <v>2052</v>
      </c>
      <c r="R218" s="20" t="s">
        <v>2053</v>
      </c>
      <c r="S218" s="22">
        <v>40</v>
      </c>
      <c r="T218" s="20" t="s">
        <v>1176</v>
      </c>
      <c r="U218" s="20">
        <v>0</v>
      </c>
      <c r="V218" s="20" t="s">
        <v>738</v>
      </c>
      <c r="W218" s="20">
        <v>0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0</v>
      </c>
      <c r="AE218" s="22">
        <v>0</v>
      </c>
      <c r="AF218" s="22">
        <v>788</v>
      </c>
      <c r="AG218" s="22">
        <v>5</v>
      </c>
      <c r="AH218" s="20">
        <v>0</v>
      </c>
      <c r="AI218" s="20">
        <v>0</v>
      </c>
      <c r="AJ218" s="20" t="s">
        <v>738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483</v>
      </c>
      <c r="BH218" s="22">
        <v>177</v>
      </c>
      <c r="BI218" s="22">
        <v>467</v>
      </c>
      <c r="BJ218" s="22">
        <v>174</v>
      </c>
      <c r="BK218" s="22">
        <v>445</v>
      </c>
      <c r="BL218" s="22">
        <v>164</v>
      </c>
      <c r="BM218" s="22">
        <v>488</v>
      </c>
      <c r="BN218" s="22">
        <v>177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633</v>
      </c>
      <c r="CB218" s="22">
        <v>176</v>
      </c>
      <c r="CC218" s="22">
        <v>422</v>
      </c>
      <c r="CD218" s="22">
        <v>143</v>
      </c>
      <c r="CE218" s="22">
        <v>490</v>
      </c>
      <c r="CF218" s="22">
        <v>175</v>
      </c>
      <c r="CG218" s="22">
        <v>679</v>
      </c>
      <c r="CH218" s="22">
        <v>228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109745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399</v>
      </c>
      <c r="N219" s="20">
        <v>0</v>
      </c>
      <c r="O219" s="22">
        <v>187</v>
      </c>
      <c r="P219" s="23" t="b">
        <v>0</v>
      </c>
      <c r="Q219" s="20" t="s">
        <v>2520</v>
      </c>
      <c r="R219" s="20" t="s">
        <v>2521</v>
      </c>
      <c r="S219" s="22">
        <v>50</v>
      </c>
      <c r="T219" s="20" t="s">
        <v>1155</v>
      </c>
      <c r="U219" s="20">
        <v>0</v>
      </c>
      <c r="V219" s="20" t="s">
        <v>398</v>
      </c>
      <c r="W219" s="20">
        <v>0.2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1775</v>
      </c>
      <c r="AE219" s="22">
        <v>0</v>
      </c>
      <c r="AF219" s="22">
        <v>81642</v>
      </c>
      <c r="AG219" s="22">
        <v>272</v>
      </c>
      <c r="AH219" s="20">
        <v>0</v>
      </c>
      <c r="AI219" s="20">
        <v>0</v>
      </c>
      <c r="AJ219" s="20" t="s">
        <v>398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695</v>
      </c>
      <c r="BH219" s="22">
        <v>85</v>
      </c>
      <c r="BI219" s="22">
        <v>692</v>
      </c>
      <c r="BJ219" s="22">
        <v>82</v>
      </c>
      <c r="BK219" s="22">
        <v>689</v>
      </c>
      <c r="BL219" s="22">
        <v>81</v>
      </c>
      <c r="BM219" s="22">
        <v>695</v>
      </c>
      <c r="BN219" s="22">
        <v>85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174</v>
      </c>
      <c r="CB219" s="22">
        <v>5</v>
      </c>
      <c r="CC219" s="22">
        <v>677</v>
      </c>
      <c r="CD219" s="22">
        <v>85</v>
      </c>
      <c r="CE219" s="22">
        <v>696</v>
      </c>
      <c r="CF219" s="22">
        <v>85</v>
      </c>
      <c r="CG219" s="22">
        <v>315</v>
      </c>
      <c r="CH219" s="22">
        <v>45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54694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4</v>
      </c>
      <c r="J220" s="20">
        <v>0</v>
      </c>
      <c r="K220" s="20">
        <v>0</v>
      </c>
      <c r="L220" s="22">
        <v>0</v>
      </c>
      <c r="M220" s="20" t="s">
        <v>1183</v>
      </c>
      <c r="N220" s="20">
        <v>0</v>
      </c>
      <c r="O220" s="22">
        <v>188</v>
      </c>
      <c r="P220" s="23" t="b">
        <v>0</v>
      </c>
      <c r="Q220" s="20"/>
      <c r="R220" s="20" t="s">
        <v>2054</v>
      </c>
      <c r="S220" s="22">
        <v>65</v>
      </c>
      <c r="T220" s="20" t="s">
        <v>1184</v>
      </c>
      <c r="U220" s="20">
        <v>0</v>
      </c>
      <c r="V220" s="20" t="s">
        <v>571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1879</v>
      </c>
      <c r="AG220" s="22">
        <v>3</v>
      </c>
      <c r="AH220" s="20">
        <v>0</v>
      </c>
      <c r="AI220" s="20">
        <v>0</v>
      </c>
      <c r="AJ220" s="20" t="s">
        <v>571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725</v>
      </c>
      <c r="BH220" s="22">
        <v>90</v>
      </c>
      <c r="BI220" s="22">
        <v>725</v>
      </c>
      <c r="BJ220" s="22">
        <v>90</v>
      </c>
      <c r="BK220" s="22">
        <v>725</v>
      </c>
      <c r="BL220" s="22">
        <v>90</v>
      </c>
      <c r="BM220" s="22">
        <v>725</v>
      </c>
      <c r="BN220" s="22">
        <v>90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43</v>
      </c>
      <c r="CB220" s="22">
        <v>16</v>
      </c>
      <c r="CC220" s="22">
        <v>717</v>
      </c>
      <c r="CD220" s="22">
        <v>89</v>
      </c>
      <c r="CE220" s="22">
        <v>725</v>
      </c>
      <c r="CF220" s="22">
        <v>90</v>
      </c>
      <c r="CG220" s="22">
        <v>609</v>
      </c>
      <c r="CH220" s="22">
        <v>84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41328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1146</v>
      </c>
      <c r="N221" s="20">
        <v>0</v>
      </c>
      <c r="O221" s="22">
        <v>189</v>
      </c>
      <c r="P221" s="23" t="b">
        <v>0</v>
      </c>
      <c r="Q221" s="20" t="s">
        <v>2055</v>
      </c>
      <c r="R221" s="20" t="s">
        <v>2056</v>
      </c>
      <c r="S221" s="22">
        <v>45</v>
      </c>
      <c r="T221" s="20" t="s">
        <v>1147</v>
      </c>
      <c r="U221" s="20">
        <v>0</v>
      </c>
      <c r="V221" s="20" t="s">
        <v>516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96</v>
      </c>
      <c r="AG221" s="22">
        <v>0</v>
      </c>
      <c r="AH221" s="20">
        <v>0</v>
      </c>
      <c r="AI221" s="20">
        <v>0</v>
      </c>
      <c r="AJ221" s="20" t="s">
        <v>516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597</v>
      </c>
      <c r="BH221" s="22">
        <v>228</v>
      </c>
      <c r="BI221" s="22">
        <v>588</v>
      </c>
      <c r="BJ221" s="22">
        <v>227</v>
      </c>
      <c r="BK221" s="22">
        <v>578</v>
      </c>
      <c r="BL221" s="22">
        <v>225</v>
      </c>
      <c r="BM221" s="22">
        <v>601</v>
      </c>
      <c r="BN221" s="22">
        <v>227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346</v>
      </c>
      <c r="CB221" s="22">
        <v>47</v>
      </c>
      <c r="CC221" s="22">
        <v>561</v>
      </c>
      <c r="CD221" s="22">
        <v>213</v>
      </c>
      <c r="CE221" s="22">
        <v>605</v>
      </c>
      <c r="CF221" s="22">
        <v>227</v>
      </c>
      <c r="CG221" s="22">
        <v>723</v>
      </c>
      <c r="CH221" s="22">
        <v>236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118335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2057</v>
      </c>
      <c r="N222" s="20">
        <v>0</v>
      </c>
      <c r="O222" s="22">
        <v>190</v>
      </c>
      <c r="P222" s="23" t="b">
        <v>0</v>
      </c>
      <c r="Q222" s="20" t="s">
        <v>2058</v>
      </c>
      <c r="R222" s="20" t="s">
        <v>2059</v>
      </c>
      <c r="S222" s="22">
        <v>40</v>
      </c>
      <c r="T222" s="20" t="s">
        <v>2060</v>
      </c>
      <c r="U222" s="20">
        <v>0</v>
      </c>
      <c r="V222" s="20" t="s">
        <v>2061</v>
      </c>
      <c r="W222" s="20">
        <v>0</v>
      </c>
      <c r="X222" s="23" t="b">
        <v>0</v>
      </c>
      <c r="Y222" s="20"/>
      <c r="Z222" s="20" t="s">
        <v>872</v>
      </c>
      <c r="AA222" s="22">
        <v>7</v>
      </c>
      <c r="AB222" s="22">
        <v>8</v>
      </c>
      <c r="AC222" s="22">
        <v>0</v>
      </c>
      <c r="AD222" s="22">
        <v>0</v>
      </c>
      <c r="AE222" s="22">
        <v>0</v>
      </c>
      <c r="AF222" s="22">
        <v>246</v>
      </c>
      <c r="AG222" s="22">
        <v>1</v>
      </c>
      <c r="AH222" s="20">
        <v>0</v>
      </c>
      <c r="AI222" s="20">
        <v>0</v>
      </c>
      <c r="AJ222" s="20" t="s">
        <v>2061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470</v>
      </c>
      <c r="BH222" s="22">
        <v>168</v>
      </c>
      <c r="BI222" s="22">
        <v>454</v>
      </c>
      <c r="BJ222" s="22">
        <v>165</v>
      </c>
      <c r="BK222" s="22">
        <v>432</v>
      </c>
      <c r="BL222" s="22">
        <v>155</v>
      </c>
      <c r="BM222" s="22">
        <v>475</v>
      </c>
      <c r="BN222" s="22">
        <v>168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619</v>
      </c>
      <c r="CB222" s="22">
        <v>166</v>
      </c>
      <c r="CC222" s="22">
        <v>409</v>
      </c>
      <c r="CD222" s="22">
        <v>134</v>
      </c>
      <c r="CE222" s="22">
        <v>477</v>
      </c>
      <c r="CF222" s="22">
        <v>166</v>
      </c>
      <c r="CG222" s="22">
        <v>714</v>
      </c>
      <c r="CH222" s="22">
        <v>234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75</v>
      </c>
      <c r="C223" s="22">
        <v>242880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0</v>
      </c>
      <c r="K223" s="20">
        <v>-0.4</v>
      </c>
      <c r="L223" s="22">
        <v>0</v>
      </c>
      <c r="M223" s="20" t="s">
        <v>1192</v>
      </c>
      <c r="N223" s="20">
        <v>0</v>
      </c>
      <c r="O223" s="22">
        <v>191</v>
      </c>
      <c r="P223" s="23" t="b">
        <v>0</v>
      </c>
      <c r="Q223" s="20"/>
      <c r="R223" s="20" t="s">
        <v>2399</v>
      </c>
      <c r="S223" s="22">
        <v>44</v>
      </c>
      <c r="T223" s="20" t="s">
        <v>1193</v>
      </c>
      <c r="U223" s="20">
        <v>0</v>
      </c>
      <c r="V223" s="20" t="s">
        <v>1194</v>
      </c>
      <c r="W223" s="20">
        <v>0</v>
      </c>
      <c r="X223" s="23" t="b">
        <v>0</v>
      </c>
      <c r="Y223" s="20"/>
      <c r="Z223" s="20" t="s">
        <v>858</v>
      </c>
      <c r="AA223" s="22">
        <v>7</v>
      </c>
      <c r="AB223" s="22">
        <v>8</v>
      </c>
      <c r="AC223" s="22">
        <v>0</v>
      </c>
      <c r="AD223" s="22">
        <v>755</v>
      </c>
      <c r="AE223" s="22">
        <v>180</v>
      </c>
      <c r="AF223" s="22">
        <v>3915</v>
      </c>
      <c r="AG223" s="22">
        <v>48</v>
      </c>
      <c r="AH223" s="20">
        <v>0</v>
      </c>
      <c r="AI223" s="20">
        <v>0</v>
      </c>
      <c r="AJ223" s="20" t="s">
        <v>2062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578</v>
      </c>
      <c r="BH223" s="22">
        <v>226</v>
      </c>
      <c r="BI223" s="22">
        <v>567</v>
      </c>
      <c r="BJ223" s="22">
        <v>224</v>
      </c>
      <c r="BK223" s="22">
        <v>556</v>
      </c>
      <c r="BL223" s="22">
        <v>222</v>
      </c>
      <c r="BM223" s="22">
        <v>582</v>
      </c>
      <c r="BN223" s="22">
        <v>225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534</v>
      </c>
      <c r="CB223" s="22">
        <v>128</v>
      </c>
      <c r="CC223" s="22">
        <v>538</v>
      </c>
      <c r="CD223" s="22">
        <v>209</v>
      </c>
      <c r="CE223" s="22">
        <v>586</v>
      </c>
      <c r="CF223" s="22">
        <v>225</v>
      </c>
      <c r="CG223" s="22">
        <v>562</v>
      </c>
      <c r="CH223" s="22">
        <v>203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122074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1</v>
      </c>
      <c r="J224" s="20">
        <v>0</v>
      </c>
      <c r="K224" s="20">
        <v>-0.5</v>
      </c>
      <c r="L224" s="22">
        <v>0</v>
      </c>
      <c r="M224" s="20" t="s">
        <v>907</v>
      </c>
      <c r="N224" s="20">
        <v>0</v>
      </c>
      <c r="O224" s="22">
        <v>192</v>
      </c>
      <c r="P224" s="23" t="b">
        <v>0</v>
      </c>
      <c r="Q224" s="20"/>
      <c r="R224" s="20" t="s">
        <v>2400</v>
      </c>
      <c r="S224" s="22">
        <v>40</v>
      </c>
      <c r="T224" s="20" t="s">
        <v>1185</v>
      </c>
      <c r="U224" s="20">
        <v>0</v>
      </c>
      <c r="V224" s="20" t="s">
        <v>1186</v>
      </c>
      <c r="W224" s="20">
        <v>0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0</v>
      </c>
      <c r="AD224" s="22">
        <v>668</v>
      </c>
      <c r="AE224" s="22">
        <v>41</v>
      </c>
      <c r="AF224" s="22">
        <v>1387</v>
      </c>
      <c r="AG224" s="22">
        <v>28</v>
      </c>
      <c r="AH224" s="20">
        <v>0</v>
      </c>
      <c r="AI224" s="20">
        <v>0</v>
      </c>
      <c r="AJ224" s="20" t="s">
        <v>1186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472</v>
      </c>
      <c r="BH224" s="22">
        <v>49</v>
      </c>
      <c r="BI224" s="22">
        <v>456</v>
      </c>
      <c r="BJ224" s="22">
        <v>33</v>
      </c>
      <c r="BK224" s="22">
        <v>434</v>
      </c>
      <c r="BL224" s="22">
        <v>28</v>
      </c>
      <c r="BM224" s="22">
        <v>477</v>
      </c>
      <c r="BN224" s="22">
        <v>49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621</v>
      </c>
      <c r="CB224" s="22">
        <v>46</v>
      </c>
      <c r="CC224" s="22">
        <v>411</v>
      </c>
      <c r="CD224" s="22">
        <v>48</v>
      </c>
      <c r="CE224" s="22">
        <v>479</v>
      </c>
      <c r="CF224" s="22">
        <v>49</v>
      </c>
      <c r="CG224" s="22">
        <v>610</v>
      </c>
      <c r="CH224" s="22">
        <v>77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440323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0</v>
      </c>
      <c r="K225" s="20">
        <v>0</v>
      </c>
      <c r="L225" s="22">
        <v>0</v>
      </c>
      <c r="M225" s="20" t="s">
        <v>1174</v>
      </c>
      <c r="N225" s="20">
        <v>2</v>
      </c>
      <c r="O225" s="22">
        <v>193</v>
      </c>
      <c r="P225" s="23" t="b">
        <v>0</v>
      </c>
      <c r="Q225" s="20" t="s">
        <v>910</v>
      </c>
      <c r="R225" s="20" t="s">
        <v>3517</v>
      </c>
      <c r="S225" s="22">
        <v>49</v>
      </c>
      <c r="T225" s="20" t="s">
        <v>1175</v>
      </c>
      <c r="U225" s="20">
        <v>2.7</v>
      </c>
      <c r="V225" s="20" t="s">
        <v>559</v>
      </c>
      <c r="W225" s="20">
        <v>0.3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8</v>
      </c>
      <c r="AD225" s="22">
        <v>56834</v>
      </c>
      <c r="AE225" s="22">
        <v>199</v>
      </c>
      <c r="AF225" s="22">
        <v>33497</v>
      </c>
      <c r="AG225" s="22">
        <v>5087</v>
      </c>
      <c r="AH225" s="20">
        <v>0.4</v>
      </c>
      <c r="AI225" s="20">
        <v>1.6</v>
      </c>
      <c r="AJ225" s="20" t="s">
        <v>559</v>
      </c>
      <c r="AK225" s="22">
        <v>120</v>
      </c>
      <c r="AL225" s="22">
        <v>1</v>
      </c>
      <c r="AM225" s="22">
        <v>0</v>
      </c>
      <c r="AN225" s="22">
        <v>1</v>
      </c>
      <c r="AO225" s="22">
        <v>1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26</v>
      </c>
      <c r="AX225" s="20">
        <v>38.4</v>
      </c>
      <c r="AY225" s="20">
        <v>6.1</v>
      </c>
      <c r="AZ225" s="20">
        <v>47</v>
      </c>
      <c r="BA225" s="20">
        <v>9</v>
      </c>
      <c r="BB225" s="22">
        <v>2</v>
      </c>
      <c r="BC225" s="20">
        <v>0.57999999999999996</v>
      </c>
      <c r="BD225" s="20">
        <v>0.04</v>
      </c>
      <c r="BE225" s="20">
        <v>0.62</v>
      </c>
      <c r="BF225" s="20">
        <v>1.02</v>
      </c>
      <c r="BG225" s="22">
        <v>299</v>
      </c>
      <c r="BH225" s="22">
        <v>35</v>
      </c>
      <c r="BI225" s="22">
        <v>359</v>
      </c>
      <c r="BJ225" s="22">
        <v>47</v>
      </c>
      <c r="BK225" s="22">
        <v>176</v>
      </c>
      <c r="BL225" s="22">
        <v>41</v>
      </c>
      <c r="BM225" s="22">
        <v>308</v>
      </c>
      <c r="BN225" s="22">
        <v>42</v>
      </c>
      <c r="BO225" s="20"/>
      <c r="BP225" s="20"/>
      <c r="BQ225" s="20"/>
      <c r="BR225" s="20"/>
      <c r="BS225" s="20"/>
      <c r="BT225" s="20"/>
      <c r="BU225" s="22">
        <v>0.44</v>
      </c>
      <c r="BV225" s="22">
        <v>0</v>
      </c>
      <c r="BW225" s="22">
        <v>0.03</v>
      </c>
      <c r="BX225" s="22">
        <v>0.47</v>
      </c>
      <c r="BY225" s="22">
        <v>0.76</v>
      </c>
      <c r="BZ225" s="22">
        <v>0.75</v>
      </c>
      <c r="CA225" s="22">
        <v>271</v>
      </c>
      <c r="CB225" s="22">
        <v>57</v>
      </c>
      <c r="CC225" s="22">
        <v>150</v>
      </c>
      <c r="CD225" s="22">
        <v>23</v>
      </c>
      <c r="CE225" s="22">
        <v>167</v>
      </c>
      <c r="CF225" s="22">
        <v>24</v>
      </c>
      <c r="CG225" s="22">
        <v>268</v>
      </c>
      <c r="CH225" s="22">
        <v>44</v>
      </c>
      <c r="CI225" s="22">
        <v>1.5</v>
      </c>
      <c r="CJ225" s="22">
        <v>0.75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180736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1160</v>
      </c>
      <c r="N226" s="20">
        <v>0</v>
      </c>
      <c r="O226" s="22">
        <v>194</v>
      </c>
      <c r="P226" s="23" t="b">
        <v>0</v>
      </c>
      <c r="Q226" s="20" t="s">
        <v>2397</v>
      </c>
      <c r="R226" s="20" t="s">
        <v>2522</v>
      </c>
      <c r="S226" s="22">
        <v>43</v>
      </c>
      <c r="T226" s="20" t="s">
        <v>1161</v>
      </c>
      <c r="U226" s="20">
        <v>0</v>
      </c>
      <c r="V226" s="20" t="s">
        <v>518</v>
      </c>
      <c r="W226" s="20">
        <v>0.1</v>
      </c>
      <c r="X226" s="23" t="b">
        <v>0</v>
      </c>
      <c r="Y226" s="20"/>
      <c r="Z226" s="20" t="s">
        <v>899</v>
      </c>
      <c r="AA226" s="22">
        <v>7</v>
      </c>
      <c r="AB226" s="22">
        <v>8</v>
      </c>
      <c r="AC226" s="22">
        <v>0</v>
      </c>
      <c r="AD226" s="22">
        <v>611</v>
      </c>
      <c r="AE226" s="22">
        <v>16</v>
      </c>
      <c r="AF226" s="22">
        <v>15834</v>
      </c>
      <c r="AG226" s="22">
        <v>95</v>
      </c>
      <c r="AH226" s="20">
        <v>0</v>
      </c>
      <c r="AI226" s="20">
        <v>0</v>
      </c>
      <c r="AJ226" s="20" t="s">
        <v>518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540</v>
      </c>
      <c r="BH226" s="22">
        <v>212</v>
      </c>
      <c r="BI226" s="22">
        <v>527</v>
      </c>
      <c r="BJ226" s="22">
        <v>209</v>
      </c>
      <c r="BK226" s="22">
        <v>509</v>
      </c>
      <c r="BL226" s="22">
        <v>203</v>
      </c>
      <c r="BM226" s="22">
        <v>544</v>
      </c>
      <c r="BN226" s="22">
        <v>211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579</v>
      </c>
      <c r="CB226" s="22">
        <v>145</v>
      </c>
      <c r="CC226" s="22">
        <v>484</v>
      </c>
      <c r="CD226" s="22">
        <v>183</v>
      </c>
      <c r="CE226" s="22">
        <v>548</v>
      </c>
      <c r="CF226" s="22">
        <v>211</v>
      </c>
      <c r="CG226" s="22">
        <v>491</v>
      </c>
      <c r="CH226" s="22">
        <v>189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172850</v>
      </c>
      <c r="D227" s="22">
        <v>-1</v>
      </c>
      <c r="E227" s="22">
        <v>1</v>
      </c>
      <c r="F227" s="22">
        <v>-1</v>
      </c>
      <c r="G227" s="22">
        <v>1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999</v>
      </c>
      <c r="N227" s="20">
        <v>0</v>
      </c>
      <c r="O227" s="22">
        <v>195</v>
      </c>
      <c r="P227" s="23" t="b">
        <v>0</v>
      </c>
      <c r="Q227" s="20" t="s">
        <v>2397</v>
      </c>
      <c r="R227" s="20" t="s">
        <v>3341</v>
      </c>
      <c r="S227" s="22">
        <v>54</v>
      </c>
      <c r="T227" s="20" t="s">
        <v>1158</v>
      </c>
      <c r="U227" s="20">
        <v>2.5</v>
      </c>
      <c r="V227" s="20" t="s">
        <v>470</v>
      </c>
      <c r="W227" s="20">
        <v>6.9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15</v>
      </c>
      <c r="AD227" s="22">
        <v>2118247</v>
      </c>
      <c r="AE227" s="22">
        <v>88</v>
      </c>
      <c r="AF227" s="22">
        <v>2955513</v>
      </c>
      <c r="AG227" s="22">
        <v>35272</v>
      </c>
      <c r="AH227" s="20">
        <v>0</v>
      </c>
      <c r="AI227" s="20">
        <v>2.8</v>
      </c>
      <c r="AJ227" s="20" t="s">
        <v>470</v>
      </c>
      <c r="AK227" s="22">
        <v>334</v>
      </c>
      <c r="AL227" s="22">
        <v>0</v>
      </c>
      <c r="AM227" s="22">
        <v>1</v>
      </c>
      <c r="AN227" s="22">
        <v>1</v>
      </c>
      <c r="AO227" s="22">
        <v>5</v>
      </c>
      <c r="AP227" s="22">
        <v>0</v>
      </c>
      <c r="AQ227" s="22">
        <v>0</v>
      </c>
      <c r="AR227" s="22">
        <v>0</v>
      </c>
      <c r="AS227" s="22">
        <v>3</v>
      </c>
      <c r="AT227" s="22">
        <v>0</v>
      </c>
      <c r="AU227" s="22">
        <v>0</v>
      </c>
      <c r="AV227" s="22">
        <v>2</v>
      </c>
      <c r="AW227" s="22">
        <v>66</v>
      </c>
      <c r="AX227" s="20">
        <v>57</v>
      </c>
      <c r="AY227" s="20">
        <v>136.4</v>
      </c>
      <c r="AZ227" s="20">
        <v>88</v>
      </c>
      <c r="BA227" s="20">
        <v>28.1</v>
      </c>
      <c r="BB227" s="22">
        <v>4</v>
      </c>
      <c r="BC227" s="20">
        <v>0.85</v>
      </c>
      <c r="BD227" s="20">
        <v>1.27</v>
      </c>
      <c r="BE227" s="20">
        <v>2.12</v>
      </c>
      <c r="BF227" s="20">
        <v>4.08</v>
      </c>
      <c r="BG227" s="22">
        <v>254</v>
      </c>
      <c r="BH227" s="22">
        <v>102</v>
      </c>
      <c r="BI227" s="22">
        <v>56</v>
      </c>
      <c r="BJ227" s="22">
        <v>13</v>
      </c>
      <c r="BK227" s="22">
        <v>102</v>
      </c>
      <c r="BL227" s="22">
        <v>11</v>
      </c>
      <c r="BM227" s="22">
        <v>121</v>
      </c>
      <c r="BN227" s="22">
        <v>29</v>
      </c>
      <c r="BO227" s="22">
        <v>2</v>
      </c>
      <c r="BP227" s="20"/>
      <c r="BQ227" s="22">
        <v>3</v>
      </c>
      <c r="BR227" s="20"/>
      <c r="BS227" s="20"/>
      <c r="BT227" s="20"/>
      <c r="BU227" s="22">
        <v>0.23</v>
      </c>
      <c r="BV227" s="22">
        <v>0</v>
      </c>
      <c r="BW227" s="22">
        <v>0.34</v>
      </c>
      <c r="BX227" s="22">
        <v>0.56999999999999995</v>
      </c>
      <c r="BY227" s="22">
        <v>1.1000000000000001</v>
      </c>
      <c r="BZ227" s="22">
        <v>1.35</v>
      </c>
      <c r="CA227" s="22">
        <v>122</v>
      </c>
      <c r="CB227" s="22">
        <v>8</v>
      </c>
      <c r="CC227" s="22">
        <v>702</v>
      </c>
      <c r="CD227" s="22">
        <v>231</v>
      </c>
      <c r="CE227" s="22">
        <v>181</v>
      </c>
      <c r="CF227" s="22">
        <v>60</v>
      </c>
      <c r="CG227" s="22">
        <v>57</v>
      </c>
      <c r="CH227" s="22">
        <v>19</v>
      </c>
      <c r="CI227" s="22">
        <v>1.08</v>
      </c>
      <c r="CJ227" s="22">
        <v>0.27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478912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3</v>
      </c>
      <c r="J228" s="20">
        <v>0</v>
      </c>
      <c r="K228" s="20">
        <v>0</v>
      </c>
      <c r="L228" s="22">
        <v>0</v>
      </c>
      <c r="M228" s="20" t="s">
        <v>1141</v>
      </c>
      <c r="N228" s="20">
        <v>0</v>
      </c>
      <c r="O228" s="22">
        <v>196</v>
      </c>
      <c r="P228" s="23" t="b">
        <v>0</v>
      </c>
      <c r="Q228" s="20" t="s">
        <v>910</v>
      </c>
      <c r="R228" s="20" t="s">
        <v>3518</v>
      </c>
      <c r="S228" s="22">
        <v>43</v>
      </c>
      <c r="T228" s="20" t="s">
        <v>1142</v>
      </c>
      <c r="U228" s="20">
        <v>3</v>
      </c>
      <c r="V228" s="20" t="s">
        <v>560</v>
      </c>
      <c r="W228" s="20">
        <v>1.8</v>
      </c>
      <c r="X228" s="23" t="b">
        <v>0</v>
      </c>
      <c r="Y228" s="20"/>
      <c r="Z228" s="20" t="s">
        <v>899</v>
      </c>
      <c r="AA228" s="22">
        <v>7</v>
      </c>
      <c r="AB228" s="22">
        <v>8</v>
      </c>
      <c r="AC228" s="22">
        <v>6</v>
      </c>
      <c r="AD228" s="22">
        <v>198223</v>
      </c>
      <c r="AE228" s="22">
        <v>7019</v>
      </c>
      <c r="AF228" s="22">
        <v>301231</v>
      </c>
      <c r="AG228" s="22">
        <v>9018</v>
      </c>
      <c r="AH228" s="20">
        <v>0</v>
      </c>
      <c r="AI228" s="20">
        <v>1.4</v>
      </c>
      <c r="AJ228" s="20" t="s">
        <v>560</v>
      </c>
      <c r="AK228" s="22">
        <v>125</v>
      </c>
      <c r="AL228" s="22">
        <v>1</v>
      </c>
      <c r="AM228" s="22">
        <v>0</v>
      </c>
      <c r="AN228" s="22">
        <v>0</v>
      </c>
      <c r="AO228" s="22">
        <v>2</v>
      </c>
      <c r="AP228" s="22">
        <v>0</v>
      </c>
      <c r="AQ228" s="22">
        <v>0</v>
      </c>
      <c r="AR228" s="22">
        <v>0</v>
      </c>
      <c r="AS228" s="22">
        <v>2</v>
      </c>
      <c r="AT228" s="22">
        <v>0</v>
      </c>
      <c r="AU228" s="22">
        <v>0</v>
      </c>
      <c r="AV228" s="22">
        <v>0</v>
      </c>
      <c r="AW228" s="22">
        <v>23</v>
      </c>
      <c r="AX228" s="20">
        <v>34.799999999999997</v>
      </c>
      <c r="AY228" s="20">
        <v>25.1</v>
      </c>
      <c r="AZ228" s="20">
        <v>39</v>
      </c>
      <c r="BA228" s="20">
        <v>9.9</v>
      </c>
      <c r="BB228" s="22">
        <v>2</v>
      </c>
      <c r="BC228" s="20">
        <v>0.08</v>
      </c>
      <c r="BD228" s="20">
        <v>0.19</v>
      </c>
      <c r="BE228" s="20">
        <v>0.27</v>
      </c>
      <c r="BF228" s="20">
        <v>1.96</v>
      </c>
      <c r="BG228" s="22">
        <v>308</v>
      </c>
      <c r="BH228" s="22">
        <v>131</v>
      </c>
      <c r="BI228" s="22">
        <v>272</v>
      </c>
      <c r="BJ228" s="22">
        <v>146</v>
      </c>
      <c r="BK228" s="22">
        <v>194</v>
      </c>
      <c r="BL228" s="22">
        <v>106</v>
      </c>
      <c r="BM228" s="22">
        <v>297</v>
      </c>
      <c r="BN228" s="22">
        <v>132</v>
      </c>
      <c r="BO228" s="20"/>
      <c r="BP228" s="20"/>
      <c r="BQ228" s="20"/>
      <c r="BR228" s="20"/>
      <c r="BS228" s="20"/>
      <c r="BT228" s="20"/>
      <c r="BU228" s="22">
        <v>0.06</v>
      </c>
      <c r="BV228" s="22">
        <v>0</v>
      </c>
      <c r="BW228" s="22">
        <v>0.14000000000000001</v>
      </c>
      <c r="BX228" s="22">
        <v>0.2</v>
      </c>
      <c r="BY228" s="22">
        <v>1.41</v>
      </c>
      <c r="BZ228" s="22">
        <v>1.44</v>
      </c>
      <c r="CA228" s="22">
        <v>593</v>
      </c>
      <c r="CB228" s="22">
        <v>314</v>
      </c>
      <c r="CC228" s="22">
        <v>493</v>
      </c>
      <c r="CD228" s="22">
        <v>180</v>
      </c>
      <c r="CE228" s="22">
        <v>134</v>
      </c>
      <c r="CF228" s="22">
        <v>61</v>
      </c>
      <c r="CG228" s="22">
        <v>129</v>
      </c>
      <c r="CH228" s="22">
        <v>38</v>
      </c>
      <c r="CI228" s="22">
        <v>1.44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460028</v>
      </c>
      <c r="D229" s="22">
        <v>0</v>
      </c>
      <c r="E229" s="22">
        <v>0</v>
      </c>
      <c r="F229" s="22">
        <v>1</v>
      </c>
      <c r="G229" s="22">
        <v>-1</v>
      </c>
      <c r="H229" s="22">
        <v>1</v>
      </c>
      <c r="I229" s="22">
        <v>2</v>
      </c>
      <c r="J229" s="20">
        <v>4.2</v>
      </c>
      <c r="K229" s="20">
        <v>3.7</v>
      </c>
      <c r="L229" s="22">
        <v>1</v>
      </c>
      <c r="M229" s="20" t="s">
        <v>1131</v>
      </c>
      <c r="N229" s="20">
        <v>4.2</v>
      </c>
      <c r="O229" s="22">
        <v>197</v>
      </c>
      <c r="P229" s="23" t="b">
        <v>0</v>
      </c>
      <c r="Q229" s="20"/>
      <c r="R229" s="20"/>
      <c r="S229" s="22">
        <v>46</v>
      </c>
      <c r="T229" s="20" t="s">
        <v>1132</v>
      </c>
      <c r="U229" s="20">
        <v>3.8</v>
      </c>
      <c r="V229" s="20" t="s">
        <v>473</v>
      </c>
      <c r="W229" s="20">
        <v>6.1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34</v>
      </c>
      <c r="AD229" s="22">
        <v>601789</v>
      </c>
      <c r="AE229" s="22">
        <v>17791</v>
      </c>
      <c r="AF229" s="22">
        <v>304399</v>
      </c>
      <c r="AG229" s="22">
        <v>16540</v>
      </c>
      <c r="AH229" s="20">
        <v>0.9</v>
      </c>
      <c r="AI229" s="20">
        <v>7.4</v>
      </c>
      <c r="AJ229" s="20" t="s">
        <v>473</v>
      </c>
      <c r="AK229" s="22">
        <v>799</v>
      </c>
      <c r="AL229" s="22">
        <v>0</v>
      </c>
      <c r="AM229" s="22">
        <v>1</v>
      </c>
      <c r="AN229" s="22">
        <v>3</v>
      </c>
      <c r="AO229" s="22">
        <v>9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3</v>
      </c>
      <c r="AW229" s="22">
        <v>179</v>
      </c>
      <c r="AX229" s="20">
        <v>162.19999999999999</v>
      </c>
      <c r="AY229" s="20">
        <v>61.3</v>
      </c>
      <c r="AZ229" s="20">
        <v>97</v>
      </c>
      <c r="BA229" s="20">
        <v>32</v>
      </c>
      <c r="BB229" s="22">
        <v>9</v>
      </c>
      <c r="BC229" s="20">
        <v>0.84</v>
      </c>
      <c r="BD229" s="20">
        <v>0.3</v>
      </c>
      <c r="BE229" s="20">
        <v>1.1399999999999999</v>
      </c>
      <c r="BF229" s="20">
        <v>9.25</v>
      </c>
      <c r="BG229" s="22">
        <v>88</v>
      </c>
      <c r="BH229" s="22">
        <v>31</v>
      </c>
      <c r="BI229" s="22">
        <v>163</v>
      </c>
      <c r="BJ229" s="22">
        <v>40</v>
      </c>
      <c r="BK229" s="22">
        <v>89</v>
      </c>
      <c r="BL229" s="22">
        <v>7</v>
      </c>
      <c r="BM229" s="22">
        <v>94</v>
      </c>
      <c r="BN229" s="22">
        <v>21</v>
      </c>
      <c r="BO229" s="20"/>
      <c r="BP229" s="20"/>
      <c r="BQ229" s="20"/>
      <c r="BR229" s="20"/>
      <c r="BS229" s="20"/>
      <c r="BT229" s="20"/>
      <c r="BU229" s="22">
        <v>0.09</v>
      </c>
      <c r="BV229" s="22">
        <v>0</v>
      </c>
      <c r="BW229" s="22">
        <v>0.03</v>
      </c>
      <c r="BX229" s="22">
        <v>0.12</v>
      </c>
      <c r="BY229" s="22">
        <v>1.04</v>
      </c>
      <c r="BZ229" s="22">
        <v>1.01</v>
      </c>
      <c r="CA229" s="22">
        <v>341</v>
      </c>
      <c r="CB229" s="22">
        <v>44</v>
      </c>
      <c r="CC229" s="22">
        <v>50</v>
      </c>
      <c r="CD229" s="22">
        <v>14</v>
      </c>
      <c r="CE229" s="22">
        <v>71</v>
      </c>
      <c r="CF229" s="22">
        <v>17</v>
      </c>
      <c r="CG229" s="22">
        <v>65</v>
      </c>
      <c r="CH229" s="22">
        <v>24</v>
      </c>
      <c r="CI229" s="22">
        <v>1.01</v>
      </c>
      <c r="CJ229" s="22">
        <v>0.34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179268</v>
      </c>
      <c r="D230" s="22">
        <v>0</v>
      </c>
      <c r="E230" s="22">
        <v>0</v>
      </c>
      <c r="F230" s="22">
        <v>-2</v>
      </c>
      <c r="G230" s="22">
        <v>2</v>
      </c>
      <c r="H230" s="22">
        <v>0</v>
      </c>
      <c r="I230" s="22">
        <v>2</v>
      </c>
      <c r="J230" s="20">
        <v>1.5</v>
      </c>
      <c r="K230" s="20">
        <v>1</v>
      </c>
      <c r="L230" s="22">
        <v>0</v>
      </c>
      <c r="M230" s="20" t="s">
        <v>1143</v>
      </c>
      <c r="N230" s="20">
        <v>1.5</v>
      </c>
      <c r="O230" s="22">
        <v>198</v>
      </c>
      <c r="P230" s="23" t="b">
        <v>0</v>
      </c>
      <c r="Q230" s="20"/>
      <c r="R230" s="20" t="s">
        <v>3176</v>
      </c>
      <c r="S230" s="22">
        <v>48</v>
      </c>
      <c r="T230" s="20" t="s">
        <v>1144</v>
      </c>
      <c r="U230" s="20">
        <v>2</v>
      </c>
      <c r="V230" s="20" t="s">
        <v>1145</v>
      </c>
      <c r="W230" s="20">
        <v>0.5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6</v>
      </c>
      <c r="AD230" s="22">
        <v>32743</v>
      </c>
      <c r="AE230" s="22">
        <v>2693</v>
      </c>
      <c r="AF230" s="22">
        <v>47092</v>
      </c>
      <c r="AG230" s="22">
        <v>1031</v>
      </c>
      <c r="AH230" s="20">
        <v>0.3</v>
      </c>
      <c r="AI230" s="20">
        <v>1.2</v>
      </c>
      <c r="AJ230" s="20" t="s">
        <v>492</v>
      </c>
      <c r="AK230" s="22">
        <v>270</v>
      </c>
      <c r="AL230" s="22">
        <v>0</v>
      </c>
      <c r="AM230" s="22">
        <v>0</v>
      </c>
      <c r="AN230" s="22">
        <v>1</v>
      </c>
      <c r="AO230" s="22">
        <v>3</v>
      </c>
      <c r="AP230" s="22">
        <v>0</v>
      </c>
      <c r="AQ230" s="22">
        <v>0</v>
      </c>
      <c r="AR230" s="22">
        <v>0</v>
      </c>
      <c r="AS230" s="22">
        <v>3</v>
      </c>
      <c r="AT230" s="22">
        <v>0</v>
      </c>
      <c r="AU230" s="22">
        <v>0</v>
      </c>
      <c r="AV230" s="22">
        <v>0</v>
      </c>
      <c r="AW230" s="22">
        <v>44</v>
      </c>
      <c r="AX230" s="20">
        <v>53.2</v>
      </c>
      <c r="AY230" s="20">
        <v>16.7</v>
      </c>
      <c r="AZ230" s="20">
        <v>2</v>
      </c>
      <c r="BA230" s="20">
        <v>7.3</v>
      </c>
      <c r="BB230" s="22">
        <v>3</v>
      </c>
      <c r="BC230" s="20">
        <v>0</v>
      </c>
      <c r="BD230" s="20">
        <v>0.13</v>
      </c>
      <c r="BE230" s="20">
        <v>0.13</v>
      </c>
      <c r="BF230" s="20">
        <v>2.89</v>
      </c>
      <c r="BG230" s="22">
        <v>260</v>
      </c>
      <c r="BH230" s="22">
        <v>104</v>
      </c>
      <c r="BI230" s="22">
        <v>306</v>
      </c>
      <c r="BJ230" s="22">
        <v>102</v>
      </c>
      <c r="BK230" s="22">
        <v>387</v>
      </c>
      <c r="BL230" s="22">
        <v>139</v>
      </c>
      <c r="BM230" s="22">
        <v>326</v>
      </c>
      <c r="BN230" s="22">
        <v>115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0.04</v>
      </c>
      <c r="BX230" s="22">
        <v>0.04</v>
      </c>
      <c r="BY230" s="22">
        <v>0.96</v>
      </c>
      <c r="BZ230" s="22">
        <v>1</v>
      </c>
      <c r="CA230" s="22">
        <v>304</v>
      </c>
      <c r="CB230" s="22">
        <v>35</v>
      </c>
      <c r="CC230" s="22">
        <v>195</v>
      </c>
      <c r="CD230" s="22">
        <v>57</v>
      </c>
      <c r="CE230" s="22">
        <v>232</v>
      </c>
      <c r="CF230" s="22">
        <v>77</v>
      </c>
      <c r="CG230" s="22">
        <v>228</v>
      </c>
      <c r="CH230" s="22">
        <v>89</v>
      </c>
      <c r="CI230" s="22">
        <v>1</v>
      </c>
      <c r="CJ230" s="22">
        <v>0.33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448047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2.2000000000000002</v>
      </c>
      <c r="K231" s="20">
        <v>1.7</v>
      </c>
      <c r="L231" s="22">
        <v>2</v>
      </c>
      <c r="M231" s="20" t="s">
        <v>1749</v>
      </c>
      <c r="N231" s="20">
        <v>2.2000000000000002</v>
      </c>
      <c r="O231" s="22">
        <v>199</v>
      </c>
      <c r="P231" s="23" t="b">
        <v>0</v>
      </c>
      <c r="Q231" s="20"/>
      <c r="R231" s="20"/>
      <c r="S231" s="22">
        <v>49</v>
      </c>
      <c r="T231" s="20" t="s">
        <v>1750</v>
      </c>
      <c r="U231" s="20">
        <v>1.9</v>
      </c>
      <c r="V231" s="20" t="s">
        <v>747</v>
      </c>
      <c r="W231" s="20">
        <v>3.2</v>
      </c>
      <c r="X231" s="23" t="b">
        <v>0</v>
      </c>
      <c r="Y231" s="20"/>
      <c r="Z231" s="20" t="s">
        <v>858</v>
      </c>
      <c r="AA231" s="22">
        <v>7</v>
      </c>
      <c r="AB231" s="22">
        <v>8</v>
      </c>
      <c r="AC231" s="22">
        <v>17</v>
      </c>
      <c r="AD231" s="22">
        <v>245409</v>
      </c>
      <c r="AE231" s="22">
        <v>2910</v>
      </c>
      <c r="AF231" s="22">
        <v>362742</v>
      </c>
      <c r="AG231" s="22">
        <v>11007</v>
      </c>
      <c r="AH231" s="20">
        <v>0.4</v>
      </c>
      <c r="AI231" s="20">
        <v>3.5</v>
      </c>
      <c r="AJ231" s="20" t="s">
        <v>1749</v>
      </c>
      <c r="AK231" s="22">
        <v>777</v>
      </c>
      <c r="AL231" s="22">
        <v>0</v>
      </c>
      <c r="AM231" s="22">
        <v>0</v>
      </c>
      <c r="AN231" s="22">
        <v>4</v>
      </c>
      <c r="AO231" s="22">
        <v>8</v>
      </c>
      <c r="AP231" s="22">
        <v>0</v>
      </c>
      <c r="AQ231" s="22">
        <v>0</v>
      </c>
      <c r="AR231" s="22">
        <v>1</v>
      </c>
      <c r="AS231" s="22">
        <v>3</v>
      </c>
      <c r="AT231" s="22">
        <v>0</v>
      </c>
      <c r="AU231" s="22">
        <v>0</v>
      </c>
      <c r="AV231" s="22">
        <v>0</v>
      </c>
      <c r="AW231" s="22">
        <v>93</v>
      </c>
      <c r="AX231" s="20">
        <v>135.80000000000001</v>
      </c>
      <c r="AY231" s="20">
        <v>248.4</v>
      </c>
      <c r="AZ231" s="20">
        <v>133</v>
      </c>
      <c r="BA231" s="20">
        <v>51.5</v>
      </c>
      <c r="BB231" s="22">
        <v>9</v>
      </c>
      <c r="BC231" s="20">
        <v>2.14</v>
      </c>
      <c r="BD231" s="20">
        <v>1.53</v>
      </c>
      <c r="BE231" s="20">
        <v>3.67</v>
      </c>
      <c r="BF231" s="20">
        <v>8.5299999999999994</v>
      </c>
      <c r="BG231" s="22">
        <v>116</v>
      </c>
      <c r="BH231" s="22">
        <v>40</v>
      </c>
      <c r="BI231" s="22">
        <v>19</v>
      </c>
      <c r="BJ231" s="22">
        <v>15</v>
      </c>
      <c r="BK231" s="22">
        <v>57</v>
      </c>
      <c r="BL231" s="22">
        <v>33</v>
      </c>
      <c r="BM231" s="22">
        <v>35</v>
      </c>
      <c r="BN231" s="22">
        <v>25</v>
      </c>
      <c r="BO231" s="22">
        <v>1</v>
      </c>
      <c r="BP231" s="20"/>
      <c r="BQ231" s="22">
        <v>1</v>
      </c>
      <c r="BR231" s="20"/>
      <c r="BS231" s="22">
        <v>2</v>
      </c>
      <c r="BT231" s="20"/>
      <c r="BU231" s="22">
        <v>0.25</v>
      </c>
      <c r="BV231" s="22">
        <v>0</v>
      </c>
      <c r="BW231" s="22">
        <v>0.18</v>
      </c>
      <c r="BX231" s="22">
        <v>0.43</v>
      </c>
      <c r="BY231" s="22">
        <v>0.99</v>
      </c>
      <c r="BZ231" s="22">
        <v>0.93</v>
      </c>
      <c r="CA231" s="22">
        <v>273</v>
      </c>
      <c r="CB231" s="22">
        <v>177</v>
      </c>
      <c r="CC231" s="22">
        <v>134</v>
      </c>
      <c r="CD231" s="22">
        <v>63</v>
      </c>
      <c r="CE231" s="22">
        <v>244</v>
      </c>
      <c r="CF231" s="22">
        <v>107</v>
      </c>
      <c r="CG231" s="22">
        <v>100</v>
      </c>
      <c r="CH231" s="22">
        <v>30</v>
      </c>
      <c r="CI231" s="22">
        <v>1.04</v>
      </c>
      <c r="CJ231" s="22">
        <v>0.46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27.75" thickBot="1">
      <c r="A232" s="22">
        <v>0</v>
      </c>
      <c r="B232" s="22">
        <v>0</v>
      </c>
      <c r="C232" s="22">
        <v>520295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1189</v>
      </c>
      <c r="N232" s="20">
        <v>0</v>
      </c>
      <c r="O232" s="22">
        <v>200</v>
      </c>
      <c r="P232" s="23" t="b">
        <v>0</v>
      </c>
      <c r="Q232" s="20" t="s">
        <v>2063</v>
      </c>
      <c r="R232" s="20" t="s">
        <v>2064</v>
      </c>
      <c r="S232" s="22">
        <v>50</v>
      </c>
      <c r="T232" s="20" t="s">
        <v>1190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343</v>
      </c>
      <c r="AG232" s="22">
        <v>3</v>
      </c>
      <c r="AH232" s="20">
        <v>0</v>
      </c>
      <c r="AI232" s="20">
        <v>0</v>
      </c>
      <c r="AJ232" s="20" t="s">
        <v>1191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706</v>
      </c>
      <c r="BH232" s="22">
        <v>84</v>
      </c>
      <c r="BI232" s="22">
        <v>704</v>
      </c>
      <c r="BJ232" s="22">
        <v>85</v>
      </c>
      <c r="BK232" s="22">
        <v>701</v>
      </c>
      <c r="BL232" s="22">
        <v>84</v>
      </c>
      <c r="BM232" s="22">
        <v>706</v>
      </c>
      <c r="BN232" s="22">
        <v>84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214</v>
      </c>
      <c r="CB232" s="22">
        <v>47</v>
      </c>
      <c r="CC232" s="22">
        <v>691</v>
      </c>
      <c r="CD232" s="22">
        <v>84</v>
      </c>
      <c r="CE232" s="22">
        <v>707</v>
      </c>
      <c r="CF232" s="22">
        <v>85</v>
      </c>
      <c r="CG232" s="22">
        <v>710</v>
      </c>
      <c r="CH232" s="22">
        <v>94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444463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1177</v>
      </c>
      <c r="N233" s="20">
        <v>0</v>
      </c>
      <c r="O233" s="22">
        <v>201</v>
      </c>
      <c r="P233" s="23" t="b">
        <v>0</v>
      </c>
      <c r="Q233" s="20" t="s">
        <v>910</v>
      </c>
      <c r="R233" s="20" t="s">
        <v>2065</v>
      </c>
      <c r="S233" s="22">
        <v>44</v>
      </c>
      <c r="T233" s="20" t="s">
        <v>1178</v>
      </c>
      <c r="U233" s="20">
        <v>0</v>
      </c>
      <c r="V233" s="20" t="s">
        <v>620</v>
      </c>
      <c r="W233" s="20">
        <v>0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0</v>
      </c>
      <c r="AD233" s="22">
        <v>511</v>
      </c>
      <c r="AE233" s="22">
        <v>14</v>
      </c>
      <c r="AF233" s="22">
        <v>2800</v>
      </c>
      <c r="AG233" s="22">
        <v>25</v>
      </c>
      <c r="AH233" s="20">
        <v>0</v>
      </c>
      <c r="AI233" s="20">
        <v>0</v>
      </c>
      <c r="AJ233" s="20" t="s">
        <v>621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586</v>
      </c>
      <c r="BH233" s="22">
        <v>227</v>
      </c>
      <c r="BI233" s="22">
        <v>575</v>
      </c>
      <c r="BJ233" s="22">
        <v>225</v>
      </c>
      <c r="BK233" s="22">
        <v>564</v>
      </c>
      <c r="BL233" s="22">
        <v>223</v>
      </c>
      <c r="BM233" s="22">
        <v>590</v>
      </c>
      <c r="BN233" s="22">
        <v>226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549</v>
      </c>
      <c r="CB233" s="22">
        <v>134</v>
      </c>
      <c r="CC233" s="22">
        <v>547</v>
      </c>
      <c r="CD233" s="22">
        <v>211</v>
      </c>
      <c r="CE233" s="22">
        <v>594</v>
      </c>
      <c r="CF233" s="22">
        <v>226</v>
      </c>
      <c r="CG233" s="22">
        <v>570</v>
      </c>
      <c r="CH233" s="22">
        <v>205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232787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3</v>
      </c>
      <c r="J234" s="20">
        <v>4</v>
      </c>
      <c r="K234" s="20">
        <v>3.5</v>
      </c>
      <c r="L234" s="22">
        <v>6</v>
      </c>
      <c r="M234" s="20" t="s">
        <v>1172</v>
      </c>
      <c r="N234" s="20">
        <v>4</v>
      </c>
      <c r="O234" s="22">
        <v>202</v>
      </c>
      <c r="P234" s="23" t="b">
        <v>0</v>
      </c>
      <c r="Q234" s="20"/>
      <c r="R234" s="20"/>
      <c r="S234" s="22">
        <v>54</v>
      </c>
      <c r="T234" s="20" t="s">
        <v>1173</v>
      </c>
      <c r="U234" s="20">
        <v>3</v>
      </c>
      <c r="V234" s="20" t="s">
        <v>589</v>
      </c>
      <c r="W234" s="20">
        <v>0.4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27</v>
      </c>
      <c r="AD234" s="22">
        <v>34847</v>
      </c>
      <c r="AE234" s="22">
        <v>1979</v>
      </c>
      <c r="AF234" s="22">
        <v>44617</v>
      </c>
      <c r="AG234" s="22">
        <v>850</v>
      </c>
      <c r="AH234" s="20">
        <v>0.7</v>
      </c>
      <c r="AI234" s="20">
        <v>5</v>
      </c>
      <c r="AJ234" s="20" t="s">
        <v>589</v>
      </c>
      <c r="AK234" s="22">
        <v>765</v>
      </c>
      <c r="AL234" s="22">
        <v>0</v>
      </c>
      <c r="AM234" s="22">
        <v>2</v>
      </c>
      <c r="AN234" s="22">
        <v>3</v>
      </c>
      <c r="AO234" s="22">
        <v>8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1</v>
      </c>
      <c r="AW234" s="22">
        <v>151</v>
      </c>
      <c r="AX234" s="20">
        <v>166.2</v>
      </c>
      <c r="AY234" s="20">
        <v>160.69999999999999</v>
      </c>
      <c r="AZ234" s="20">
        <v>83</v>
      </c>
      <c r="BA234" s="20">
        <v>41</v>
      </c>
      <c r="BB234" s="22">
        <v>9</v>
      </c>
      <c r="BC234" s="20">
        <v>0.66</v>
      </c>
      <c r="BD234" s="20">
        <v>0.84</v>
      </c>
      <c r="BE234" s="20">
        <v>1.5</v>
      </c>
      <c r="BF234" s="20">
        <v>8.35</v>
      </c>
      <c r="BG234" s="22">
        <v>78</v>
      </c>
      <c r="BH234" s="22">
        <v>27</v>
      </c>
      <c r="BI234" s="22">
        <v>42</v>
      </c>
      <c r="BJ234" s="22">
        <v>31</v>
      </c>
      <c r="BK234" s="22">
        <v>113</v>
      </c>
      <c r="BL234" s="22">
        <v>65</v>
      </c>
      <c r="BM234" s="22">
        <v>57</v>
      </c>
      <c r="BN234" s="22">
        <v>36</v>
      </c>
      <c r="BO234" s="20"/>
      <c r="BP234" s="20"/>
      <c r="BQ234" s="20"/>
      <c r="BR234" s="20"/>
      <c r="BS234" s="20"/>
      <c r="BT234" s="20"/>
      <c r="BU234" s="22">
        <v>0.08</v>
      </c>
      <c r="BV234" s="22">
        <v>0</v>
      </c>
      <c r="BW234" s="22">
        <v>0.1</v>
      </c>
      <c r="BX234" s="22">
        <v>0.18</v>
      </c>
      <c r="BY234" s="22">
        <v>0.98</v>
      </c>
      <c r="BZ234" s="22">
        <v>0.94</v>
      </c>
      <c r="CA234" s="22">
        <v>129</v>
      </c>
      <c r="CB234" s="22">
        <v>83</v>
      </c>
      <c r="CC234" s="22">
        <v>61</v>
      </c>
      <c r="CD234" s="22">
        <v>32</v>
      </c>
      <c r="CE234" s="22">
        <v>145</v>
      </c>
      <c r="CF234" s="22">
        <v>64</v>
      </c>
      <c r="CG234" s="22">
        <v>241</v>
      </c>
      <c r="CH234" s="22">
        <v>76</v>
      </c>
      <c r="CI234" s="22">
        <v>1.06</v>
      </c>
      <c r="CJ234" s="22">
        <v>0.35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482609</v>
      </c>
      <c r="D235" s="22">
        <v>0</v>
      </c>
      <c r="E235" s="22">
        <v>0</v>
      </c>
      <c r="F235" s="22">
        <v>2</v>
      </c>
      <c r="G235" s="22">
        <v>-2</v>
      </c>
      <c r="H235" s="22">
        <v>1</v>
      </c>
      <c r="I235" s="22">
        <v>2</v>
      </c>
      <c r="J235" s="20">
        <v>-0.2</v>
      </c>
      <c r="K235" s="20">
        <v>-0.7</v>
      </c>
      <c r="L235" s="22">
        <v>1</v>
      </c>
      <c r="M235" s="20" t="s">
        <v>2066</v>
      </c>
      <c r="N235" s="20">
        <v>-0.2</v>
      </c>
      <c r="O235" s="22">
        <v>203</v>
      </c>
      <c r="P235" s="23" t="b">
        <v>0</v>
      </c>
      <c r="Q235" s="20"/>
      <c r="R235" s="20" t="s">
        <v>3295</v>
      </c>
      <c r="S235" s="22">
        <v>42</v>
      </c>
      <c r="T235" s="20" t="s">
        <v>2067</v>
      </c>
      <c r="U235" s="20">
        <v>3.3</v>
      </c>
      <c r="V235" s="20" t="s">
        <v>2068</v>
      </c>
      <c r="W235" s="20">
        <v>7.9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23</v>
      </c>
      <c r="AD235" s="22">
        <v>1672366</v>
      </c>
      <c r="AE235" s="22">
        <v>24433</v>
      </c>
      <c r="AF235" s="22">
        <v>1074946</v>
      </c>
      <c r="AG235" s="22">
        <v>14943</v>
      </c>
      <c r="AH235" s="20">
        <v>0</v>
      </c>
      <c r="AI235" s="20">
        <v>5.5</v>
      </c>
      <c r="AJ235" s="20" t="s">
        <v>2068</v>
      </c>
      <c r="AK235" s="22">
        <v>499</v>
      </c>
      <c r="AL235" s="22">
        <v>0</v>
      </c>
      <c r="AM235" s="22">
        <v>2</v>
      </c>
      <c r="AN235" s="22">
        <v>2</v>
      </c>
      <c r="AO235" s="22">
        <v>6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2</v>
      </c>
      <c r="AW235" s="22">
        <v>122</v>
      </c>
      <c r="AX235" s="20">
        <v>96.2</v>
      </c>
      <c r="AY235" s="20">
        <v>69.400000000000006</v>
      </c>
      <c r="AZ235" s="20">
        <v>28</v>
      </c>
      <c r="BA235" s="20">
        <v>19.399999999999999</v>
      </c>
      <c r="BB235" s="22">
        <v>6</v>
      </c>
      <c r="BC235" s="20">
        <v>0.13</v>
      </c>
      <c r="BD235" s="20">
        <v>0.4</v>
      </c>
      <c r="BE235" s="20">
        <v>0.53</v>
      </c>
      <c r="BF235" s="20">
        <v>6.16</v>
      </c>
      <c r="BG235" s="22">
        <v>179</v>
      </c>
      <c r="BH235" s="22">
        <v>72</v>
      </c>
      <c r="BI235" s="22">
        <v>147</v>
      </c>
      <c r="BJ235" s="22">
        <v>37</v>
      </c>
      <c r="BK235" s="22">
        <v>226</v>
      </c>
      <c r="BL235" s="22">
        <v>64</v>
      </c>
      <c r="BM235" s="22">
        <v>200</v>
      </c>
      <c r="BN235" s="22">
        <v>59</v>
      </c>
      <c r="BO235" s="20"/>
      <c r="BP235" s="20"/>
      <c r="BQ235" s="20"/>
      <c r="BR235" s="20"/>
      <c r="BS235" s="20"/>
      <c r="BT235" s="20"/>
      <c r="BU235" s="22">
        <v>0.02</v>
      </c>
      <c r="BV235" s="22">
        <v>0</v>
      </c>
      <c r="BW235" s="22">
        <v>7.0000000000000007E-2</v>
      </c>
      <c r="BX235" s="22">
        <v>0.09</v>
      </c>
      <c r="BY235" s="22">
        <v>1.1100000000000001</v>
      </c>
      <c r="BZ235" s="22">
        <v>1.08</v>
      </c>
      <c r="CA235" s="22">
        <v>601</v>
      </c>
      <c r="CB235" s="22">
        <v>160</v>
      </c>
      <c r="CC235" s="22">
        <v>726</v>
      </c>
      <c r="CD235" s="22">
        <v>233</v>
      </c>
      <c r="CE235" s="22">
        <v>103</v>
      </c>
      <c r="CF235" s="22">
        <v>30</v>
      </c>
      <c r="CG235" s="22">
        <v>49</v>
      </c>
      <c r="CH235" s="22">
        <v>17</v>
      </c>
      <c r="CI235" s="22">
        <v>1.08</v>
      </c>
      <c r="CJ235" s="22">
        <v>0.36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75</v>
      </c>
      <c r="C236" s="22">
        <v>225796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2</v>
      </c>
      <c r="J236" s="20">
        <v>0.2</v>
      </c>
      <c r="K236" s="20">
        <v>-0.2</v>
      </c>
      <c r="L236" s="22">
        <v>1</v>
      </c>
      <c r="M236" s="20" t="s">
        <v>1170</v>
      </c>
      <c r="N236" s="20">
        <v>0.2</v>
      </c>
      <c r="O236" s="22">
        <v>206</v>
      </c>
      <c r="P236" s="23" t="b">
        <v>0</v>
      </c>
      <c r="Q236" s="20"/>
      <c r="R236" s="20" t="s">
        <v>3519</v>
      </c>
      <c r="S236" s="22">
        <v>53</v>
      </c>
      <c r="T236" s="20" t="s">
        <v>1171</v>
      </c>
      <c r="U236" s="20">
        <v>1.5</v>
      </c>
      <c r="V236" s="20" t="s">
        <v>479</v>
      </c>
      <c r="W236" s="20">
        <v>3.4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3</v>
      </c>
      <c r="AD236" s="22">
        <v>228831</v>
      </c>
      <c r="AE236" s="22">
        <v>9090</v>
      </c>
      <c r="AF236" s="22">
        <v>1415597</v>
      </c>
      <c r="AG236" s="22">
        <v>3234</v>
      </c>
      <c r="AH236" s="20">
        <v>0</v>
      </c>
      <c r="AI236" s="20">
        <v>0.6</v>
      </c>
      <c r="AJ236" s="20" t="s">
        <v>479</v>
      </c>
      <c r="AK236" s="22">
        <v>81</v>
      </c>
      <c r="AL236" s="22">
        <v>0</v>
      </c>
      <c r="AM236" s="22">
        <v>0</v>
      </c>
      <c r="AN236" s="22">
        <v>0</v>
      </c>
      <c r="AO236" s="22">
        <v>2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18</v>
      </c>
      <c r="AX236" s="20">
        <v>12.8</v>
      </c>
      <c r="AY236" s="20">
        <v>36.1</v>
      </c>
      <c r="AZ236" s="20">
        <v>3</v>
      </c>
      <c r="BA236" s="20">
        <v>5.2</v>
      </c>
      <c r="BB236" s="22">
        <v>1</v>
      </c>
      <c r="BC236" s="20">
        <v>0.03</v>
      </c>
      <c r="BD236" s="20">
        <v>0.42</v>
      </c>
      <c r="BE236" s="20">
        <v>0.45</v>
      </c>
      <c r="BF236" s="20">
        <v>1.62</v>
      </c>
      <c r="BG236" s="22">
        <v>369</v>
      </c>
      <c r="BH236" s="22">
        <v>137</v>
      </c>
      <c r="BI236" s="22">
        <v>230</v>
      </c>
      <c r="BJ236" s="22">
        <v>66</v>
      </c>
      <c r="BK236" s="22">
        <v>365</v>
      </c>
      <c r="BL236" s="22">
        <v>127</v>
      </c>
      <c r="BM236" s="22">
        <v>344</v>
      </c>
      <c r="BN236" s="22">
        <v>120</v>
      </c>
      <c r="BO236" s="20"/>
      <c r="BP236" s="20"/>
      <c r="BQ236" s="22">
        <v>2</v>
      </c>
      <c r="BR236" s="20"/>
      <c r="BS236" s="20"/>
      <c r="BT236" s="20"/>
      <c r="BU236" s="22">
        <v>0.03</v>
      </c>
      <c r="BV236" s="22">
        <v>0</v>
      </c>
      <c r="BW236" s="22">
        <v>0.47</v>
      </c>
      <c r="BX236" s="22">
        <v>0.5</v>
      </c>
      <c r="BY236" s="22">
        <v>1.8</v>
      </c>
      <c r="BZ236" s="22">
        <v>2.2200000000000002</v>
      </c>
      <c r="CA236" s="22">
        <v>146</v>
      </c>
      <c r="CB236" s="22">
        <v>11</v>
      </c>
      <c r="CC236" s="22">
        <v>368</v>
      </c>
      <c r="CD236" s="22">
        <v>118</v>
      </c>
      <c r="CE236" s="22">
        <v>294</v>
      </c>
      <c r="CF236" s="22">
        <v>95</v>
      </c>
      <c r="CG236" s="22">
        <v>96</v>
      </c>
      <c r="CH236" s="22">
        <v>37</v>
      </c>
      <c r="CI236" s="22">
        <v>1.1100000000000001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66749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4</v>
      </c>
      <c r="J237" s="20">
        <v>0</v>
      </c>
      <c r="K237" s="20">
        <v>0</v>
      </c>
      <c r="L237" s="22">
        <v>0</v>
      </c>
      <c r="M237" s="20" t="s">
        <v>2069</v>
      </c>
      <c r="N237" s="20">
        <v>0</v>
      </c>
      <c r="O237" s="22">
        <v>207</v>
      </c>
      <c r="P237" s="23" t="b">
        <v>0</v>
      </c>
      <c r="Q237" s="20" t="s">
        <v>3011</v>
      </c>
      <c r="R237" s="20" t="s">
        <v>3012</v>
      </c>
      <c r="S237" s="22">
        <v>68</v>
      </c>
      <c r="T237" s="20" t="s">
        <v>2070</v>
      </c>
      <c r="U237" s="20">
        <v>0</v>
      </c>
      <c r="V237" s="20" t="s">
        <v>2071</v>
      </c>
      <c r="W237" s="20">
        <v>0.3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9006</v>
      </c>
      <c r="AE237" s="22">
        <v>0</v>
      </c>
      <c r="AF237" s="22">
        <v>59604</v>
      </c>
      <c r="AG237" s="22">
        <v>193</v>
      </c>
      <c r="AH237" s="20">
        <v>0</v>
      </c>
      <c r="AI237" s="20">
        <v>0</v>
      </c>
      <c r="AJ237" s="20" t="s">
        <v>2072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726</v>
      </c>
      <c r="BH237" s="22">
        <v>91</v>
      </c>
      <c r="BI237" s="22">
        <v>726</v>
      </c>
      <c r="BJ237" s="22">
        <v>91</v>
      </c>
      <c r="BK237" s="22">
        <v>726</v>
      </c>
      <c r="BL237" s="22">
        <v>91</v>
      </c>
      <c r="BM237" s="22">
        <v>726</v>
      </c>
      <c r="BN237" s="22">
        <v>91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36</v>
      </c>
      <c r="CB237" s="22">
        <v>15</v>
      </c>
      <c r="CC237" s="22">
        <v>719</v>
      </c>
      <c r="CD237" s="22">
        <v>90</v>
      </c>
      <c r="CE237" s="22">
        <v>726</v>
      </c>
      <c r="CF237" s="22">
        <v>91</v>
      </c>
      <c r="CG237" s="22">
        <v>274</v>
      </c>
      <c r="CH237" s="22">
        <v>45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248857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0.5</v>
      </c>
      <c r="K238" s="20">
        <v>0</v>
      </c>
      <c r="L238" s="22">
        <v>1</v>
      </c>
      <c r="M238" s="20" t="s">
        <v>1202</v>
      </c>
      <c r="N238" s="20">
        <v>0.5</v>
      </c>
      <c r="O238" s="22">
        <v>208</v>
      </c>
      <c r="P238" s="23" t="b">
        <v>0</v>
      </c>
      <c r="Q238" s="20"/>
      <c r="R238" s="20" t="s">
        <v>3177</v>
      </c>
      <c r="S238" s="22">
        <v>53</v>
      </c>
      <c r="T238" s="20" t="s">
        <v>1203</v>
      </c>
      <c r="U238" s="20">
        <v>1</v>
      </c>
      <c r="V238" s="20" t="s">
        <v>1204</v>
      </c>
      <c r="W238" s="20">
        <v>0.1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4</v>
      </c>
      <c r="AD238" s="22">
        <v>5543</v>
      </c>
      <c r="AE238" s="22">
        <v>188</v>
      </c>
      <c r="AF238" s="22">
        <v>10749</v>
      </c>
      <c r="AG238" s="22">
        <v>186</v>
      </c>
      <c r="AH238" s="20">
        <v>0.1</v>
      </c>
      <c r="AI238" s="20">
        <v>0.8</v>
      </c>
      <c r="AJ238" s="20" t="s">
        <v>1204</v>
      </c>
      <c r="AK238" s="22">
        <v>50</v>
      </c>
      <c r="AL238" s="22">
        <v>0</v>
      </c>
      <c r="AM238" s="22">
        <v>0</v>
      </c>
      <c r="AN238" s="22">
        <v>0</v>
      </c>
      <c r="AO238" s="22">
        <v>2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10</v>
      </c>
      <c r="AX238" s="20">
        <v>7.2</v>
      </c>
      <c r="AY238" s="20">
        <v>10.4</v>
      </c>
      <c r="AZ238" s="20">
        <v>26</v>
      </c>
      <c r="BA238" s="20">
        <v>4.3</v>
      </c>
      <c r="BB238" s="22">
        <v>0</v>
      </c>
      <c r="BC238" s="20">
        <v>7.0000000000000007E-2</v>
      </c>
      <c r="BD238" s="20">
        <v>0.13</v>
      </c>
      <c r="BE238" s="20">
        <v>0.2</v>
      </c>
      <c r="BF238" s="20">
        <v>1.38</v>
      </c>
      <c r="BG238" s="22">
        <v>394</v>
      </c>
      <c r="BH238" s="22">
        <v>179</v>
      </c>
      <c r="BI238" s="22">
        <v>346</v>
      </c>
      <c r="BJ238" s="22">
        <v>176</v>
      </c>
      <c r="BK238" s="22">
        <v>235</v>
      </c>
      <c r="BL238" s="22">
        <v>125</v>
      </c>
      <c r="BM238" s="22">
        <v>358</v>
      </c>
      <c r="BN238" s="22">
        <v>167</v>
      </c>
      <c r="BO238" s="20"/>
      <c r="BP238" s="20"/>
      <c r="BQ238" s="20"/>
      <c r="BR238" s="20"/>
      <c r="BS238" s="20"/>
      <c r="BT238" s="20"/>
      <c r="BU238" s="22">
        <v>0.13</v>
      </c>
      <c r="BV238" s="22">
        <v>0</v>
      </c>
      <c r="BW238" s="22">
        <v>0.23</v>
      </c>
      <c r="BX238" s="22">
        <v>0.36</v>
      </c>
      <c r="BY238" s="22">
        <v>2.48</v>
      </c>
      <c r="BZ238" s="22">
        <v>3.6</v>
      </c>
      <c r="CA238" s="22">
        <v>147</v>
      </c>
      <c r="CB238" s="22">
        <v>94</v>
      </c>
      <c r="CC238" s="22">
        <v>322</v>
      </c>
      <c r="CD238" s="22">
        <v>150</v>
      </c>
      <c r="CE238" s="22">
        <v>408</v>
      </c>
      <c r="CF238" s="22">
        <v>197</v>
      </c>
      <c r="CG238" s="22">
        <v>453</v>
      </c>
      <c r="CH238" s="22">
        <v>149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465920</v>
      </c>
      <c r="D239" s="22">
        <v>0</v>
      </c>
      <c r="E239" s="22">
        <v>0</v>
      </c>
      <c r="F239" s="22">
        <v>-2</v>
      </c>
      <c r="G239" s="22">
        <v>2</v>
      </c>
      <c r="H239" s="22">
        <v>1</v>
      </c>
      <c r="I239" s="22">
        <v>3</v>
      </c>
      <c r="J239" s="20">
        <v>6</v>
      </c>
      <c r="K239" s="20">
        <v>5.5</v>
      </c>
      <c r="L239" s="22">
        <v>14</v>
      </c>
      <c r="M239" s="20" t="s">
        <v>1196</v>
      </c>
      <c r="N239" s="20">
        <v>6</v>
      </c>
      <c r="O239" s="22">
        <v>210</v>
      </c>
      <c r="P239" s="23" t="b">
        <v>0</v>
      </c>
      <c r="Q239" s="20"/>
      <c r="R239" s="20" t="s">
        <v>3402</v>
      </c>
      <c r="S239" s="22">
        <v>63</v>
      </c>
      <c r="T239" s="20" t="s">
        <v>1197</v>
      </c>
      <c r="U239" s="20">
        <v>3.6</v>
      </c>
      <c r="V239" s="20" t="s">
        <v>1198</v>
      </c>
      <c r="W239" s="20">
        <v>1.1000000000000001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29</v>
      </c>
      <c r="AD239" s="22">
        <v>66119</v>
      </c>
      <c r="AE239" s="22">
        <v>13194</v>
      </c>
      <c r="AF239" s="22">
        <v>241599</v>
      </c>
      <c r="AG239" s="22">
        <v>1387</v>
      </c>
      <c r="AH239" s="20">
        <v>1</v>
      </c>
      <c r="AI239" s="20">
        <v>4.5999999999999996</v>
      </c>
      <c r="AJ239" s="20" t="s">
        <v>1198</v>
      </c>
      <c r="AK239" s="22">
        <v>306</v>
      </c>
      <c r="AL239" s="22">
        <v>2</v>
      </c>
      <c r="AM239" s="22">
        <v>1</v>
      </c>
      <c r="AN239" s="22">
        <v>3</v>
      </c>
      <c r="AO239" s="22">
        <v>2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3</v>
      </c>
      <c r="AW239" s="22">
        <v>90</v>
      </c>
      <c r="AX239" s="20">
        <v>97.2</v>
      </c>
      <c r="AY239" s="20">
        <v>81.7</v>
      </c>
      <c r="AZ239" s="20">
        <v>81</v>
      </c>
      <c r="BA239" s="20">
        <v>26.1</v>
      </c>
      <c r="BB239" s="22">
        <v>4</v>
      </c>
      <c r="BC239" s="20">
        <v>0.79</v>
      </c>
      <c r="BD239" s="20">
        <v>0.88</v>
      </c>
      <c r="BE239" s="20">
        <v>1.67</v>
      </c>
      <c r="BF239" s="20">
        <v>2.71</v>
      </c>
      <c r="BG239" s="22">
        <v>178</v>
      </c>
      <c r="BH239" s="22">
        <v>69</v>
      </c>
      <c r="BI239" s="22">
        <v>121</v>
      </c>
      <c r="BJ239" s="22">
        <v>84</v>
      </c>
      <c r="BK239" s="22">
        <v>115</v>
      </c>
      <c r="BL239" s="22">
        <v>66</v>
      </c>
      <c r="BM239" s="22">
        <v>136</v>
      </c>
      <c r="BN239" s="22">
        <v>74</v>
      </c>
      <c r="BO239" s="22">
        <v>3</v>
      </c>
      <c r="BP239" s="20"/>
      <c r="BQ239" s="20"/>
      <c r="BR239" s="20"/>
      <c r="BS239" s="20"/>
      <c r="BT239" s="20"/>
      <c r="BU239" s="22">
        <v>0.23</v>
      </c>
      <c r="BV239" s="22">
        <v>0</v>
      </c>
      <c r="BW239" s="22">
        <v>0.26</v>
      </c>
      <c r="BX239" s="22">
        <v>0.49</v>
      </c>
      <c r="BY239" s="22">
        <v>0.8</v>
      </c>
      <c r="BZ239" s="22">
        <v>0.59</v>
      </c>
      <c r="CA239" s="22">
        <v>58</v>
      </c>
      <c r="CB239" s="22">
        <v>36</v>
      </c>
      <c r="CC239" s="22">
        <v>21</v>
      </c>
      <c r="CD239" s="22">
        <v>12</v>
      </c>
      <c r="CE239" s="22">
        <v>87</v>
      </c>
      <c r="CF239" s="22">
        <v>41</v>
      </c>
      <c r="CG239" s="22">
        <v>166</v>
      </c>
      <c r="CH239" s="22">
        <v>54</v>
      </c>
      <c r="CI239" s="22">
        <v>1.18</v>
      </c>
      <c r="CJ239" s="22">
        <v>0.88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75</v>
      </c>
      <c r="C240" s="22">
        <v>517052</v>
      </c>
      <c r="D240" s="22">
        <v>0</v>
      </c>
      <c r="E240" s="22">
        <v>0</v>
      </c>
      <c r="F240" s="22">
        <v>-1</v>
      </c>
      <c r="G240" s="22">
        <v>1</v>
      </c>
      <c r="H240" s="22">
        <v>0</v>
      </c>
      <c r="I240" s="22">
        <v>4</v>
      </c>
      <c r="J240" s="20">
        <v>2</v>
      </c>
      <c r="K240" s="20">
        <v>1.1000000000000001</v>
      </c>
      <c r="L240" s="22">
        <v>1</v>
      </c>
      <c r="M240" s="20" t="s">
        <v>870</v>
      </c>
      <c r="N240" s="20">
        <v>2</v>
      </c>
      <c r="O240" s="22">
        <v>211</v>
      </c>
      <c r="P240" s="23" t="b">
        <v>0</v>
      </c>
      <c r="Q240" s="20"/>
      <c r="R240" s="20" t="s">
        <v>3520</v>
      </c>
      <c r="S240" s="22">
        <v>69</v>
      </c>
      <c r="T240" s="20" t="s">
        <v>2073</v>
      </c>
      <c r="U240" s="20">
        <v>2.4</v>
      </c>
      <c r="V240" s="20" t="s">
        <v>1709</v>
      </c>
      <c r="W240" s="20">
        <v>4.7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19</v>
      </c>
      <c r="AD240" s="22">
        <v>1075438</v>
      </c>
      <c r="AE240" s="22">
        <v>2479</v>
      </c>
      <c r="AF240" s="22">
        <v>2117391</v>
      </c>
      <c r="AG240" s="22">
        <v>16996</v>
      </c>
      <c r="AH240" s="20">
        <v>0.3</v>
      </c>
      <c r="AI240" s="20">
        <v>2.8</v>
      </c>
      <c r="AJ240" s="20" t="s">
        <v>2074</v>
      </c>
      <c r="AK240" s="22">
        <v>578</v>
      </c>
      <c r="AL240" s="22">
        <v>2</v>
      </c>
      <c r="AM240" s="22">
        <v>0</v>
      </c>
      <c r="AN240" s="22">
        <v>3</v>
      </c>
      <c r="AO240" s="22">
        <v>7</v>
      </c>
      <c r="AP240" s="22">
        <v>0</v>
      </c>
      <c r="AQ240" s="22">
        <v>0</v>
      </c>
      <c r="AR240" s="22">
        <v>0</v>
      </c>
      <c r="AS240" s="22">
        <v>5</v>
      </c>
      <c r="AT240" s="22">
        <v>0</v>
      </c>
      <c r="AU240" s="22">
        <v>0</v>
      </c>
      <c r="AV240" s="22">
        <v>2</v>
      </c>
      <c r="AW240" s="22">
        <v>56</v>
      </c>
      <c r="AX240" s="20">
        <v>124</v>
      </c>
      <c r="AY240" s="20">
        <v>88.3</v>
      </c>
      <c r="AZ240" s="20">
        <v>278</v>
      </c>
      <c r="BA240" s="20">
        <v>48.8</v>
      </c>
      <c r="BB240" s="22">
        <v>6</v>
      </c>
      <c r="BC240" s="20">
        <v>3.84</v>
      </c>
      <c r="BD240" s="20">
        <v>0.94</v>
      </c>
      <c r="BE240" s="20">
        <v>4.78</v>
      </c>
      <c r="BF240" s="20">
        <v>6.63</v>
      </c>
      <c r="BG240" s="22">
        <v>134</v>
      </c>
      <c r="BH240" s="22">
        <v>16</v>
      </c>
      <c r="BI240" s="22">
        <v>110</v>
      </c>
      <c r="BJ240" s="22">
        <v>11</v>
      </c>
      <c r="BK240" s="22">
        <v>17</v>
      </c>
      <c r="BL240" s="22">
        <v>6</v>
      </c>
      <c r="BM240" s="22">
        <v>38</v>
      </c>
      <c r="BN240" s="22">
        <v>8</v>
      </c>
      <c r="BO240" s="20"/>
      <c r="BP240" s="20"/>
      <c r="BQ240" s="20"/>
      <c r="BR240" s="20"/>
      <c r="BS240" s="20"/>
      <c r="BT240" s="20"/>
      <c r="BU240" s="22">
        <v>0.6</v>
      </c>
      <c r="BV240" s="22">
        <v>0</v>
      </c>
      <c r="BW240" s="22">
        <v>0.15</v>
      </c>
      <c r="BX240" s="22">
        <v>0.75</v>
      </c>
      <c r="BY240" s="22">
        <v>1.03</v>
      </c>
      <c r="BZ240" s="22">
        <v>1.0900000000000001</v>
      </c>
      <c r="CA240" s="22">
        <v>35</v>
      </c>
      <c r="CB240" s="22">
        <v>14</v>
      </c>
      <c r="CC240" s="22">
        <v>163</v>
      </c>
      <c r="CD240" s="22">
        <v>25</v>
      </c>
      <c r="CE240" s="22">
        <v>189</v>
      </c>
      <c r="CF240" s="22">
        <v>31</v>
      </c>
      <c r="CG240" s="22">
        <v>76</v>
      </c>
      <c r="CH240" s="22">
        <v>14</v>
      </c>
      <c r="CI240" s="22">
        <v>0.93</v>
      </c>
      <c r="CJ240" s="22">
        <v>0.47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213198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2075</v>
      </c>
      <c r="N241" s="20">
        <v>0</v>
      </c>
      <c r="O241" s="22">
        <v>212</v>
      </c>
      <c r="P241" s="23" t="b">
        <v>0</v>
      </c>
      <c r="Q241" s="20" t="s">
        <v>910</v>
      </c>
      <c r="R241" s="20" t="s">
        <v>2401</v>
      </c>
      <c r="S241" s="22">
        <v>73</v>
      </c>
      <c r="T241" s="20" t="s">
        <v>2076</v>
      </c>
      <c r="U241" s="20">
        <v>0</v>
      </c>
      <c r="V241" s="20" t="s">
        <v>2077</v>
      </c>
      <c r="W241" s="20">
        <v>0.5</v>
      </c>
      <c r="X241" s="23" t="b">
        <v>0</v>
      </c>
      <c r="Y241" s="20"/>
      <c r="Z241" s="20" t="s">
        <v>899</v>
      </c>
      <c r="AA241" s="22">
        <v>7</v>
      </c>
      <c r="AB241" s="22">
        <v>8</v>
      </c>
      <c r="AC241" s="22">
        <v>0</v>
      </c>
      <c r="AD241" s="22">
        <v>4232</v>
      </c>
      <c r="AE241" s="22">
        <v>122</v>
      </c>
      <c r="AF241" s="22">
        <v>114843</v>
      </c>
      <c r="AG241" s="22">
        <v>428</v>
      </c>
      <c r="AH241" s="20">
        <v>0</v>
      </c>
      <c r="AI241" s="20">
        <v>0</v>
      </c>
      <c r="AJ241" s="20" t="s">
        <v>2077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727</v>
      </c>
      <c r="BH241" s="22">
        <v>92</v>
      </c>
      <c r="BI241" s="22">
        <v>727</v>
      </c>
      <c r="BJ241" s="22">
        <v>92</v>
      </c>
      <c r="BK241" s="22">
        <v>727</v>
      </c>
      <c r="BL241" s="22">
        <v>92</v>
      </c>
      <c r="BM241" s="22">
        <v>727</v>
      </c>
      <c r="BN241" s="22">
        <v>92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26</v>
      </c>
      <c r="CB241" s="22">
        <v>10</v>
      </c>
      <c r="CC241" s="22">
        <v>720</v>
      </c>
      <c r="CD241" s="22">
        <v>91</v>
      </c>
      <c r="CE241" s="22">
        <v>727</v>
      </c>
      <c r="CF241" s="22">
        <v>92</v>
      </c>
      <c r="CG241" s="22">
        <v>225</v>
      </c>
      <c r="CH241" s="22">
        <v>41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176413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3</v>
      </c>
      <c r="J242" s="20">
        <v>0</v>
      </c>
      <c r="K242" s="20">
        <v>0</v>
      </c>
      <c r="L242" s="22">
        <v>0</v>
      </c>
      <c r="M242" s="20" t="s">
        <v>1025</v>
      </c>
      <c r="N242" s="20">
        <v>0</v>
      </c>
      <c r="O242" s="22">
        <v>213</v>
      </c>
      <c r="P242" s="23" t="b">
        <v>0</v>
      </c>
      <c r="Q242" s="20" t="s">
        <v>2078</v>
      </c>
      <c r="R242" s="20" t="s">
        <v>2079</v>
      </c>
      <c r="S242" s="22">
        <v>55</v>
      </c>
      <c r="T242" s="20" t="s">
        <v>1159</v>
      </c>
      <c r="U242" s="20">
        <v>0</v>
      </c>
      <c r="V242" s="20" t="s">
        <v>576</v>
      </c>
      <c r="W242" s="20">
        <v>0</v>
      </c>
      <c r="X242" s="23" t="b">
        <v>0</v>
      </c>
      <c r="Y242" s="20"/>
      <c r="Z242" s="20" t="s">
        <v>872</v>
      </c>
      <c r="AA242" s="22">
        <v>7</v>
      </c>
      <c r="AB242" s="22">
        <v>8</v>
      </c>
      <c r="AC242" s="22">
        <v>0</v>
      </c>
      <c r="AD242" s="22">
        <v>0</v>
      </c>
      <c r="AE242" s="22">
        <v>0</v>
      </c>
      <c r="AF242" s="22">
        <v>382</v>
      </c>
      <c r="AG242" s="22">
        <v>3</v>
      </c>
      <c r="AH242" s="20">
        <v>0</v>
      </c>
      <c r="AI242" s="20">
        <v>0</v>
      </c>
      <c r="AJ242" s="20" t="s">
        <v>576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716</v>
      </c>
      <c r="BH242" s="22">
        <v>309</v>
      </c>
      <c r="BI242" s="22">
        <v>716</v>
      </c>
      <c r="BJ242" s="22">
        <v>309</v>
      </c>
      <c r="BK242" s="22">
        <v>715</v>
      </c>
      <c r="BL242" s="22">
        <v>309</v>
      </c>
      <c r="BM242" s="22">
        <v>716</v>
      </c>
      <c r="BN242" s="22">
        <v>309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102</v>
      </c>
      <c r="CB242" s="22">
        <v>63</v>
      </c>
      <c r="CC242" s="22">
        <v>707</v>
      </c>
      <c r="CD242" s="22">
        <v>306</v>
      </c>
      <c r="CE242" s="22">
        <v>716</v>
      </c>
      <c r="CF242" s="22">
        <v>309</v>
      </c>
      <c r="CG242" s="22">
        <v>705</v>
      </c>
      <c r="CH242" s="22">
        <v>296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204727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2</v>
      </c>
      <c r="J243" s="20">
        <v>0</v>
      </c>
      <c r="K243" s="20">
        <v>-0.5</v>
      </c>
      <c r="L243" s="22">
        <v>0</v>
      </c>
      <c r="M243" s="20" t="s">
        <v>1164</v>
      </c>
      <c r="N243" s="20">
        <v>0</v>
      </c>
      <c r="O243" s="22">
        <v>214</v>
      </c>
      <c r="P243" s="23" t="b">
        <v>0</v>
      </c>
      <c r="Q243" s="20"/>
      <c r="R243" s="20"/>
      <c r="S243" s="22">
        <v>44</v>
      </c>
      <c r="T243" s="20" t="s">
        <v>1165</v>
      </c>
      <c r="U243" s="20">
        <v>0</v>
      </c>
      <c r="V243" s="20" t="s">
        <v>705</v>
      </c>
      <c r="W243" s="20">
        <v>0.1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0</v>
      </c>
      <c r="AD243" s="22">
        <v>3120</v>
      </c>
      <c r="AE243" s="22">
        <v>86</v>
      </c>
      <c r="AF243" s="22">
        <v>7069</v>
      </c>
      <c r="AG243" s="22">
        <v>155</v>
      </c>
      <c r="AH243" s="20">
        <v>0</v>
      </c>
      <c r="AI243" s="20">
        <v>0</v>
      </c>
      <c r="AJ243" s="20" t="s">
        <v>2080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568</v>
      </c>
      <c r="BH243" s="22">
        <v>223</v>
      </c>
      <c r="BI243" s="22">
        <v>557</v>
      </c>
      <c r="BJ243" s="22">
        <v>221</v>
      </c>
      <c r="BK243" s="22">
        <v>545</v>
      </c>
      <c r="BL243" s="22">
        <v>219</v>
      </c>
      <c r="BM243" s="22">
        <v>572</v>
      </c>
      <c r="BN243" s="22">
        <v>222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514</v>
      </c>
      <c r="CB243" s="22">
        <v>118</v>
      </c>
      <c r="CC243" s="22">
        <v>526</v>
      </c>
      <c r="CD243" s="22">
        <v>204</v>
      </c>
      <c r="CE243" s="22">
        <v>576</v>
      </c>
      <c r="CF243" s="22">
        <v>222</v>
      </c>
      <c r="CG243" s="22">
        <v>409</v>
      </c>
      <c r="CH243" s="22">
        <v>159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471798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1</v>
      </c>
      <c r="J244" s="20">
        <v>0</v>
      </c>
      <c r="K244" s="20">
        <v>0</v>
      </c>
      <c r="L244" s="22">
        <v>0</v>
      </c>
      <c r="M244" s="20" t="s">
        <v>412</v>
      </c>
      <c r="N244" s="20">
        <v>0</v>
      </c>
      <c r="O244" s="22">
        <v>215</v>
      </c>
      <c r="P244" s="23" t="b">
        <v>0</v>
      </c>
      <c r="Q244" s="20" t="s">
        <v>2523</v>
      </c>
      <c r="R244" s="20" t="s">
        <v>2524</v>
      </c>
      <c r="S244" s="22">
        <v>40</v>
      </c>
      <c r="T244" s="20" t="s">
        <v>2081</v>
      </c>
      <c r="U244" s="20">
        <v>0</v>
      </c>
      <c r="V244" s="20" t="s">
        <v>2082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3439</v>
      </c>
      <c r="AG244" s="22">
        <v>43</v>
      </c>
      <c r="AH244" s="20">
        <v>0</v>
      </c>
      <c r="AI244" s="20">
        <v>0</v>
      </c>
      <c r="AJ244" s="20" t="s">
        <v>2083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516</v>
      </c>
      <c r="BH244" s="22">
        <v>67</v>
      </c>
      <c r="BI244" s="22">
        <v>499</v>
      </c>
      <c r="BJ244" s="22">
        <v>51</v>
      </c>
      <c r="BK244" s="22">
        <v>480</v>
      </c>
      <c r="BL244" s="22">
        <v>46</v>
      </c>
      <c r="BM244" s="22">
        <v>520</v>
      </c>
      <c r="BN244" s="22">
        <v>67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674</v>
      </c>
      <c r="CB244" s="22">
        <v>64</v>
      </c>
      <c r="CC244" s="22">
        <v>457</v>
      </c>
      <c r="CD244" s="22">
        <v>66</v>
      </c>
      <c r="CE244" s="22">
        <v>523</v>
      </c>
      <c r="CF244" s="22">
        <v>67</v>
      </c>
      <c r="CG244" s="22">
        <v>544</v>
      </c>
      <c r="CH244" s="22">
        <v>70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103955</v>
      </c>
      <c r="D245" s="22">
        <v>0</v>
      </c>
      <c r="E245" s="22">
        <v>0</v>
      </c>
      <c r="F245" s="22">
        <v>0</v>
      </c>
      <c r="G245" s="22">
        <v>0</v>
      </c>
      <c r="H245" s="22">
        <v>2</v>
      </c>
      <c r="I245" s="22">
        <v>3</v>
      </c>
      <c r="J245" s="20">
        <v>5</v>
      </c>
      <c r="K245" s="20">
        <v>4.5</v>
      </c>
      <c r="L245" s="22">
        <v>2</v>
      </c>
      <c r="M245" s="20" t="s">
        <v>1179</v>
      </c>
      <c r="N245" s="20">
        <v>5</v>
      </c>
      <c r="O245" s="22">
        <v>216</v>
      </c>
      <c r="P245" s="23" t="b">
        <v>0</v>
      </c>
      <c r="Q245" s="20"/>
      <c r="R245" s="20"/>
      <c r="S245" s="22">
        <v>70</v>
      </c>
      <c r="T245" s="20" t="s">
        <v>1180</v>
      </c>
      <c r="U245" s="20">
        <v>5.2</v>
      </c>
      <c r="V245" s="20" t="s">
        <v>464</v>
      </c>
      <c r="W245" s="20">
        <v>8.8000000000000007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47</v>
      </c>
      <c r="AD245" s="22">
        <v>1914662</v>
      </c>
      <c r="AE245" s="22">
        <v>19975</v>
      </c>
      <c r="AF245" s="22">
        <v>1362501</v>
      </c>
      <c r="AG245" s="22">
        <v>51541</v>
      </c>
      <c r="AH245" s="20">
        <v>0.7</v>
      </c>
      <c r="AI245" s="20">
        <v>6.7</v>
      </c>
      <c r="AJ245" s="20" t="s">
        <v>464</v>
      </c>
      <c r="AK245" s="22">
        <v>720</v>
      </c>
      <c r="AL245" s="22">
        <v>3</v>
      </c>
      <c r="AM245" s="22">
        <v>3</v>
      </c>
      <c r="AN245" s="22">
        <v>2</v>
      </c>
      <c r="AO245" s="22">
        <v>8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6</v>
      </c>
      <c r="AW245" s="22">
        <v>127</v>
      </c>
      <c r="AX245" s="20">
        <v>164.2</v>
      </c>
      <c r="AY245" s="20">
        <v>184.1</v>
      </c>
      <c r="AZ245" s="20">
        <v>318</v>
      </c>
      <c r="BA245" s="20">
        <v>66.599999999999994</v>
      </c>
      <c r="BB245" s="22">
        <v>8</v>
      </c>
      <c r="BC245" s="20">
        <v>2.13</v>
      </c>
      <c r="BD245" s="20">
        <v>1.35</v>
      </c>
      <c r="BE245" s="20">
        <v>3.48</v>
      </c>
      <c r="BF245" s="20">
        <v>8.39</v>
      </c>
      <c r="BG245" s="22">
        <v>82</v>
      </c>
      <c r="BH245" s="22">
        <v>29</v>
      </c>
      <c r="BI245" s="22">
        <v>31</v>
      </c>
      <c r="BJ245" s="22">
        <v>25</v>
      </c>
      <c r="BK245" s="22">
        <v>6</v>
      </c>
      <c r="BL245" s="22">
        <v>4</v>
      </c>
      <c r="BM245" s="22">
        <v>17</v>
      </c>
      <c r="BN245" s="22">
        <v>13</v>
      </c>
      <c r="BO245" s="20"/>
      <c r="BP245" s="20"/>
      <c r="BQ245" s="22">
        <v>4</v>
      </c>
      <c r="BR245" s="20"/>
      <c r="BS245" s="20"/>
      <c r="BT245" s="20"/>
      <c r="BU245" s="22">
        <v>0.27</v>
      </c>
      <c r="BV245" s="22">
        <v>0</v>
      </c>
      <c r="BW245" s="22">
        <v>0.17</v>
      </c>
      <c r="BX245" s="22">
        <v>0.44</v>
      </c>
      <c r="BY245" s="22">
        <v>1.05</v>
      </c>
      <c r="BZ245" s="22">
        <v>1</v>
      </c>
      <c r="CA245" s="22">
        <v>31</v>
      </c>
      <c r="CB245" s="22">
        <v>17</v>
      </c>
      <c r="CC245" s="22">
        <v>39</v>
      </c>
      <c r="CD245" s="22">
        <v>21</v>
      </c>
      <c r="CE245" s="22">
        <v>23</v>
      </c>
      <c r="CF245" s="22">
        <v>15</v>
      </c>
      <c r="CG245" s="22">
        <v>45</v>
      </c>
      <c r="CH245" s="22">
        <v>16</v>
      </c>
      <c r="CI245" s="22">
        <v>1</v>
      </c>
      <c r="CJ245" s="22">
        <v>0.25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51090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2</v>
      </c>
      <c r="J246" s="20">
        <v>2.8</v>
      </c>
      <c r="K246" s="20">
        <v>2.2999999999999998</v>
      </c>
      <c r="L246" s="22">
        <v>0</v>
      </c>
      <c r="M246" s="20" t="s">
        <v>605</v>
      </c>
      <c r="N246" s="20">
        <v>2.8</v>
      </c>
      <c r="O246" s="22">
        <v>217</v>
      </c>
      <c r="P246" s="23" t="b">
        <v>0</v>
      </c>
      <c r="Q246" s="20"/>
      <c r="R246" s="20"/>
      <c r="S246" s="22">
        <v>50</v>
      </c>
      <c r="T246" s="20" t="s">
        <v>1148</v>
      </c>
      <c r="U246" s="20">
        <v>3.1</v>
      </c>
      <c r="V246" s="20" t="s">
        <v>1149</v>
      </c>
      <c r="W246" s="20">
        <v>3.7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28</v>
      </c>
      <c r="AD246" s="22">
        <v>220635</v>
      </c>
      <c r="AE246" s="22">
        <v>4434</v>
      </c>
      <c r="AF246" s="22">
        <v>173389</v>
      </c>
      <c r="AG246" s="22">
        <v>8969</v>
      </c>
      <c r="AH246" s="20">
        <v>0.6</v>
      </c>
      <c r="AI246" s="20">
        <v>5.6</v>
      </c>
      <c r="AJ246" s="20" t="s">
        <v>2084</v>
      </c>
      <c r="AK246" s="22">
        <v>810</v>
      </c>
      <c r="AL246" s="22">
        <v>0</v>
      </c>
      <c r="AM246" s="22">
        <v>0</v>
      </c>
      <c r="AN246" s="22">
        <v>3</v>
      </c>
      <c r="AO246" s="22">
        <v>9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2</v>
      </c>
      <c r="AW246" s="22">
        <v>182</v>
      </c>
      <c r="AX246" s="20">
        <v>221.6</v>
      </c>
      <c r="AY246" s="20">
        <v>55.6</v>
      </c>
      <c r="AZ246" s="20">
        <v>32</v>
      </c>
      <c r="BA246" s="20">
        <v>31</v>
      </c>
      <c r="BB246" s="22">
        <v>9</v>
      </c>
      <c r="BC246" s="20">
        <v>0.1</v>
      </c>
      <c r="BD246" s="20">
        <v>0.22</v>
      </c>
      <c r="BE246" s="20">
        <v>0.32</v>
      </c>
      <c r="BF246" s="20">
        <v>9.34</v>
      </c>
      <c r="BG246" s="22">
        <v>30</v>
      </c>
      <c r="BH246" s="22">
        <v>6</v>
      </c>
      <c r="BI246" s="22">
        <v>185</v>
      </c>
      <c r="BJ246" s="22">
        <v>47</v>
      </c>
      <c r="BK246" s="22">
        <v>217</v>
      </c>
      <c r="BL246" s="22">
        <v>60</v>
      </c>
      <c r="BM246" s="22">
        <v>100</v>
      </c>
      <c r="BN246" s="22">
        <v>24</v>
      </c>
      <c r="BO246" s="20"/>
      <c r="BP246" s="20"/>
      <c r="BQ246" s="20"/>
      <c r="BR246" s="20"/>
      <c r="BS246" s="20"/>
      <c r="BT246" s="20"/>
      <c r="BU246" s="22">
        <v>0.01</v>
      </c>
      <c r="BV246" s="22">
        <v>0</v>
      </c>
      <c r="BW246" s="22">
        <v>0.02</v>
      </c>
      <c r="BX246" s="22">
        <v>0.03</v>
      </c>
      <c r="BY246" s="22">
        <v>1.04</v>
      </c>
      <c r="BZ246" s="22">
        <v>1</v>
      </c>
      <c r="CA246" s="22">
        <v>167</v>
      </c>
      <c r="CB246" s="22">
        <v>19</v>
      </c>
      <c r="CC246" s="22">
        <v>104</v>
      </c>
      <c r="CD246" s="22">
        <v>33</v>
      </c>
      <c r="CE246" s="22">
        <v>124</v>
      </c>
      <c r="CF246" s="22">
        <v>40</v>
      </c>
      <c r="CG246" s="22">
        <v>89</v>
      </c>
      <c r="CH246" s="22">
        <v>35</v>
      </c>
      <c r="CI246" s="22">
        <v>1</v>
      </c>
      <c r="CJ246" s="22">
        <v>0.33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124183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</v>
      </c>
      <c r="K247" s="20">
        <v>0</v>
      </c>
      <c r="L247" s="22">
        <v>0</v>
      </c>
      <c r="M247" s="20" t="s">
        <v>1156</v>
      </c>
      <c r="N247" s="20">
        <v>0</v>
      </c>
      <c r="O247" s="22">
        <v>218</v>
      </c>
      <c r="P247" s="23" t="b">
        <v>0</v>
      </c>
      <c r="Q247" s="20" t="s">
        <v>2792</v>
      </c>
      <c r="R247" s="20" t="s">
        <v>2793</v>
      </c>
      <c r="S247" s="22">
        <v>54</v>
      </c>
      <c r="T247" s="20" t="s">
        <v>1157</v>
      </c>
      <c r="U247" s="20">
        <v>0</v>
      </c>
      <c r="V247" s="20" t="s">
        <v>510</v>
      </c>
      <c r="W247" s="20">
        <v>0.1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1010</v>
      </c>
      <c r="AE247" s="22">
        <v>0</v>
      </c>
      <c r="AF247" s="22">
        <v>15951</v>
      </c>
      <c r="AG247" s="22">
        <v>46</v>
      </c>
      <c r="AH247" s="20">
        <v>0</v>
      </c>
      <c r="AI247" s="20">
        <v>0</v>
      </c>
      <c r="AJ247" s="20" t="s">
        <v>510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711</v>
      </c>
      <c r="BH247" s="22">
        <v>306</v>
      </c>
      <c r="BI247" s="22">
        <v>711</v>
      </c>
      <c r="BJ247" s="22">
        <v>306</v>
      </c>
      <c r="BK247" s="22">
        <v>708</v>
      </c>
      <c r="BL247" s="22">
        <v>305</v>
      </c>
      <c r="BM247" s="22">
        <v>711</v>
      </c>
      <c r="BN247" s="22">
        <v>306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118</v>
      </c>
      <c r="CB247" s="22">
        <v>74</v>
      </c>
      <c r="CC247" s="22">
        <v>701</v>
      </c>
      <c r="CD247" s="22">
        <v>302</v>
      </c>
      <c r="CE247" s="22">
        <v>712</v>
      </c>
      <c r="CF247" s="22">
        <v>306</v>
      </c>
      <c r="CG247" s="22">
        <v>442</v>
      </c>
      <c r="CH247" s="22">
        <v>142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75</v>
      </c>
      <c r="C248" s="22">
        <v>244851</v>
      </c>
      <c r="D248" s="22">
        <v>1</v>
      </c>
      <c r="E248" s="22">
        <v>-1</v>
      </c>
      <c r="F248" s="22">
        <v>0</v>
      </c>
      <c r="G248" s="22">
        <v>0</v>
      </c>
      <c r="H248" s="22">
        <v>1</v>
      </c>
      <c r="I248" s="22">
        <v>3</v>
      </c>
      <c r="J248" s="20">
        <v>6</v>
      </c>
      <c r="K248" s="20">
        <v>4.0999999999999996</v>
      </c>
      <c r="L248" s="22">
        <v>6</v>
      </c>
      <c r="M248" s="20" t="s">
        <v>1403</v>
      </c>
      <c r="N248" s="20">
        <v>6</v>
      </c>
      <c r="O248" s="22">
        <v>362</v>
      </c>
      <c r="P248" s="23" t="b">
        <v>0</v>
      </c>
      <c r="Q248" s="20"/>
      <c r="R248" s="20" t="s">
        <v>3426</v>
      </c>
      <c r="S248" s="22">
        <v>50</v>
      </c>
      <c r="T248" s="20" t="s">
        <v>1404</v>
      </c>
      <c r="U248" s="20">
        <v>3.9</v>
      </c>
      <c r="V248" s="20" t="s">
        <v>748</v>
      </c>
      <c r="W248" s="20">
        <v>2.2000000000000002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27</v>
      </c>
      <c r="AD248" s="22">
        <v>251312</v>
      </c>
      <c r="AE248" s="22">
        <v>123751</v>
      </c>
      <c r="AF248" s="22">
        <v>55217</v>
      </c>
      <c r="AG248" s="22">
        <v>5274</v>
      </c>
      <c r="AH248" s="20">
        <v>1.2</v>
      </c>
      <c r="AI248" s="20">
        <v>5.4</v>
      </c>
      <c r="AJ248" s="20" t="s">
        <v>748</v>
      </c>
      <c r="AK248" s="22">
        <v>332</v>
      </c>
      <c r="AL248" s="22">
        <v>2</v>
      </c>
      <c r="AM248" s="22">
        <v>2</v>
      </c>
      <c r="AN248" s="22">
        <v>1</v>
      </c>
      <c r="AO248" s="22">
        <v>3</v>
      </c>
      <c r="AP248" s="22">
        <v>0</v>
      </c>
      <c r="AQ248" s="22">
        <v>0</v>
      </c>
      <c r="AR248" s="22">
        <v>0</v>
      </c>
      <c r="AS248" s="22">
        <v>2</v>
      </c>
      <c r="AT248" s="22">
        <v>0</v>
      </c>
      <c r="AU248" s="22">
        <v>0</v>
      </c>
      <c r="AV248" s="22">
        <v>2</v>
      </c>
      <c r="AW248" s="22">
        <v>86</v>
      </c>
      <c r="AX248" s="20">
        <v>112.4</v>
      </c>
      <c r="AY248" s="20">
        <v>113.9</v>
      </c>
      <c r="AZ248" s="20">
        <v>112</v>
      </c>
      <c r="BA248" s="20">
        <v>33.6</v>
      </c>
      <c r="BB248" s="22">
        <v>3</v>
      </c>
      <c r="BC248" s="20">
        <v>2.2400000000000002</v>
      </c>
      <c r="BD248" s="20">
        <v>0.83</v>
      </c>
      <c r="BE248" s="20">
        <v>3.07</v>
      </c>
      <c r="BF248" s="20">
        <v>3.74</v>
      </c>
      <c r="BG248" s="22">
        <v>152</v>
      </c>
      <c r="BH248" s="22">
        <v>59</v>
      </c>
      <c r="BI248" s="22">
        <v>73</v>
      </c>
      <c r="BJ248" s="22">
        <v>55</v>
      </c>
      <c r="BK248" s="22">
        <v>77</v>
      </c>
      <c r="BL248" s="22">
        <v>45</v>
      </c>
      <c r="BM248" s="22">
        <v>86</v>
      </c>
      <c r="BN248" s="22">
        <v>51</v>
      </c>
      <c r="BO248" s="20"/>
      <c r="BP248" s="20"/>
      <c r="BQ248" s="20"/>
      <c r="BR248" s="20"/>
      <c r="BS248" s="22">
        <v>1</v>
      </c>
      <c r="BT248" s="20"/>
      <c r="BU248" s="22">
        <v>0.61</v>
      </c>
      <c r="BV248" s="22">
        <v>0</v>
      </c>
      <c r="BW248" s="22">
        <v>0.22</v>
      </c>
      <c r="BX248" s="22">
        <v>0.83</v>
      </c>
      <c r="BY248" s="22">
        <v>1.01</v>
      </c>
      <c r="BZ248" s="22">
        <v>0.81</v>
      </c>
      <c r="CA248" s="22">
        <v>200</v>
      </c>
      <c r="CB248" s="22">
        <v>126</v>
      </c>
      <c r="CC248" s="22">
        <v>19</v>
      </c>
      <c r="CD248" s="22">
        <v>10</v>
      </c>
      <c r="CE248" s="22">
        <v>65</v>
      </c>
      <c r="CF248" s="22">
        <v>33</v>
      </c>
      <c r="CG248" s="22">
        <v>119</v>
      </c>
      <c r="CH248" s="22">
        <v>33</v>
      </c>
      <c r="CI248" s="22">
        <v>0.81</v>
      </c>
      <c r="CJ248" s="22">
        <v>0.27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27.75" thickBot="1">
      <c r="A249" s="22">
        <v>0</v>
      </c>
      <c r="B249" s="22">
        <v>0</v>
      </c>
      <c r="C249" s="22">
        <v>518620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3</v>
      </c>
      <c r="J249" s="20">
        <v>0</v>
      </c>
      <c r="K249" s="20">
        <v>0</v>
      </c>
      <c r="L249" s="22">
        <v>0</v>
      </c>
      <c r="M249" s="20" t="s">
        <v>2085</v>
      </c>
      <c r="N249" s="20">
        <v>0</v>
      </c>
      <c r="O249" s="22">
        <v>589</v>
      </c>
      <c r="P249" s="23" t="b">
        <v>0</v>
      </c>
      <c r="Q249" s="20" t="s">
        <v>2525</v>
      </c>
      <c r="R249" s="20" t="s">
        <v>2526</v>
      </c>
      <c r="S249" s="22">
        <v>50</v>
      </c>
      <c r="T249" s="20" t="s">
        <v>2086</v>
      </c>
      <c r="U249" s="20">
        <v>0</v>
      </c>
      <c r="V249" s="20" t="s">
        <v>2087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972</v>
      </c>
      <c r="AG249" s="22">
        <v>4</v>
      </c>
      <c r="AH249" s="20">
        <v>0</v>
      </c>
      <c r="AI249" s="20">
        <v>0</v>
      </c>
      <c r="AJ249" s="20" t="s">
        <v>2088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705</v>
      </c>
      <c r="BH249" s="22">
        <v>301</v>
      </c>
      <c r="BI249" s="22">
        <v>703</v>
      </c>
      <c r="BJ249" s="22">
        <v>300</v>
      </c>
      <c r="BK249" s="22">
        <v>700</v>
      </c>
      <c r="BL249" s="22">
        <v>299</v>
      </c>
      <c r="BM249" s="22">
        <v>705</v>
      </c>
      <c r="BN249" s="22">
        <v>301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213</v>
      </c>
      <c r="CB249" s="22">
        <v>136</v>
      </c>
      <c r="CC249" s="22">
        <v>690</v>
      </c>
      <c r="CD249" s="22">
        <v>293</v>
      </c>
      <c r="CE249" s="22">
        <v>706</v>
      </c>
      <c r="CF249" s="22">
        <v>301</v>
      </c>
      <c r="CG249" s="22">
        <v>711</v>
      </c>
      <c r="CH249" s="22">
        <v>300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441302</v>
      </c>
      <c r="D250" s="22">
        <v>0</v>
      </c>
      <c r="E250" s="22">
        <v>0</v>
      </c>
      <c r="F250" s="22">
        <v>-3</v>
      </c>
      <c r="G250" s="22">
        <v>3</v>
      </c>
      <c r="H250" s="22">
        <v>0</v>
      </c>
      <c r="I250" s="22">
        <v>3</v>
      </c>
      <c r="J250" s="20">
        <v>0.5</v>
      </c>
      <c r="K250" s="20">
        <v>0</v>
      </c>
      <c r="L250" s="22">
        <v>0</v>
      </c>
      <c r="M250" s="20" t="s">
        <v>2089</v>
      </c>
      <c r="N250" s="20">
        <v>0.5</v>
      </c>
      <c r="O250" s="22">
        <v>609</v>
      </c>
      <c r="P250" s="23" t="b">
        <v>0</v>
      </c>
      <c r="Q250" s="20"/>
      <c r="R250" s="20"/>
      <c r="S250" s="22">
        <v>52</v>
      </c>
      <c r="T250" s="20" t="s">
        <v>2090</v>
      </c>
      <c r="U250" s="20">
        <v>0.8</v>
      </c>
      <c r="V250" s="20" t="s">
        <v>2091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5</v>
      </c>
      <c r="AD250" s="22">
        <v>2059</v>
      </c>
      <c r="AE250" s="22">
        <v>50</v>
      </c>
      <c r="AF250" s="22">
        <v>8741</v>
      </c>
      <c r="AG250" s="22">
        <v>137</v>
      </c>
      <c r="AH250" s="20">
        <v>0.1</v>
      </c>
      <c r="AI250" s="20">
        <v>1</v>
      </c>
      <c r="AJ250" s="20" t="s">
        <v>2091</v>
      </c>
      <c r="AK250" s="22">
        <v>84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1</v>
      </c>
      <c r="AT250" s="22">
        <v>0</v>
      </c>
      <c r="AU250" s="22">
        <v>0</v>
      </c>
      <c r="AV250" s="22">
        <v>0</v>
      </c>
      <c r="AW250" s="22">
        <v>12</v>
      </c>
      <c r="AX250" s="20">
        <v>10.8</v>
      </c>
      <c r="AY250" s="20">
        <v>36.5</v>
      </c>
      <c r="AZ250" s="20">
        <v>15</v>
      </c>
      <c r="BA250" s="20">
        <v>6.2</v>
      </c>
      <c r="BB250" s="22">
        <v>0</v>
      </c>
      <c r="BC250" s="20">
        <v>0.4</v>
      </c>
      <c r="BD250" s="20">
        <v>0.14000000000000001</v>
      </c>
      <c r="BE250" s="20">
        <v>0.54</v>
      </c>
      <c r="BF250" s="20">
        <v>1.47</v>
      </c>
      <c r="BG250" s="22">
        <v>375</v>
      </c>
      <c r="BH250" s="22">
        <v>167</v>
      </c>
      <c r="BI250" s="22">
        <v>229</v>
      </c>
      <c r="BJ250" s="22">
        <v>128</v>
      </c>
      <c r="BK250" s="22">
        <v>290</v>
      </c>
      <c r="BL250" s="22">
        <v>150</v>
      </c>
      <c r="BM250" s="22">
        <v>336</v>
      </c>
      <c r="BN250" s="22">
        <v>154</v>
      </c>
      <c r="BO250" s="20"/>
      <c r="BP250" s="20"/>
      <c r="BQ250" s="20"/>
      <c r="BR250" s="20"/>
      <c r="BS250" s="20"/>
      <c r="BT250" s="20"/>
      <c r="BU250" s="22">
        <v>0.43</v>
      </c>
      <c r="BV250" s="22">
        <v>0</v>
      </c>
      <c r="BW250" s="22">
        <v>0.15</v>
      </c>
      <c r="BX250" s="22">
        <v>0.57999999999999996</v>
      </c>
      <c r="BY250" s="22">
        <v>1.58</v>
      </c>
      <c r="BZ250" s="22">
        <v>0</v>
      </c>
      <c r="CA250" s="22">
        <v>160</v>
      </c>
      <c r="CB250" s="22">
        <v>101</v>
      </c>
      <c r="CC250" s="22">
        <v>319</v>
      </c>
      <c r="CD250" s="22">
        <v>149</v>
      </c>
      <c r="CE250" s="22">
        <v>424</v>
      </c>
      <c r="CF250" s="22">
        <v>205</v>
      </c>
      <c r="CG250" s="22">
        <v>490</v>
      </c>
      <c r="CH250" s="22">
        <v>167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75</v>
      </c>
      <c r="C251" s="22">
        <v>220362</v>
      </c>
      <c r="D251" s="22">
        <v>0</v>
      </c>
      <c r="E251" s="22">
        <v>0</v>
      </c>
      <c r="F251" s="22">
        <v>1</v>
      </c>
      <c r="G251" s="22">
        <v>-1</v>
      </c>
      <c r="H251" s="22">
        <v>1</v>
      </c>
      <c r="I251" s="22">
        <v>2</v>
      </c>
      <c r="J251" s="20">
        <v>2.5</v>
      </c>
      <c r="K251" s="20">
        <v>1.5</v>
      </c>
      <c r="L251" s="22">
        <v>0</v>
      </c>
      <c r="M251" s="20" t="s">
        <v>2402</v>
      </c>
      <c r="N251" s="20">
        <v>2.5</v>
      </c>
      <c r="O251" s="22">
        <v>611</v>
      </c>
      <c r="P251" s="23" t="b">
        <v>0</v>
      </c>
      <c r="Q251" s="20"/>
      <c r="R251" s="20" t="s">
        <v>3521</v>
      </c>
      <c r="S251" s="22">
        <v>51</v>
      </c>
      <c r="T251" s="20" t="s">
        <v>2403</v>
      </c>
      <c r="U251" s="20">
        <v>4.2</v>
      </c>
      <c r="V251" s="20" t="s">
        <v>2404</v>
      </c>
      <c r="W251" s="20">
        <v>5.5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34</v>
      </c>
      <c r="AD251" s="22">
        <v>860840</v>
      </c>
      <c r="AE251" s="22">
        <v>1777</v>
      </c>
      <c r="AF251" s="22">
        <v>530522</v>
      </c>
      <c r="AG251" s="22">
        <v>27499</v>
      </c>
      <c r="AH251" s="20">
        <v>0.5</v>
      </c>
      <c r="AI251" s="20">
        <v>6.7</v>
      </c>
      <c r="AJ251" s="20" t="s">
        <v>2404</v>
      </c>
      <c r="AK251" s="22">
        <v>720</v>
      </c>
      <c r="AL251" s="22">
        <v>1</v>
      </c>
      <c r="AM251" s="22">
        <v>0</v>
      </c>
      <c r="AN251" s="22">
        <v>3</v>
      </c>
      <c r="AO251" s="22">
        <v>7</v>
      </c>
      <c r="AP251" s="22">
        <v>0</v>
      </c>
      <c r="AQ251" s="22">
        <v>0</v>
      </c>
      <c r="AR251" s="22">
        <v>0</v>
      </c>
      <c r="AS251" s="22">
        <v>2</v>
      </c>
      <c r="AT251" s="22">
        <v>0</v>
      </c>
      <c r="AU251" s="22">
        <v>0</v>
      </c>
      <c r="AV251" s="22">
        <v>3</v>
      </c>
      <c r="AW251" s="22">
        <v>147</v>
      </c>
      <c r="AX251" s="20">
        <v>169.8</v>
      </c>
      <c r="AY251" s="20">
        <v>37.6</v>
      </c>
      <c r="AZ251" s="20">
        <v>74</v>
      </c>
      <c r="BA251" s="20">
        <v>28.1</v>
      </c>
      <c r="BB251" s="22">
        <v>8</v>
      </c>
      <c r="BC251" s="20">
        <v>0.77</v>
      </c>
      <c r="BD251" s="20">
        <v>1.1100000000000001</v>
      </c>
      <c r="BE251" s="20">
        <v>1.88</v>
      </c>
      <c r="BF251" s="20">
        <v>8.2799999999999994</v>
      </c>
      <c r="BG251" s="22">
        <v>71</v>
      </c>
      <c r="BH251" s="22">
        <v>23</v>
      </c>
      <c r="BI251" s="22">
        <v>224</v>
      </c>
      <c r="BJ251" s="22">
        <v>63</v>
      </c>
      <c r="BK251" s="22">
        <v>124</v>
      </c>
      <c r="BL251" s="22">
        <v>15</v>
      </c>
      <c r="BM251" s="22">
        <v>120</v>
      </c>
      <c r="BN251" s="22">
        <v>28</v>
      </c>
      <c r="BO251" s="20"/>
      <c r="BP251" s="20"/>
      <c r="BQ251" s="20"/>
      <c r="BR251" s="20"/>
      <c r="BS251" s="20"/>
      <c r="BT251" s="20"/>
      <c r="BU251" s="22">
        <v>0.1</v>
      </c>
      <c r="BV251" s="22">
        <v>0</v>
      </c>
      <c r="BW251" s="22">
        <v>0.14000000000000001</v>
      </c>
      <c r="BX251" s="22">
        <v>0.24</v>
      </c>
      <c r="BY251" s="22">
        <v>1.04</v>
      </c>
      <c r="BZ251" s="22">
        <v>0.88</v>
      </c>
      <c r="CA251" s="22">
        <v>165</v>
      </c>
      <c r="CB251" s="22">
        <v>18</v>
      </c>
      <c r="CC251" s="22">
        <v>117</v>
      </c>
      <c r="CD251" s="22">
        <v>39</v>
      </c>
      <c r="CE251" s="22">
        <v>51</v>
      </c>
      <c r="CF251" s="22">
        <v>12</v>
      </c>
      <c r="CG251" s="22">
        <v>71</v>
      </c>
      <c r="CH251" s="22">
        <v>27</v>
      </c>
      <c r="CI251" s="22">
        <v>1</v>
      </c>
      <c r="CJ251" s="22">
        <v>0.38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503714</v>
      </c>
      <c r="D252" s="22">
        <v>0</v>
      </c>
      <c r="E252" s="22">
        <v>0</v>
      </c>
      <c r="F252" s="22">
        <v>-1</v>
      </c>
      <c r="G252" s="22">
        <v>1</v>
      </c>
      <c r="H252" s="22">
        <v>0</v>
      </c>
      <c r="I252" s="22">
        <v>3</v>
      </c>
      <c r="J252" s="20">
        <v>0.5</v>
      </c>
      <c r="K252" s="20">
        <v>0</v>
      </c>
      <c r="L252" s="22">
        <v>0</v>
      </c>
      <c r="M252" s="20" t="s">
        <v>2405</v>
      </c>
      <c r="N252" s="20">
        <v>0.5</v>
      </c>
      <c r="O252" s="22">
        <v>613</v>
      </c>
      <c r="P252" s="23" t="b">
        <v>0</v>
      </c>
      <c r="Q252" s="20"/>
      <c r="R252" s="20"/>
      <c r="S252" s="22">
        <v>44</v>
      </c>
      <c r="T252" s="20" t="s">
        <v>2406</v>
      </c>
      <c r="U252" s="20">
        <v>1.4</v>
      </c>
      <c r="V252" s="20" t="s">
        <v>2407</v>
      </c>
      <c r="W252" s="20">
        <v>0.3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7</v>
      </c>
      <c r="AD252" s="22">
        <v>35011</v>
      </c>
      <c r="AE252" s="22">
        <v>1074</v>
      </c>
      <c r="AF252" s="22">
        <v>22878</v>
      </c>
      <c r="AG252" s="22">
        <v>1153</v>
      </c>
      <c r="AH252" s="20">
        <v>0.1</v>
      </c>
      <c r="AI252" s="20">
        <v>1.6</v>
      </c>
      <c r="AJ252" s="20" t="s">
        <v>2407</v>
      </c>
      <c r="AK252" s="22">
        <v>132</v>
      </c>
      <c r="AL252" s="22">
        <v>0</v>
      </c>
      <c r="AM252" s="22">
        <v>0</v>
      </c>
      <c r="AN252" s="22">
        <v>1</v>
      </c>
      <c r="AO252" s="22">
        <v>1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29</v>
      </c>
      <c r="AX252" s="20">
        <v>22.6</v>
      </c>
      <c r="AY252" s="20">
        <v>17.899999999999999</v>
      </c>
      <c r="AZ252" s="20">
        <v>2</v>
      </c>
      <c r="BA252" s="20">
        <v>4.2</v>
      </c>
      <c r="BB252" s="22">
        <v>1</v>
      </c>
      <c r="BC252" s="20">
        <v>0</v>
      </c>
      <c r="BD252" s="20">
        <v>0.08</v>
      </c>
      <c r="BE252" s="20">
        <v>0.08</v>
      </c>
      <c r="BF252" s="20">
        <v>2.04</v>
      </c>
      <c r="BG252" s="22">
        <v>339</v>
      </c>
      <c r="BH252" s="22">
        <v>149</v>
      </c>
      <c r="BI252" s="22">
        <v>299</v>
      </c>
      <c r="BJ252" s="22">
        <v>159</v>
      </c>
      <c r="BK252" s="22">
        <v>374</v>
      </c>
      <c r="BL252" s="22">
        <v>187</v>
      </c>
      <c r="BM252" s="22">
        <v>360</v>
      </c>
      <c r="BN252" s="22">
        <v>168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0.05</v>
      </c>
      <c r="BX252" s="22">
        <v>0.05</v>
      </c>
      <c r="BY252" s="22">
        <v>1.39</v>
      </c>
      <c r="BZ252" s="22">
        <v>0.68</v>
      </c>
      <c r="CA252" s="22">
        <v>564</v>
      </c>
      <c r="CB252" s="22">
        <v>307</v>
      </c>
      <c r="CC252" s="22">
        <v>308</v>
      </c>
      <c r="CD252" s="22">
        <v>141</v>
      </c>
      <c r="CE252" s="22">
        <v>298</v>
      </c>
      <c r="CF252" s="22">
        <v>137</v>
      </c>
      <c r="CG252" s="22">
        <v>271</v>
      </c>
      <c r="CH252" s="22">
        <v>87</v>
      </c>
      <c r="CI252" s="22">
        <v>0.68</v>
      </c>
      <c r="CJ252" s="22">
        <v>0.68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534392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4</v>
      </c>
      <c r="J253" s="20">
        <v>0</v>
      </c>
      <c r="K253" s="20">
        <v>0</v>
      </c>
      <c r="L253" s="22">
        <v>0</v>
      </c>
      <c r="M253" s="20" t="s">
        <v>1162</v>
      </c>
      <c r="N253" s="20">
        <v>0</v>
      </c>
      <c r="O253" s="22">
        <v>623</v>
      </c>
      <c r="P253" s="23" t="b">
        <v>0</v>
      </c>
      <c r="Q253" s="20" t="s">
        <v>3013</v>
      </c>
      <c r="R253" s="20" t="s">
        <v>3014</v>
      </c>
      <c r="S253" s="22">
        <v>45</v>
      </c>
      <c r="T253" s="20" t="s">
        <v>2527</v>
      </c>
      <c r="U253" s="20">
        <v>1</v>
      </c>
      <c r="V253" s="20" t="s">
        <v>2528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2</v>
      </c>
      <c r="AD253" s="22">
        <v>4401</v>
      </c>
      <c r="AE253" s="22">
        <v>0</v>
      </c>
      <c r="AF253" s="22">
        <v>12522</v>
      </c>
      <c r="AG253" s="22">
        <v>121</v>
      </c>
      <c r="AH253" s="20">
        <v>0</v>
      </c>
      <c r="AI253" s="20">
        <v>0.4</v>
      </c>
      <c r="AJ253" s="20" t="s">
        <v>2528</v>
      </c>
      <c r="AK253" s="22">
        <v>8</v>
      </c>
      <c r="AL253" s="22">
        <v>0</v>
      </c>
      <c r="AM253" s="22">
        <v>0</v>
      </c>
      <c r="AN253" s="22">
        <v>0</v>
      </c>
      <c r="AO253" s="22">
        <v>1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6</v>
      </c>
      <c r="AX253" s="20">
        <v>0.4</v>
      </c>
      <c r="AY253" s="20">
        <v>0.6</v>
      </c>
      <c r="AZ253" s="20">
        <v>2</v>
      </c>
      <c r="BA253" s="20">
        <v>0.3</v>
      </c>
      <c r="BB253" s="22">
        <v>0</v>
      </c>
      <c r="BC253" s="20">
        <v>0</v>
      </c>
      <c r="BD253" s="20">
        <v>0</v>
      </c>
      <c r="BE253" s="20">
        <v>0</v>
      </c>
      <c r="BF253" s="20">
        <v>0.9</v>
      </c>
      <c r="BG253" s="22">
        <v>431</v>
      </c>
      <c r="BH253" s="22">
        <v>52</v>
      </c>
      <c r="BI253" s="22">
        <v>401</v>
      </c>
      <c r="BJ253" s="22">
        <v>52</v>
      </c>
      <c r="BK253" s="22">
        <v>380</v>
      </c>
      <c r="BL253" s="22">
        <v>53</v>
      </c>
      <c r="BM253" s="22">
        <v>429</v>
      </c>
      <c r="BN253" s="22">
        <v>53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10.119999999999999</v>
      </c>
      <c r="BZ253" s="22">
        <v>11.25</v>
      </c>
      <c r="CA253" s="22">
        <v>458</v>
      </c>
      <c r="CB253" s="22">
        <v>85</v>
      </c>
      <c r="CC253" s="22">
        <v>625</v>
      </c>
      <c r="CD253" s="22">
        <v>77</v>
      </c>
      <c r="CE253" s="22">
        <v>379</v>
      </c>
      <c r="CF253" s="22">
        <v>48</v>
      </c>
      <c r="CG253" s="22">
        <v>439</v>
      </c>
      <c r="CH253" s="22">
        <v>64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482158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0</v>
      </c>
      <c r="K254" s="20">
        <v>-0.5</v>
      </c>
      <c r="L254" s="22">
        <v>0</v>
      </c>
      <c r="M254" s="20" t="s">
        <v>896</v>
      </c>
      <c r="N254" s="20">
        <v>0</v>
      </c>
      <c r="O254" s="22">
        <v>659</v>
      </c>
      <c r="P254" s="23" t="b">
        <v>0</v>
      </c>
      <c r="Q254" s="20"/>
      <c r="R254" s="20"/>
      <c r="S254" s="22">
        <v>40</v>
      </c>
      <c r="T254" s="20" t="s">
        <v>2529</v>
      </c>
      <c r="U254" s="20">
        <v>0</v>
      </c>
      <c r="V254" s="20" t="s">
        <v>2530</v>
      </c>
      <c r="W254" s="20">
        <v>0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1434</v>
      </c>
      <c r="AE254" s="22">
        <v>27</v>
      </c>
      <c r="AF254" s="22">
        <v>993</v>
      </c>
      <c r="AG254" s="22">
        <v>23</v>
      </c>
      <c r="AH254" s="20">
        <v>0</v>
      </c>
      <c r="AI254" s="20">
        <v>0</v>
      </c>
      <c r="AJ254" s="20" t="s">
        <v>2530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521</v>
      </c>
      <c r="BH254" s="22">
        <v>70</v>
      </c>
      <c r="BI254" s="22">
        <v>504</v>
      </c>
      <c r="BJ254" s="22">
        <v>54</v>
      </c>
      <c r="BK254" s="22">
        <v>485</v>
      </c>
      <c r="BL254" s="22">
        <v>49</v>
      </c>
      <c r="BM254" s="22">
        <v>525</v>
      </c>
      <c r="BN254" s="22">
        <v>70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681</v>
      </c>
      <c r="CB254" s="22">
        <v>67</v>
      </c>
      <c r="CC254" s="22">
        <v>462</v>
      </c>
      <c r="CD254" s="22">
        <v>69</v>
      </c>
      <c r="CE254" s="22">
        <v>528</v>
      </c>
      <c r="CF254" s="22">
        <v>70</v>
      </c>
      <c r="CG254" s="22">
        <v>569</v>
      </c>
      <c r="CH254" s="22">
        <v>74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514356</v>
      </c>
      <c r="D255" s="22">
        <v>0</v>
      </c>
      <c r="E255" s="22">
        <v>0</v>
      </c>
      <c r="F255" s="22">
        <v>-1</v>
      </c>
      <c r="G255" s="22">
        <v>1</v>
      </c>
      <c r="H255" s="22">
        <v>0</v>
      </c>
      <c r="I255" s="22">
        <v>3</v>
      </c>
      <c r="J255" s="20">
        <v>0</v>
      </c>
      <c r="K255" s="20">
        <v>0</v>
      </c>
      <c r="L255" s="22">
        <v>0</v>
      </c>
      <c r="M255" s="20" t="s">
        <v>2794</v>
      </c>
      <c r="N255" s="20">
        <v>0</v>
      </c>
      <c r="O255" s="22">
        <v>667</v>
      </c>
      <c r="P255" s="23" t="b">
        <v>0</v>
      </c>
      <c r="Q255" s="20" t="s">
        <v>2418</v>
      </c>
      <c r="R255" s="20" t="s">
        <v>2885</v>
      </c>
      <c r="S255" s="22">
        <v>49</v>
      </c>
      <c r="T255" s="20" t="s">
        <v>2795</v>
      </c>
      <c r="U255" s="20">
        <v>0</v>
      </c>
      <c r="V255" s="20" t="s">
        <v>2796</v>
      </c>
      <c r="W255" s="20">
        <v>0</v>
      </c>
      <c r="X255" s="23" t="b">
        <v>0</v>
      </c>
      <c r="Y255" s="20"/>
      <c r="Z255" s="20" t="s">
        <v>899</v>
      </c>
      <c r="AA255" s="22">
        <v>7</v>
      </c>
      <c r="AB255" s="22">
        <v>8</v>
      </c>
      <c r="AC255" s="22">
        <v>0</v>
      </c>
      <c r="AD255" s="22">
        <v>995</v>
      </c>
      <c r="AE255" s="22">
        <v>7</v>
      </c>
      <c r="AF255" s="22">
        <v>1183</v>
      </c>
      <c r="AG255" s="22">
        <v>11</v>
      </c>
      <c r="AH255" s="20">
        <v>0</v>
      </c>
      <c r="AI255" s="20">
        <v>0</v>
      </c>
      <c r="AJ255" s="20" t="s">
        <v>2796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691</v>
      </c>
      <c r="BH255" s="22">
        <v>290</v>
      </c>
      <c r="BI255" s="22">
        <v>688</v>
      </c>
      <c r="BJ255" s="22">
        <v>289</v>
      </c>
      <c r="BK255" s="22">
        <v>684</v>
      </c>
      <c r="BL255" s="22">
        <v>287</v>
      </c>
      <c r="BM255" s="22">
        <v>691</v>
      </c>
      <c r="BN255" s="22">
        <v>290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278</v>
      </c>
      <c r="CB255" s="22">
        <v>180</v>
      </c>
      <c r="CC255" s="22">
        <v>673</v>
      </c>
      <c r="CD255" s="22">
        <v>280</v>
      </c>
      <c r="CE255" s="22">
        <v>692</v>
      </c>
      <c r="CF255" s="22">
        <v>290</v>
      </c>
      <c r="CG255" s="22">
        <v>694</v>
      </c>
      <c r="CH255" s="22">
        <v>286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461188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2797</v>
      </c>
      <c r="N256" s="20">
        <v>0</v>
      </c>
      <c r="O256" s="22">
        <v>671</v>
      </c>
      <c r="P256" s="23" t="b">
        <v>0</v>
      </c>
      <c r="Q256" s="20" t="s">
        <v>2990</v>
      </c>
      <c r="R256" s="20" t="s">
        <v>3015</v>
      </c>
      <c r="S256" s="22">
        <v>40</v>
      </c>
      <c r="T256" s="20" t="s">
        <v>2798</v>
      </c>
      <c r="U256" s="20">
        <v>0</v>
      </c>
      <c r="V256" s="20" t="s">
        <v>2799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629</v>
      </c>
      <c r="AE256" s="22">
        <v>0</v>
      </c>
      <c r="AF256" s="22">
        <v>865</v>
      </c>
      <c r="AG256" s="22">
        <v>6</v>
      </c>
      <c r="AH256" s="20">
        <v>0</v>
      </c>
      <c r="AI256" s="20">
        <v>0</v>
      </c>
      <c r="AJ256" s="20" t="s">
        <v>2799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510</v>
      </c>
      <c r="BH256" s="22">
        <v>192</v>
      </c>
      <c r="BI256" s="22">
        <v>494</v>
      </c>
      <c r="BJ256" s="22">
        <v>189</v>
      </c>
      <c r="BK256" s="22">
        <v>474</v>
      </c>
      <c r="BL256" s="22">
        <v>181</v>
      </c>
      <c r="BM256" s="22">
        <v>515</v>
      </c>
      <c r="BN256" s="22">
        <v>192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667</v>
      </c>
      <c r="CB256" s="22">
        <v>198</v>
      </c>
      <c r="CC256" s="22">
        <v>451</v>
      </c>
      <c r="CD256" s="22">
        <v>160</v>
      </c>
      <c r="CE256" s="22">
        <v>518</v>
      </c>
      <c r="CF256" s="22">
        <v>191</v>
      </c>
      <c r="CG256" s="22">
        <v>661</v>
      </c>
      <c r="CH256" s="22">
        <v>224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617054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4</v>
      </c>
      <c r="J257" s="20">
        <v>0</v>
      </c>
      <c r="K257" s="20">
        <v>-0.5</v>
      </c>
      <c r="L257" s="22">
        <v>0</v>
      </c>
      <c r="M257" s="20" t="s">
        <v>2886</v>
      </c>
      <c r="N257" s="20">
        <v>0</v>
      </c>
      <c r="O257" s="22">
        <v>677</v>
      </c>
      <c r="P257" s="23" t="b">
        <v>0</v>
      </c>
      <c r="Q257" s="20"/>
      <c r="R257" s="20"/>
      <c r="S257" s="22">
        <v>45</v>
      </c>
      <c r="T257" s="20" t="s">
        <v>2887</v>
      </c>
      <c r="U257" s="20">
        <v>0</v>
      </c>
      <c r="V257" s="20" t="s">
        <v>2888</v>
      </c>
      <c r="W257" s="20">
        <v>0.1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6029</v>
      </c>
      <c r="AE257" s="22">
        <v>254</v>
      </c>
      <c r="AF257" s="22">
        <v>3406</v>
      </c>
      <c r="AG257" s="22">
        <v>216</v>
      </c>
      <c r="AH257" s="20">
        <v>0</v>
      </c>
      <c r="AI257" s="20">
        <v>0</v>
      </c>
      <c r="AJ257" s="20" t="s">
        <v>2889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663</v>
      </c>
      <c r="BH257" s="22">
        <v>77</v>
      </c>
      <c r="BI257" s="22">
        <v>660</v>
      </c>
      <c r="BJ257" s="22">
        <v>79</v>
      </c>
      <c r="BK257" s="22">
        <v>653</v>
      </c>
      <c r="BL257" s="22">
        <v>78</v>
      </c>
      <c r="BM257" s="22">
        <v>668</v>
      </c>
      <c r="BN257" s="22">
        <v>78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469</v>
      </c>
      <c r="CB257" s="22">
        <v>86</v>
      </c>
      <c r="CC257" s="22">
        <v>633</v>
      </c>
      <c r="CD257" s="22">
        <v>78</v>
      </c>
      <c r="CE257" s="22">
        <v>667</v>
      </c>
      <c r="CF257" s="22">
        <v>79</v>
      </c>
      <c r="CG257" s="22">
        <v>484</v>
      </c>
      <c r="CH257" s="22">
        <v>70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474803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1</v>
      </c>
      <c r="J258" s="20">
        <v>0</v>
      </c>
      <c r="K258" s="20">
        <v>-0.5</v>
      </c>
      <c r="L258" s="22">
        <v>0</v>
      </c>
      <c r="M258" s="20" t="s">
        <v>875</v>
      </c>
      <c r="N258" s="20">
        <v>0</v>
      </c>
      <c r="O258" s="22">
        <v>680</v>
      </c>
      <c r="P258" s="23" t="b">
        <v>0</v>
      </c>
      <c r="Q258" s="20"/>
      <c r="R258" s="20"/>
      <c r="S258" s="22">
        <v>40</v>
      </c>
      <c r="T258" s="20" t="s">
        <v>2890</v>
      </c>
      <c r="U258" s="20">
        <v>0</v>
      </c>
      <c r="V258" s="20" t="s">
        <v>2891</v>
      </c>
      <c r="W258" s="20">
        <v>0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0</v>
      </c>
      <c r="AD258" s="22">
        <v>727</v>
      </c>
      <c r="AE258" s="22">
        <v>36</v>
      </c>
      <c r="AF258" s="22">
        <v>392</v>
      </c>
      <c r="AG258" s="22">
        <v>29</v>
      </c>
      <c r="AH258" s="20">
        <v>0</v>
      </c>
      <c r="AI258" s="20">
        <v>0</v>
      </c>
      <c r="AJ258" s="20" t="s">
        <v>2891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519</v>
      </c>
      <c r="BH258" s="22">
        <v>68</v>
      </c>
      <c r="BI258" s="22">
        <v>502</v>
      </c>
      <c r="BJ258" s="22">
        <v>52</v>
      </c>
      <c r="BK258" s="22">
        <v>483</v>
      </c>
      <c r="BL258" s="22">
        <v>47</v>
      </c>
      <c r="BM258" s="22">
        <v>523</v>
      </c>
      <c r="BN258" s="22">
        <v>68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677</v>
      </c>
      <c r="CB258" s="22">
        <v>65</v>
      </c>
      <c r="CC258" s="22">
        <v>460</v>
      </c>
      <c r="CD258" s="22">
        <v>67</v>
      </c>
      <c r="CE258" s="22">
        <v>526</v>
      </c>
      <c r="CF258" s="22">
        <v>68</v>
      </c>
      <c r="CG258" s="22">
        <v>645</v>
      </c>
      <c r="CH258" s="22">
        <v>79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491011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2892</v>
      </c>
      <c r="N259" s="20">
        <v>0</v>
      </c>
      <c r="O259" s="22">
        <v>681</v>
      </c>
      <c r="P259" s="23" t="b">
        <v>0</v>
      </c>
      <c r="Q259" s="20" t="s">
        <v>3016</v>
      </c>
      <c r="R259" s="20" t="s">
        <v>3017</v>
      </c>
      <c r="S259" s="22">
        <v>45</v>
      </c>
      <c r="T259" s="20" t="s">
        <v>2893</v>
      </c>
      <c r="U259" s="20">
        <v>0</v>
      </c>
      <c r="V259" s="20" t="s">
        <v>2894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236</v>
      </c>
      <c r="AE259" s="22">
        <v>0</v>
      </c>
      <c r="AF259" s="22">
        <v>259</v>
      </c>
      <c r="AG259" s="22">
        <v>2</v>
      </c>
      <c r="AH259" s="20">
        <v>0</v>
      </c>
      <c r="AI259" s="20">
        <v>0</v>
      </c>
      <c r="AJ259" s="20" t="s">
        <v>2895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642</v>
      </c>
      <c r="BH259" s="22">
        <v>253</v>
      </c>
      <c r="BI259" s="22">
        <v>638</v>
      </c>
      <c r="BJ259" s="22">
        <v>254</v>
      </c>
      <c r="BK259" s="22">
        <v>631</v>
      </c>
      <c r="BL259" s="22">
        <v>252</v>
      </c>
      <c r="BM259" s="22">
        <v>647</v>
      </c>
      <c r="BN259" s="22">
        <v>257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439</v>
      </c>
      <c r="CB259" s="22">
        <v>247</v>
      </c>
      <c r="CC259" s="22">
        <v>610</v>
      </c>
      <c r="CD259" s="22">
        <v>235</v>
      </c>
      <c r="CE259" s="22">
        <v>647</v>
      </c>
      <c r="CF259" s="22">
        <v>257</v>
      </c>
      <c r="CG259" s="22">
        <v>718</v>
      </c>
      <c r="CH259" s="22">
        <v>306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457569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0</v>
      </c>
      <c r="K260" s="20">
        <v>-0.5</v>
      </c>
      <c r="L260" s="22">
        <v>0</v>
      </c>
      <c r="M260" s="20" t="s">
        <v>3018</v>
      </c>
      <c r="N260" s="20">
        <v>0</v>
      </c>
      <c r="O260" s="22">
        <v>687</v>
      </c>
      <c r="P260" s="23" t="b">
        <v>0</v>
      </c>
      <c r="Q260" s="20"/>
      <c r="R260" s="20"/>
      <c r="S260" s="22">
        <v>45</v>
      </c>
      <c r="T260" s="20" t="s">
        <v>3019</v>
      </c>
      <c r="U260" s="20">
        <v>0</v>
      </c>
      <c r="V260" s="20" t="s">
        <v>3020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1411</v>
      </c>
      <c r="AE260" s="22">
        <v>52</v>
      </c>
      <c r="AF260" s="22">
        <v>1098</v>
      </c>
      <c r="AG260" s="22">
        <v>71</v>
      </c>
      <c r="AH260" s="20">
        <v>0</v>
      </c>
      <c r="AI260" s="20">
        <v>0</v>
      </c>
      <c r="AJ260" s="20" t="s">
        <v>3020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627</v>
      </c>
      <c r="BH260" s="22">
        <v>83</v>
      </c>
      <c r="BI260" s="22">
        <v>624</v>
      </c>
      <c r="BJ260" s="22">
        <v>76</v>
      </c>
      <c r="BK260" s="22">
        <v>616</v>
      </c>
      <c r="BL260" s="22">
        <v>73</v>
      </c>
      <c r="BM260" s="22">
        <v>632</v>
      </c>
      <c r="BN260" s="22">
        <v>83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420</v>
      </c>
      <c r="CB260" s="22">
        <v>23</v>
      </c>
      <c r="CC260" s="22">
        <v>593</v>
      </c>
      <c r="CD260" s="22">
        <v>82</v>
      </c>
      <c r="CE260" s="22">
        <v>635</v>
      </c>
      <c r="CF260" s="22">
        <v>83</v>
      </c>
      <c r="CG260" s="22">
        <v>553</v>
      </c>
      <c r="CH260" s="22">
        <v>71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514280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2</v>
      </c>
      <c r="J261" s="20">
        <v>0</v>
      </c>
      <c r="K261" s="20">
        <v>-0.5</v>
      </c>
      <c r="L261" s="22">
        <v>0</v>
      </c>
      <c r="M261" s="20" t="s">
        <v>1622</v>
      </c>
      <c r="N261" s="20">
        <v>0</v>
      </c>
      <c r="O261" s="22">
        <v>716</v>
      </c>
      <c r="P261" s="23" t="b">
        <v>0</v>
      </c>
      <c r="Q261" s="20"/>
      <c r="R261" s="20"/>
      <c r="S261" s="22">
        <v>40</v>
      </c>
      <c r="T261" s="20" t="s">
        <v>3178</v>
      </c>
      <c r="U261" s="20">
        <v>0</v>
      </c>
      <c r="V261" s="20" t="s">
        <v>3179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969</v>
      </c>
      <c r="AE261" s="22">
        <v>82</v>
      </c>
      <c r="AF261" s="22">
        <v>424</v>
      </c>
      <c r="AG261" s="22">
        <v>50</v>
      </c>
      <c r="AH261" s="20">
        <v>0</v>
      </c>
      <c r="AI261" s="20">
        <v>0</v>
      </c>
      <c r="AJ261" s="20" t="s">
        <v>3179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526</v>
      </c>
      <c r="BH261" s="22">
        <v>200</v>
      </c>
      <c r="BI261" s="22">
        <v>509</v>
      </c>
      <c r="BJ261" s="22">
        <v>196</v>
      </c>
      <c r="BK261" s="22">
        <v>490</v>
      </c>
      <c r="BL261" s="22">
        <v>189</v>
      </c>
      <c r="BM261" s="22">
        <v>530</v>
      </c>
      <c r="BN261" s="22">
        <v>199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687</v>
      </c>
      <c r="CB261" s="22">
        <v>210</v>
      </c>
      <c r="CC261" s="22">
        <v>467</v>
      </c>
      <c r="CD261" s="22">
        <v>168</v>
      </c>
      <c r="CE261" s="22">
        <v>533</v>
      </c>
      <c r="CF261" s="22">
        <v>198</v>
      </c>
      <c r="CG261" s="22">
        <v>636</v>
      </c>
      <c r="CH261" s="22">
        <v>217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517996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4</v>
      </c>
      <c r="J262" s="20">
        <v>0</v>
      </c>
      <c r="K262" s="20">
        <v>-0.5</v>
      </c>
      <c r="L262" s="22">
        <v>0</v>
      </c>
      <c r="M262" s="20" t="s">
        <v>3180</v>
      </c>
      <c r="N262" s="20">
        <v>0</v>
      </c>
      <c r="O262" s="22">
        <v>717</v>
      </c>
      <c r="P262" s="23" t="b">
        <v>0</v>
      </c>
      <c r="Q262" s="20"/>
      <c r="R262" s="20"/>
      <c r="S262" s="22">
        <v>45</v>
      </c>
      <c r="T262" s="20" t="s">
        <v>3181</v>
      </c>
      <c r="U262" s="20">
        <v>0</v>
      </c>
      <c r="V262" s="20" t="s">
        <v>3182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2161</v>
      </c>
      <c r="AE262" s="22">
        <v>176</v>
      </c>
      <c r="AF262" s="22">
        <v>1010</v>
      </c>
      <c r="AG262" s="22">
        <v>104</v>
      </c>
      <c r="AH262" s="20">
        <v>0</v>
      </c>
      <c r="AI262" s="20">
        <v>0</v>
      </c>
      <c r="AJ262" s="20" t="s">
        <v>3182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651</v>
      </c>
      <c r="BH262" s="22">
        <v>73</v>
      </c>
      <c r="BI262" s="22">
        <v>647</v>
      </c>
      <c r="BJ262" s="22">
        <v>75</v>
      </c>
      <c r="BK262" s="22">
        <v>640</v>
      </c>
      <c r="BL262" s="22">
        <v>74</v>
      </c>
      <c r="BM262" s="22">
        <v>656</v>
      </c>
      <c r="BN262" s="22">
        <v>74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450</v>
      </c>
      <c r="CB262" s="22">
        <v>81</v>
      </c>
      <c r="CC262" s="22">
        <v>620</v>
      </c>
      <c r="CD262" s="22">
        <v>73</v>
      </c>
      <c r="CE262" s="22">
        <v>656</v>
      </c>
      <c r="CF262" s="22">
        <v>75</v>
      </c>
      <c r="CG262" s="22">
        <v>590</v>
      </c>
      <c r="CH262" s="22">
        <v>81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519198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3</v>
      </c>
      <c r="J263" s="20">
        <v>0.2</v>
      </c>
      <c r="K263" s="20">
        <v>-0.3</v>
      </c>
      <c r="L263" s="22">
        <v>0</v>
      </c>
      <c r="M263" s="20" t="s">
        <v>1256</v>
      </c>
      <c r="N263" s="20">
        <v>0.2</v>
      </c>
      <c r="O263" s="22">
        <v>718</v>
      </c>
      <c r="P263" s="23" t="b">
        <v>0</v>
      </c>
      <c r="Q263" s="20"/>
      <c r="R263" s="20"/>
      <c r="S263" s="22">
        <v>45</v>
      </c>
      <c r="T263" s="20" t="s">
        <v>3183</v>
      </c>
      <c r="U263" s="20">
        <v>1</v>
      </c>
      <c r="V263" s="20" t="s">
        <v>3184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1</v>
      </c>
      <c r="AD263" s="22">
        <v>600</v>
      </c>
      <c r="AE263" s="22">
        <v>59</v>
      </c>
      <c r="AF263" s="22">
        <v>291</v>
      </c>
      <c r="AG263" s="22">
        <v>40</v>
      </c>
      <c r="AH263" s="20">
        <v>0</v>
      </c>
      <c r="AI263" s="20">
        <v>0.2</v>
      </c>
      <c r="AJ263" s="20" t="s">
        <v>3184</v>
      </c>
      <c r="AK263" s="22">
        <v>1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2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652</v>
      </c>
      <c r="BH263" s="22">
        <v>261</v>
      </c>
      <c r="BI263" s="22">
        <v>648</v>
      </c>
      <c r="BJ263" s="22">
        <v>262</v>
      </c>
      <c r="BK263" s="22">
        <v>641</v>
      </c>
      <c r="BL263" s="22">
        <v>260</v>
      </c>
      <c r="BM263" s="22">
        <v>657</v>
      </c>
      <c r="BN263" s="22">
        <v>265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451</v>
      </c>
      <c r="CB263" s="22">
        <v>257</v>
      </c>
      <c r="CC263" s="22">
        <v>355</v>
      </c>
      <c r="CD263" s="22">
        <v>165</v>
      </c>
      <c r="CE263" s="22">
        <v>377</v>
      </c>
      <c r="CF263" s="22">
        <v>172</v>
      </c>
      <c r="CG263" s="22">
        <v>689</v>
      </c>
      <c r="CH263" s="22">
        <v>284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248854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2</v>
      </c>
      <c r="J264" s="20">
        <v>0</v>
      </c>
      <c r="K264" s="20">
        <v>-0.5</v>
      </c>
      <c r="L264" s="22">
        <v>0</v>
      </c>
      <c r="M264" s="20" t="s">
        <v>1039</v>
      </c>
      <c r="N264" s="20">
        <v>0</v>
      </c>
      <c r="O264" s="22">
        <v>723</v>
      </c>
      <c r="P264" s="23" t="b">
        <v>0</v>
      </c>
      <c r="Q264" s="20"/>
      <c r="R264" s="20"/>
      <c r="S264" s="22">
        <v>40</v>
      </c>
      <c r="T264" s="20" t="s">
        <v>3403</v>
      </c>
      <c r="U264" s="20">
        <v>0</v>
      </c>
      <c r="V264" s="20" t="s">
        <v>3404</v>
      </c>
      <c r="W264" s="20">
        <v>0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0</v>
      </c>
      <c r="AD264" s="22">
        <v>458</v>
      </c>
      <c r="AE264" s="22">
        <v>102</v>
      </c>
      <c r="AF264" s="22">
        <v>116</v>
      </c>
      <c r="AG264" s="22">
        <v>36</v>
      </c>
      <c r="AH264" s="20">
        <v>0</v>
      </c>
      <c r="AI264" s="20">
        <v>0</v>
      </c>
      <c r="AJ264" s="20" t="s">
        <v>3404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499</v>
      </c>
      <c r="BH264" s="22">
        <v>185</v>
      </c>
      <c r="BI264" s="22">
        <v>483</v>
      </c>
      <c r="BJ264" s="22">
        <v>182</v>
      </c>
      <c r="BK264" s="22">
        <v>462</v>
      </c>
      <c r="BL264" s="22">
        <v>173</v>
      </c>
      <c r="BM264" s="22">
        <v>504</v>
      </c>
      <c r="BN264" s="22">
        <v>185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654</v>
      </c>
      <c r="CB264" s="22">
        <v>189</v>
      </c>
      <c r="CC264" s="22">
        <v>438</v>
      </c>
      <c r="CD264" s="22">
        <v>151</v>
      </c>
      <c r="CE264" s="22">
        <v>506</v>
      </c>
      <c r="CF264" s="22">
        <v>183</v>
      </c>
      <c r="CG264" s="22">
        <v>677</v>
      </c>
      <c r="CH264" s="22">
        <v>227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156074</v>
      </c>
      <c r="D265" s="22">
        <v>0</v>
      </c>
      <c r="E265" s="22">
        <v>0</v>
      </c>
      <c r="F265" s="22">
        <v>-1</v>
      </c>
      <c r="G265" s="22">
        <v>1</v>
      </c>
      <c r="H265" s="22">
        <v>0</v>
      </c>
      <c r="I265" s="22">
        <v>2</v>
      </c>
      <c r="J265" s="20">
        <v>0</v>
      </c>
      <c r="K265" s="20">
        <v>-0.5</v>
      </c>
      <c r="L265" s="22">
        <v>0</v>
      </c>
      <c r="M265" s="20" t="s">
        <v>863</v>
      </c>
      <c r="N265" s="20">
        <v>0</v>
      </c>
      <c r="O265" s="22">
        <v>7</v>
      </c>
      <c r="P265" s="23" t="b">
        <v>0</v>
      </c>
      <c r="Q265" s="20"/>
      <c r="R265" s="20"/>
      <c r="S265" s="22">
        <v>44</v>
      </c>
      <c r="T265" s="20" t="s">
        <v>864</v>
      </c>
      <c r="U265" s="20">
        <v>0</v>
      </c>
      <c r="V265" s="20" t="s">
        <v>730</v>
      </c>
      <c r="W265" s="20">
        <v>0.1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0</v>
      </c>
      <c r="AD265" s="22">
        <v>4234</v>
      </c>
      <c r="AE265" s="22">
        <v>82</v>
      </c>
      <c r="AF265" s="22">
        <v>10807</v>
      </c>
      <c r="AG265" s="22">
        <v>195</v>
      </c>
      <c r="AH265" s="20">
        <v>0</v>
      </c>
      <c r="AI265" s="20">
        <v>0</v>
      </c>
      <c r="AJ265" s="20" t="s">
        <v>730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559</v>
      </c>
      <c r="BH265" s="22">
        <v>219</v>
      </c>
      <c r="BI265" s="22">
        <v>548</v>
      </c>
      <c r="BJ265" s="22">
        <v>217</v>
      </c>
      <c r="BK265" s="22">
        <v>536</v>
      </c>
      <c r="BL265" s="22">
        <v>215</v>
      </c>
      <c r="BM265" s="22">
        <v>563</v>
      </c>
      <c r="BN265" s="22">
        <v>218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497</v>
      </c>
      <c r="CB265" s="22">
        <v>108</v>
      </c>
      <c r="CC265" s="22">
        <v>513</v>
      </c>
      <c r="CD265" s="22">
        <v>196</v>
      </c>
      <c r="CE265" s="22">
        <v>566</v>
      </c>
      <c r="CF265" s="22">
        <v>217</v>
      </c>
      <c r="CG265" s="22">
        <v>365</v>
      </c>
      <c r="CH265" s="22">
        <v>137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466117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3</v>
      </c>
      <c r="J266" s="20">
        <v>0</v>
      </c>
      <c r="K266" s="20">
        <v>-0.5</v>
      </c>
      <c r="L266" s="22">
        <v>0</v>
      </c>
      <c r="M266" s="20" t="s">
        <v>1752</v>
      </c>
      <c r="N266" s="20">
        <v>0</v>
      </c>
      <c r="O266" s="22">
        <v>219</v>
      </c>
      <c r="P266" s="23" t="b">
        <v>0</v>
      </c>
      <c r="Q266" s="20"/>
      <c r="R266" s="20" t="s">
        <v>3296</v>
      </c>
      <c r="S266" s="22">
        <v>43</v>
      </c>
      <c r="T266" s="20" t="s">
        <v>1753</v>
      </c>
      <c r="U266" s="20">
        <v>1</v>
      </c>
      <c r="V266" s="20" t="s">
        <v>1754</v>
      </c>
      <c r="W266" s="20">
        <v>0.4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3</v>
      </c>
      <c r="AD266" s="22">
        <v>35135</v>
      </c>
      <c r="AE266" s="22">
        <v>16232</v>
      </c>
      <c r="AF266" s="22">
        <v>23195</v>
      </c>
      <c r="AG266" s="22">
        <v>2257</v>
      </c>
      <c r="AH266" s="20">
        <v>0</v>
      </c>
      <c r="AI266" s="20">
        <v>0.7</v>
      </c>
      <c r="AJ266" s="20" t="s">
        <v>1754</v>
      </c>
      <c r="AK266" s="22">
        <v>36</v>
      </c>
      <c r="AL266" s="22">
        <v>0</v>
      </c>
      <c r="AM266" s="22">
        <v>0</v>
      </c>
      <c r="AN266" s="22">
        <v>0</v>
      </c>
      <c r="AO266" s="22">
        <v>2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12</v>
      </c>
      <c r="AX266" s="20">
        <v>6</v>
      </c>
      <c r="AY266" s="20">
        <v>4.3</v>
      </c>
      <c r="AZ266" s="20">
        <v>0</v>
      </c>
      <c r="BA266" s="20">
        <v>1</v>
      </c>
      <c r="BB266" s="22">
        <v>0</v>
      </c>
      <c r="BC266" s="20">
        <v>0</v>
      </c>
      <c r="BD266" s="20">
        <v>0.02</v>
      </c>
      <c r="BE266" s="20">
        <v>0.02</v>
      </c>
      <c r="BF266" s="20">
        <v>1.88</v>
      </c>
      <c r="BG266" s="22">
        <v>399</v>
      </c>
      <c r="BH266" s="22">
        <v>183</v>
      </c>
      <c r="BI266" s="22">
        <v>368</v>
      </c>
      <c r="BJ266" s="22">
        <v>183</v>
      </c>
      <c r="BK266" s="22">
        <v>516</v>
      </c>
      <c r="BL266" s="22">
        <v>199</v>
      </c>
      <c r="BM266" s="22">
        <v>419</v>
      </c>
      <c r="BN266" s="22">
        <v>194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0.05</v>
      </c>
      <c r="BX266" s="22">
        <v>0.05</v>
      </c>
      <c r="BY266" s="22">
        <v>4.7</v>
      </c>
      <c r="BZ266" s="22">
        <v>5</v>
      </c>
      <c r="CA266" s="22">
        <v>591</v>
      </c>
      <c r="CB266" s="22">
        <v>313</v>
      </c>
      <c r="CC266" s="22">
        <v>492</v>
      </c>
      <c r="CD266" s="22">
        <v>179</v>
      </c>
      <c r="CE266" s="22">
        <v>357</v>
      </c>
      <c r="CF266" s="22">
        <v>164</v>
      </c>
      <c r="CG266" s="22">
        <v>247</v>
      </c>
      <c r="CH266" s="22">
        <v>79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174874</v>
      </c>
      <c r="D267" s="22">
        <v>0</v>
      </c>
      <c r="E267" s="22">
        <v>0</v>
      </c>
      <c r="F267" s="22">
        <v>4</v>
      </c>
      <c r="G267" s="22">
        <v>-4</v>
      </c>
      <c r="H267" s="22">
        <v>3</v>
      </c>
      <c r="I267" s="22">
        <v>2</v>
      </c>
      <c r="J267" s="20">
        <v>7</v>
      </c>
      <c r="K267" s="20">
        <v>6.5</v>
      </c>
      <c r="L267" s="22">
        <v>0</v>
      </c>
      <c r="M267" s="20" t="s">
        <v>1218</v>
      </c>
      <c r="N267" s="20">
        <v>7</v>
      </c>
      <c r="O267" s="22">
        <v>220</v>
      </c>
      <c r="P267" s="23" t="b">
        <v>1</v>
      </c>
      <c r="Q267" s="20"/>
      <c r="R267" s="20"/>
      <c r="S267" s="22">
        <v>49</v>
      </c>
      <c r="T267" s="20" t="s">
        <v>1219</v>
      </c>
      <c r="U267" s="20">
        <v>5.7</v>
      </c>
      <c r="V267" s="20" t="s">
        <v>540</v>
      </c>
      <c r="W267" s="20">
        <v>17.899999999999999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51</v>
      </c>
      <c r="AD267" s="22">
        <v>1863276</v>
      </c>
      <c r="AE267" s="22">
        <v>74556</v>
      </c>
      <c r="AF267" s="22">
        <v>332927</v>
      </c>
      <c r="AG267" s="22">
        <v>38046</v>
      </c>
      <c r="AH267" s="20">
        <v>1.4</v>
      </c>
      <c r="AI267" s="20">
        <v>10.4</v>
      </c>
      <c r="AJ267" s="20" t="s">
        <v>540</v>
      </c>
      <c r="AK267" s="22">
        <v>810</v>
      </c>
      <c r="AL267" s="22">
        <v>2</v>
      </c>
      <c r="AM267" s="22">
        <v>0</v>
      </c>
      <c r="AN267" s="22">
        <v>4</v>
      </c>
      <c r="AO267" s="22">
        <v>11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9</v>
      </c>
      <c r="AW267" s="22">
        <v>223</v>
      </c>
      <c r="AX267" s="20">
        <v>291</v>
      </c>
      <c r="AY267" s="20">
        <v>128.69999999999999</v>
      </c>
      <c r="AZ267" s="20">
        <v>102</v>
      </c>
      <c r="BA267" s="20">
        <v>52.1</v>
      </c>
      <c r="BB267" s="22">
        <v>9</v>
      </c>
      <c r="BC267" s="20">
        <v>0.71</v>
      </c>
      <c r="BD267" s="20">
        <v>0.62</v>
      </c>
      <c r="BE267" s="20">
        <v>1.33</v>
      </c>
      <c r="BF267" s="20">
        <v>13.86</v>
      </c>
      <c r="BG267" s="22">
        <v>10</v>
      </c>
      <c r="BH267" s="22">
        <v>1</v>
      </c>
      <c r="BI267" s="22">
        <v>63</v>
      </c>
      <c r="BJ267" s="22">
        <v>14</v>
      </c>
      <c r="BK267" s="22">
        <v>85</v>
      </c>
      <c r="BL267" s="22">
        <v>6</v>
      </c>
      <c r="BM267" s="22">
        <v>34</v>
      </c>
      <c r="BN267" s="22">
        <v>3</v>
      </c>
      <c r="BO267" s="20"/>
      <c r="BP267" s="20"/>
      <c r="BQ267" s="20"/>
      <c r="BR267" s="20"/>
      <c r="BS267" s="20"/>
      <c r="BT267" s="20"/>
      <c r="BU267" s="22">
        <v>0.08</v>
      </c>
      <c r="BV267" s="22">
        <v>0</v>
      </c>
      <c r="BW267" s="22">
        <v>7.0000000000000007E-2</v>
      </c>
      <c r="BX267" s="22">
        <v>0.15</v>
      </c>
      <c r="BY267" s="22">
        <v>1.54</v>
      </c>
      <c r="BZ267" s="22">
        <v>1.22</v>
      </c>
      <c r="CA267" s="22">
        <v>240</v>
      </c>
      <c r="CB267" s="22">
        <v>28</v>
      </c>
      <c r="CC267" s="22">
        <v>7</v>
      </c>
      <c r="CD267" s="22">
        <v>2</v>
      </c>
      <c r="CE267" s="22">
        <v>14</v>
      </c>
      <c r="CF267" s="22">
        <v>4</v>
      </c>
      <c r="CG267" s="22">
        <v>21</v>
      </c>
      <c r="CH267" s="22">
        <v>6</v>
      </c>
      <c r="CI267" s="22">
        <v>1</v>
      </c>
      <c r="CJ267" s="22">
        <v>0.44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80146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2.7</v>
      </c>
      <c r="K268" s="20">
        <v>2.2000000000000002</v>
      </c>
      <c r="L268" s="22">
        <v>2</v>
      </c>
      <c r="M268" s="20" t="s">
        <v>1014</v>
      </c>
      <c r="N268" s="20">
        <v>2.7</v>
      </c>
      <c r="O268" s="22">
        <v>221</v>
      </c>
      <c r="P268" s="23" t="b">
        <v>0</v>
      </c>
      <c r="Q268" s="20"/>
      <c r="R268" s="20" t="s">
        <v>3185</v>
      </c>
      <c r="S268" s="22">
        <v>55</v>
      </c>
      <c r="T268" s="20" t="s">
        <v>1212</v>
      </c>
      <c r="U268" s="20">
        <v>2.8</v>
      </c>
      <c r="V268" s="20" t="s">
        <v>528</v>
      </c>
      <c r="W268" s="20">
        <v>0.4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25</v>
      </c>
      <c r="AD268" s="22">
        <v>37550</v>
      </c>
      <c r="AE268" s="22">
        <v>411</v>
      </c>
      <c r="AF268" s="22">
        <v>42435</v>
      </c>
      <c r="AG268" s="22">
        <v>1269</v>
      </c>
      <c r="AH268" s="20">
        <v>0.5</v>
      </c>
      <c r="AI268" s="20">
        <v>4.5</v>
      </c>
      <c r="AJ268" s="20" t="s">
        <v>1751</v>
      </c>
      <c r="AK268" s="22">
        <v>744</v>
      </c>
      <c r="AL268" s="22">
        <v>0</v>
      </c>
      <c r="AM268" s="22">
        <v>2</v>
      </c>
      <c r="AN268" s="22">
        <v>4</v>
      </c>
      <c r="AO268" s="22">
        <v>8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0</v>
      </c>
      <c r="AW268" s="22">
        <v>75</v>
      </c>
      <c r="AX268" s="20">
        <v>107.8</v>
      </c>
      <c r="AY268" s="20">
        <v>121.8</v>
      </c>
      <c r="AZ268" s="20">
        <v>165</v>
      </c>
      <c r="BA268" s="20">
        <v>39.5</v>
      </c>
      <c r="BB268" s="22">
        <v>9</v>
      </c>
      <c r="BC268" s="20">
        <v>1.52</v>
      </c>
      <c r="BD268" s="20">
        <v>0.54</v>
      </c>
      <c r="BE268" s="20">
        <v>2.06</v>
      </c>
      <c r="BF268" s="20">
        <v>10.95</v>
      </c>
      <c r="BG268" s="22">
        <v>156</v>
      </c>
      <c r="BH268" s="22">
        <v>61</v>
      </c>
      <c r="BI268" s="22">
        <v>69</v>
      </c>
      <c r="BJ268" s="22">
        <v>51</v>
      </c>
      <c r="BK268" s="22">
        <v>44</v>
      </c>
      <c r="BL268" s="22">
        <v>26</v>
      </c>
      <c r="BM268" s="22">
        <v>68</v>
      </c>
      <c r="BN268" s="22">
        <v>44</v>
      </c>
      <c r="BO268" s="20"/>
      <c r="BP268" s="20"/>
      <c r="BQ268" s="20"/>
      <c r="BR268" s="20"/>
      <c r="BS268" s="20"/>
      <c r="BT268" s="20"/>
      <c r="BU268" s="22">
        <v>0.18</v>
      </c>
      <c r="BV268" s="22">
        <v>0</v>
      </c>
      <c r="BW268" s="22">
        <v>7.0000000000000007E-2</v>
      </c>
      <c r="BX268" s="22">
        <v>0.25</v>
      </c>
      <c r="BY268" s="22">
        <v>1.32</v>
      </c>
      <c r="BZ268" s="22">
        <v>0.97</v>
      </c>
      <c r="CA268" s="22">
        <v>92</v>
      </c>
      <c r="CB268" s="22">
        <v>57</v>
      </c>
      <c r="CC268" s="22">
        <v>111</v>
      </c>
      <c r="CD268" s="22">
        <v>47</v>
      </c>
      <c r="CE268" s="22">
        <v>161</v>
      </c>
      <c r="CF268" s="22">
        <v>70</v>
      </c>
      <c r="CG268" s="22">
        <v>259</v>
      </c>
      <c r="CH268" s="22">
        <v>85</v>
      </c>
      <c r="CI268" s="22">
        <v>1.0900000000000001</v>
      </c>
      <c r="CJ268" s="22">
        <v>0.48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57328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2</v>
      </c>
      <c r="J269" s="20">
        <v>2</v>
      </c>
      <c r="K269" s="20">
        <v>1.5</v>
      </c>
      <c r="L269" s="22">
        <v>0</v>
      </c>
      <c r="M269" s="20" t="s">
        <v>1210</v>
      </c>
      <c r="N269" s="20">
        <v>2</v>
      </c>
      <c r="O269" s="22">
        <v>222</v>
      </c>
      <c r="P269" s="23" t="b">
        <v>0</v>
      </c>
      <c r="Q269" s="20"/>
      <c r="R269" s="20"/>
      <c r="S269" s="22">
        <v>44</v>
      </c>
      <c r="T269" s="20" t="s">
        <v>1211</v>
      </c>
      <c r="U269" s="20">
        <v>6</v>
      </c>
      <c r="V269" s="20" t="s">
        <v>561</v>
      </c>
      <c r="W269" s="20">
        <v>0.1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6</v>
      </c>
      <c r="AD269" s="22">
        <v>3730</v>
      </c>
      <c r="AE269" s="22">
        <v>247</v>
      </c>
      <c r="AF269" s="22">
        <v>7664</v>
      </c>
      <c r="AG269" s="22">
        <v>218</v>
      </c>
      <c r="AH269" s="20">
        <v>0.5</v>
      </c>
      <c r="AI269" s="20">
        <v>1.4</v>
      </c>
      <c r="AJ269" s="20" t="s">
        <v>561</v>
      </c>
      <c r="AK269" s="22">
        <v>90</v>
      </c>
      <c r="AL269" s="22">
        <v>0</v>
      </c>
      <c r="AM269" s="22">
        <v>0</v>
      </c>
      <c r="AN269" s="22">
        <v>1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24</v>
      </c>
      <c r="AX269" s="20">
        <v>5.4</v>
      </c>
      <c r="AY269" s="20">
        <v>3.3</v>
      </c>
      <c r="AZ269" s="20">
        <v>6</v>
      </c>
      <c r="BA269" s="20">
        <v>1.5</v>
      </c>
      <c r="BB269" s="22">
        <v>1</v>
      </c>
      <c r="BC269" s="20">
        <v>0.03</v>
      </c>
      <c r="BD269" s="20">
        <v>0.01</v>
      </c>
      <c r="BE269" s="20">
        <v>0.04</v>
      </c>
      <c r="BF269" s="20">
        <v>1.18</v>
      </c>
      <c r="BG269" s="22">
        <v>402</v>
      </c>
      <c r="BH269" s="22">
        <v>146</v>
      </c>
      <c r="BI269" s="22">
        <v>372</v>
      </c>
      <c r="BJ269" s="22">
        <v>136</v>
      </c>
      <c r="BK269" s="22">
        <v>338</v>
      </c>
      <c r="BL269" s="22">
        <v>114</v>
      </c>
      <c r="BM269" s="22">
        <v>414</v>
      </c>
      <c r="BN269" s="22">
        <v>147</v>
      </c>
      <c r="BO269" s="20"/>
      <c r="BP269" s="20"/>
      <c r="BQ269" s="20"/>
      <c r="BR269" s="20"/>
      <c r="BS269" s="20"/>
      <c r="BT269" s="20"/>
      <c r="BU269" s="22">
        <v>0.03</v>
      </c>
      <c r="BV269" s="22">
        <v>0</v>
      </c>
      <c r="BW269" s="22">
        <v>0.01</v>
      </c>
      <c r="BX269" s="22">
        <v>0.04</v>
      </c>
      <c r="BY269" s="22">
        <v>1.18</v>
      </c>
      <c r="BZ269" s="22">
        <v>0</v>
      </c>
      <c r="CA269" s="22">
        <v>477</v>
      </c>
      <c r="CB269" s="22">
        <v>97</v>
      </c>
      <c r="CC269" s="22">
        <v>140</v>
      </c>
      <c r="CD269" s="22">
        <v>41</v>
      </c>
      <c r="CE269" s="22">
        <v>10</v>
      </c>
      <c r="CF269" s="22">
        <v>2</v>
      </c>
      <c r="CG269" s="22">
        <v>396</v>
      </c>
      <c r="CH269" s="22">
        <v>154</v>
      </c>
      <c r="CI269" s="22">
        <v>1</v>
      </c>
      <c r="CJ269" s="22">
        <v>1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100</v>
      </c>
      <c r="B270" s="22">
        <v>100</v>
      </c>
      <c r="C270" s="22">
        <v>438464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1.7</v>
      </c>
      <c r="K270" s="20">
        <v>1.2</v>
      </c>
      <c r="L270" s="22">
        <v>2</v>
      </c>
      <c r="M270" s="20" t="s">
        <v>1238</v>
      </c>
      <c r="N270" s="20">
        <v>1.7</v>
      </c>
      <c r="O270" s="22">
        <v>223</v>
      </c>
      <c r="P270" s="23" t="b">
        <v>0</v>
      </c>
      <c r="Q270" s="20"/>
      <c r="R270" s="20" t="s">
        <v>3427</v>
      </c>
      <c r="S270" s="22">
        <v>50</v>
      </c>
      <c r="T270" s="20" t="s">
        <v>1239</v>
      </c>
      <c r="U270" s="20">
        <v>2.1</v>
      </c>
      <c r="V270" s="20" t="s">
        <v>1240</v>
      </c>
      <c r="W270" s="20">
        <v>0.1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17</v>
      </c>
      <c r="AD270" s="22">
        <v>8572</v>
      </c>
      <c r="AE270" s="22">
        <v>176</v>
      </c>
      <c r="AF270" s="22">
        <v>8688</v>
      </c>
      <c r="AG270" s="22">
        <v>224</v>
      </c>
      <c r="AH270" s="20">
        <v>0.3</v>
      </c>
      <c r="AI270" s="20">
        <v>3.4</v>
      </c>
      <c r="AJ270" s="20" t="s">
        <v>604</v>
      </c>
      <c r="AK270" s="22">
        <v>720</v>
      </c>
      <c r="AL270" s="22">
        <v>0</v>
      </c>
      <c r="AM270" s="22">
        <v>0</v>
      </c>
      <c r="AN270" s="22">
        <v>3</v>
      </c>
      <c r="AO270" s="22">
        <v>10</v>
      </c>
      <c r="AP270" s="22">
        <v>0</v>
      </c>
      <c r="AQ270" s="22">
        <v>0</v>
      </c>
      <c r="AR270" s="22">
        <v>0</v>
      </c>
      <c r="AS270" s="22">
        <v>2</v>
      </c>
      <c r="AT270" s="22">
        <v>0</v>
      </c>
      <c r="AU270" s="22">
        <v>0</v>
      </c>
      <c r="AV270" s="22">
        <v>0</v>
      </c>
      <c r="AW270" s="22">
        <v>115</v>
      </c>
      <c r="AX270" s="20">
        <v>128.6</v>
      </c>
      <c r="AY270" s="20">
        <v>99.2</v>
      </c>
      <c r="AZ270" s="20">
        <v>32</v>
      </c>
      <c r="BA270" s="20">
        <v>26.1</v>
      </c>
      <c r="BB270" s="22">
        <v>8</v>
      </c>
      <c r="BC270" s="20">
        <v>0.23</v>
      </c>
      <c r="BD270" s="20">
        <v>0.5</v>
      </c>
      <c r="BE270" s="20">
        <v>0.73</v>
      </c>
      <c r="BF270" s="20">
        <v>12.04</v>
      </c>
      <c r="BG270" s="22">
        <v>126</v>
      </c>
      <c r="BH270" s="22">
        <v>46</v>
      </c>
      <c r="BI270" s="22">
        <v>93</v>
      </c>
      <c r="BJ270" s="22">
        <v>66</v>
      </c>
      <c r="BK270" s="22">
        <v>218</v>
      </c>
      <c r="BL270" s="22">
        <v>115</v>
      </c>
      <c r="BM270" s="22">
        <v>135</v>
      </c>
      <c r="BN270" s="22">
        <v>73</v>
      </c>
      <c r="BO270" s="20"/>
      <c r="BP270" s="20"/>
      <c r="BQ270" s="20"/>
      <c r="BR270" s="20"/>
      <c r="BS270" s="20"/>
      <c r="BT270" s="20"/>
      <c r="BU270" s="22">
        <v>0.03</v>
      </c>
      <c r="BV270" s="22">
        <v>0</v>
      </c>
      <c r="BW270" s="22">
        <v>0.06</v>
      </c>
      <c r="BX270" s="22">
        <v>0.09</v>
      </c>
      <c r="BY270" s="22">
        <v>1.5</v>
      </c>
      <c r="BZ270" s="22">
        <v>1.25</v>
      </c>
      <c r="CA270" s="22">
        <v>205</v>
      </c>
      <c r="CB270" s="22">
        <v>130</v>
      </c>
      <c r="CC270" s="22">
        <v>191</v>
      </c>
      <c r="CD270" s="22">
        <v>92</v>
      </c>
      <c r="CE270" s="22">
        <v>216</v>
      </c>
      <c r="CF270" s="22">
        <v>92</v>
      </c>
      <c r="CG270" s="22">
        <v>433</v>
      </c>
      <c r="CH270" s="22">
        <v>139</v>
      </c>
      <c r="CI270" s="22">
        <v>1</v>
      </c>
      <c r="CJ270" s="22">
        <v>0.38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450535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0</v>
      </c>
      <c r="K271" s="20">
        <v>-0.5</v>
      </c>
      <c r="L271" s="22">
        <v>0</v>
      </c>
      <c r="M271" s="20" t="s">
        <v>1230</v>
      </c>
      <c r="N271" s="20">
        <v>0</v>
      </c>
      <c r="O271" s="22">
        <v>224</v>
      </c>
      <c r="P271" s="23" t="b">
        <v>0</v>
      </c>
      <c r="Q271" s="20"/>
      <c r="R271" s="20" t="s">
        <v>2800</v>
      </c>
      <c r="S271" s="22">
        <v>45</v>
      </c>
      <c r="T271" s="20" t="s">
        <v>1231</v>
      </c>
      <c r="U271" s="20">
        <v>0</v>
      </c>
      <c r="V271" s="20" t="s">
        <v>685</v>
      </c>
      <c r="W271" s="20">
        <v>0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0</v>
      </c>
      <c r="AD271" s="22">
        <v>1329</v>
      </c>
      <c r="AE271" s="22">
        <v>71</v>
      </c>
      <c r="AF271" s="22">
        <v>4499</v>
      </c>
      <c r="AG271" s="22">
        <v>71</v>
      </c>
      <c r="AH271" s="20">
        <v>0</v>
      </c>
      <c r="AI271" s="20">
        <v>0</v>
      </c>
      <c r="AJ271" s="20" t="s">
        <v>685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624</v>
      </c>
      <c r="BH271" s="22">
        <v>244</v>
      </c>
      <c r="BI271" s="22">
        <v>621</v>
      </c>
      <c r="BJ271" s="22">
        <v>245</v>
      </c>
      <c r="BK271" s="22">
        <v>613</v>
      </c>
      <c r="BL271" s="22">
        <v>243</v>
      </c>
      <c r="BM271" s="22">
        <v>629</v>
      </c>
      <c r="BN271" s="22">
        <v>248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416</v>
      </c>
      <c r="CB271" s="22">
        <v>235</v>
      </c>
      <c r="CC271" s="22">
        <v>590</v>
      </c>
      <c r="CD271" s="22">
        <v>224</v>
      </c>
      <c r="CE271" s="22">
        <v>632</v>
      </c>
      <c r="CF271" s="22">
        <v>249</v>
      </c>
      <c r="CG271" s="22">
        <v>548</v>
      </c>
      <c r="CH271" s="22">
        <v>201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199670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4</v>
      </c>
      <c r="J272" s="20">
        <v>1</v>
      </c>
      <c r="K272" s="20">
        <v>0.5</v>
      </c>
      <c r="L272" s="22">
        <v>1</v>
      </c>
      <c r="M272" s="20" t="s">
        <v>1220</v>
      </c>
      <c r="N272" s="20">
        <v>1</v>
      </c>
      <c r="O272" s="22">
        <v>225</v>
      </c>
      <c r="P272" s="23" t="b">
        <v>0</v>
      </c>
      <c r="Q272" s="20"/>
      <c r="R272" s="20" t="s">
        <v>3297</v>
      </c>
      <c r="S272" s="22">
        <v>55</v>
      </c>
      <c r="T272" s="20" t="s">
        <v>1221</v>
      </c>
      <c r="U272" s="20">
        <v>4.5999999999999996</v>
      </c>
      <c r="V272" s="20" t="s">
        <v>566</v>
      </c>
      <c r="W272" s="20">
        <v>3.5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37</v>
      </c>
      <c r="AD272" s="22">
        <v>650286</v>
      </c>
      <c r="AE272" s="22">
        <v>10054</v>
      </c>
      <c r="AF272" s="22">
        <v>519560</v>
      </c>
      <c r="AG272" s="22">
        <v>18269</v>
      </c>
      <c r="AH272" s="20">
        <v>0.2</v>
      </c>
      <c r="AI272" s="20">
        <v>6.7</v>
      </c>
      <c r="AJ272" s="20" t="s">
        <v>566</v>
      </c>
      <c r="AK272" s="22">
        <v>698</v>
      </c>
      <c r="AL272" s="22">
        <v>4</v>
      </c>
      <c r="AM272" s="22">
        <v>0</v>
      </c>
      <c r="AN272" s="22">
        <v>3</v>
      </c>
      <c r="AO272" s="22">
        <v>8</v>
      </c>
      <c r="AP272" s="22">
        <v>0</v>
      </c>
      <c r="AQ272" s="22">
        <v>0</v>
      </c>
      <c r="AR272" s="22">
        <v>0</v>
      </c>
      <c r="AS272" s="22">
        <v>1</v>
      </c>
      <c r="AT272" s="22">
        <v>0</v>
      </c>
      <c r="AU272" s="22">
        <v>0</v>
      </c>
      <c r="AV272" s="22">
        <v>6</v>
      </c>
      <c r="AW272" s="22">
        <v>126</v>
      </c>
      <c r="AX272" s="20">
        <v>185</v>
      </c>
      <c r="AY272" s="20">
        <v>83.6</v>
      </c>
      <c r="AZ272" s="20">
        <v>297</v>
      </c>
      <c r="BA272" s="20">
        <v>56.8</v>
      </c>
      <c r="BB272" s="22">
        <v>8</v>
      </c>
      <c r="BC272" s="20">
        <v>3.03</v>
      </c>
      <c r="BD272" s="20">
        <v>0.37</v>
      </c>
      <c r="BE272" s="20">
        <v>3.4</v>
      </c>
      <c r="BF272" s="20">
        <v>9.77</v>
      </c>
      <c r="BG272" s="22">
        <v>55</v>
      </c>
      <c r="BH272" s="22">
        <v>6</v>
      </c>
      <c r="BI272" s="22">
        <v>117</v>
      </c>
      <c r="BJ272" s="22">
        <v>13</v>
      </c>
      <c r="BK272" s="22">
        <v>11</v>
      </c>
      <c r="BL272" s="22">
        <v>4</v>
      </c>
      <c r="BM272" s="22">
        <v>26</v>
      </c>
      <c r="BN272" s="22">
        <v>6</v>
      </c>
      <c r="BO272" s="20"/>
      <c r="BP272" s="20"/>
      <c r="BQ272" s="20"/>
      <c r="BR272" s="20"/>
      <c r="BS272" s="22">
        <v>3</v>
      </c>
      <c r="BT272" s="20"/>
      <c r="BU272" s="22">
        <v>0.39</v>
      </c>
      <c r="BV272" s="22">
        <v>0</v>
      </c>
      <c r="BW272" s="22">
        <v>0.05</v>
      </c>
      <c r="BX272" s="22">
        <v>0.44</v>
      </c>
      <c r="BY272" s="22">
        <v>1.26</v>
      </c>
      <c r="BZ272" s="22">
        <v>1.03</v>
      </c>
      <c r="CA272" s="22">
        <v>103</v>
      </c>
      <c r="CB272" s="22">
        <v>30</v>
      </c>
      <c r="CC272" s="22">
        <v>247</v>
      </c>
      <c r="CD272" s="22">
        <v>33</v>
      </c>
      <c r="CE272" s="22">
        <v>37</v>
      </c>
      <c r="CF272" s="22">
        <v>8</v>
      </c>
      <c r="CG272" s="22">
        <v>93</v>
      </c>
      <c r="CH272" s="22">
        <v>17</v>
      </c>
      <c r="CI272" s="22">
        <v>1.03</v>
      </c>
      <c r="CJ272" s="22">
        <v>0.39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232413</v>
      </c>
      <c r="D273" s="22">
        <v>0</v>
      </c>
      <c r="E273" s="22">
        <v>0</v>
      </c>
      <c r="F273" s="22">
        <v>-4</v>
      </c>
      <c r="G273" s="22">
        <v>4</v>
      </c>
      <c r="H273" s="22">
        <v>0</v>
      </c>
      <c r="I273" s="22">
        <v>3</v>
      </c>
      <c r="J273" s="20">
        <v>0</v>
      </c>
      <c r="K273" s="20">
        <v>0</v>
      </c>
      <c r="L273" s="22">
        <v>0</v>
      </c>
      <c r="M273" s="20" t="s">
        <v>1225</v>
      </c>
      <c r="N273" s="20">
        <v>2</v>
      </c>
      <c r="O273" s="22">
        <v>226</v>
      </c>
      <c r="P273" s="23" t="b">
        <v>0</v>
      </c>
      <c r="Q273" s="20" t="s">
        <v>3428</v>
      </c>
      <c r="R273" s="20" t="s">
        <v>3405</v>
      </c>
      <c r="S273" s="22">
        <v>61</v>
      </c>
      <c r="T273" s="20" t="s">
        <v>1226</v>
      </c>
      <c r="U273" s="20">
        <v>3.6</v>
      </c>
      <c r="V273" s="20" t="s">
        <v>477</v>
      </c>
      <c r="W273" s="20">
        <v>3.6</v>
      </c>
      <c r="X273" s="23" t="b">
        <v>0</v>
      </c>
      <c r="Y273" s="20"/>
      <c r="Z273" s="20" t="s">
        <v>899</v>
      </c>
      <c r="AA273" s="22">
        <v>8</v>
      </c>
      <c r="AB273" s="22">
        <v>31</v>
      </c>
      <c r="AC273" s="22">
        <v>25</v>
      </c>
      <c r="AD273" s="22">
        <v>251486</v>
      </c>
      <c r="AE273" s="22">
        <v>77</v>
      </c>
      <c r="AF273" s="22">
        <v>1424064</v>
      </c>
      <c r="AG273" s="22">
        <v>25861</v>
      </c>
      <c r="AH273" s="20">
        <v>0.3</v>
      </c>
      <c r="AI273" s="20">
        <v>4.0999999999999996</v>
      </c>
      <c r="AJ273" s="20" t="s">
        <v>477</v>
      </c>
      <c r="AK273" s="22">
        <v>627</v>
      </c>
      <c r="AL273" s="22">
        <v>1</v>
      </c>
      <c r="AM273" s="22">
        <v>1</v>
      </c>
      <c r="AN273" s="22">
        <v>3</v>
      </c>
      <c r="AO273" s="22">
        <v>7</v>
      </c>
      <c r="AP273" s="22">
        <v>0</v>
      </c>
      <c r="AQ273" s="22">
        <v>0</v>
      </c>
      <c r="AR273" s="22">
        <v>0</v>
      </c>
      <c r="AS273" s="22">
        <v>1</v>
      </c>
      <c r="AT273" s="22">
        <v>0</v>
      </c>
      <c r="AU273" s="22">
        <v>0</v>
      </c>
      <c r="AV273" s="22">
        <v>1</v>
      </c>
      <c r="AW273" s="22">
        <v>110</v>
      </c>
      <c r="AX273" s="20">
        <v>142</v>
      </c>
      <c r="AY273" s="20">
        <v>282.39999999999998</v>
      </c>
      <c r="AZ273" s="20">
        <v>184</v>
      </c>
      <c r="BA273" s="20">
        <v>60.9</v>
      </c>
      <c r="BB273" s="22">
        <v>7</v>
      </c>
      <c r="BC273" s="20">
        <v>2.2999999999999998</v>
      </c>
      <c r="BD273" s="20">
        <v>1.8</v>
      </c>
      <c r="BE273" s="20">
        <v>4.0999999999999996</v>
      </c>
      <c r="BF273" s="20">
        <v>10.06</v>
      </c>
      <c r="BG273" s="22">
        <v>108</v>
      </c>
      <c r="BH273" s="22">
        <v>36</v>
      </c>
      <c r="BI273" s="22">
        <v>12</v>
      </c>
      <c r="BJ273" s="22">
        <v>9</v>
      </c>
      <c r="BK273" s="22">
        <v>33</v>
      </c>
      <c r="BL273" s="22">
        <v>19</v>
      </c>
      <c r="BM273" s="22">
        <v>21</v>
      </c>
      <c r="BN273" s="22">
        <v>16</v>
      </c>
      <c r="BO273" s="22">
        <v>1</v>
      </c>
      <c r="BP273" s="20"/>
      <c r="BQ273" s="22">
        <v>1</v>
      </c>
      <c r="BR273" s="20"/>
      <c r="BS273" s="22">
        <v>2</v>
      </c>
      <c r="BT273" s="20"/>
      <c r="BU273" s="22">
        <v>0.33</v>
      </c>
      <c r="BV273" s="22">
        <v>0</v>
      </c>
      <c r="BW273" s="22">
        <v>0.26</v>
      </c>
      <c r="BX273" s="22">
        <v>0.59</v>
      </c>
      <c r="BY273" s="22">
        <v>1.44</v>
      </c>
      <c r="BZ273" s="22">
        <v>1</v>
      </c>
      <c r="CA273" s="22">
        <v>60</v>
      </c>
      <c r="CB273" s="22">
        <v>38</v>
      </c>
      <c r="CC273" s="22">
        <v>162</v>
      </c>
      <c r="CD273" s="22">
        <v>77</v>
      </c>
      <c r="CE273" s="22">
        <v>86</v>
      </c>
      <c r="CF273" s="22">
        <v>40</v>
      </c>
      <c r="CG273" s="22">
        <v>92</v>
      </c>
      <c r="CH273" s="22">
        <v>27</v>
      </c>
      <c r="CI273" s="22">
        <v>1</v>
      </c>
      <c r="CJ273" s="22">
        <v>0.43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40836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1</v>
      </c>
      <c r="J274" s="20">
        <v>0</v>
      </c>
      <c r="K274" s="20">
        <v>0</v>
      </c>
      <c r="L274" s="22">
        <v>0</v>
      </c>
      <c r="M274" s="20" t="s">
        <v>1205</v>
      </c>
      <c r="N274" s="20">
        <v>0</v>
      </c>
      <c r="O274" s="22">
        <v>227</v>
      </c>
      <c r="P274" s="23" t="b">
        <v>0</v>
      </c>
      <c r="Q274" s="20" t="s">
        <v>3021</v>
      </c>
      <c r="R274" s="20" t="s">
        <v>3022</v>
      </c>
      <c r="S274" s="22">
        <v>44</v>
      </c>
      <c r="T274" s="20" t="s">
        <v>1206</v>
      </c>
      <c r="U274" s="20">
        <v>0</v>
      </c>
      <c r="V274" s="20" t="s">
        <v>428</v>
      </c>
      <c r="W274" s="20">
        <v>0.3</v>
      </c>
      <c r="X274" s="23" t="b">
        <v>0</v>
      </c>
      <c r="Y274" s="20"/>
      <c r="Z274" s="20" t="s">
        <v>872</v>
      </c>
      <c r="AA274" s="22">
        <v>8</v>
      </c>
      <c r="AB274" s="22">
        <v>31</v>
      </c>
      <c r="AC274" s="22">
        <v>0</v>
      </c>
      <c r="AD274" s="22">
        <v>2528</v>
      </c>
      <c r="AE274" s="22">
        <v>0</v>
      </c>
      <c r="AF274" s="22">
        <v>61017</v>
      </c>
      <c r="AG274" s="22">
        <v>816</v>
      </c>
      <c r="AH274" s="20">
        <v>0</v>
      </c>
      <c r="AI274" s="20">
        <v>0</v>
      </c>
      <c r="AJ274" s="20" t="s">
        <v>428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545</v>
      </c>
      <c r="BH274" s="22">
        <v>76</v>
      </c>
      <c r="BI274" s="22">
        <v>533</v>
      </c>
      <c r="BJ274" s="22">
        <v>63</v>
      </c>
      <c r="BK274" s="22">
        <v>519</v>
      </c>
      <c r="BL274" s="22">
        <v>58</v>
      </c>
      <c r="BM274" s="22">
        <v>549</v>
      </c>
      <c r="BN274" s="22">
        <v>76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472</v>
      </c>
      <c r="CB274" s="22">
        <v>24</v>
      </c>
      <c r="CC274" s="22">
        <v>497</v>
      </c>
      <c r="CD274" s="22">
        <v>75</v>
      </c>
      <c r="CE274" s="22">
        <v>552</v>
      </c>
      <c r="CF274" s="22">
        <v>76</v>
      </c>
      <c r="CG274" s="22">
        <v>278</v>
      </c>
      <c r="CH274" s="22">
        <v>39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209036</v>
      </c>
      <c r="D275" s="22">
        <v>0</v>
      </c>
      <c r="E275" s="22">
        <v>0</v>
      </c>
      <c r="F275" s="22">
        <v>0</v>
      </c>
      <c r="G275" s="22">
        <v>0</v>
      </c>
      <c r="H275" s="22">
        <v>1</v>
      </c>
      <c r="I275" s="22">
        <v>2</v>
      </c>
      <c r="J275" s="20">
        <v>5.3</v>
      </c>
      <c r="K275" s="20">
        <v>4.8</v>
      </c>
      <c r="L275" s="22">
        <v>0</v>
      </c>
      <c r="M275" s="20" t="s">
        <v>1143</v>
      </c>
      <c r="N275" s="20">
        <v>5.3</v>
      </c>
      <c r="O275" s="22">
        <v>228</v>
      </c>
      <c r="P275" s="23" t="b">
        <v>0</v>
      </c>
      <c r="Q275" s="20"/>
      <c r="R275" s="20" t="s">
        <v>3186</v>
      </c>
      <c r="S275" s="22">
        <v>45</v>
      </c>
      <c r="T275" s="20" t="s">
        <v>1222</v>
      </c>
      <c r="U275" s="20">
        <v>4.4000000000000004</v>
      </c>
      <c r="V275" s="20" t="s">
        <v>551</v>
      </c>
      <c r="W275" s="20">
        <v>2.8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35</v>
      </c>
      <c r="AD275" s="22">
        <v>213934</v>
      </c>
      <c r="AE275" s="22">
        <v>28743</v>
      </c>
      <c r="AF275" s="22">
        <v>118205</v>
      </c>
      <c r="AG275" s="22">
        <v>8266</v>
      </c>
      <c r="AH275" s="20">
        <v>1.2</v>
      </c>
      <c r="AI275" s="20">
        <v>7.8</v>
      </c>
      <c r="AJ275" s="20" t="s">
        <v>551</v>
      </c>
      <c r="AK275" s="22">
        <v>720</v>
      </c>
      <c r="AL275" s="22">
        <v>0</v>
      </c>
      <c r="AM275" s="22">
        <v>0</v>
      </c>
      <c r="AN275" s="22">
        <v>4</v>
      </c>
      <c r="AO275" s="22">
        <v>8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6</v>
      </c>
      <c r="AW275" s="22">
        <v>172</v>
      </c>
      <c r="AX275" s="20">
        <v>179.8</v>
      </c>
      <c r="AY275" s="20">
        <v>32.799999999999997</v>
      </c>
      <c r="AZ275" s="20">
        <v>17</v>
      </c>
      <c r="BA275" s="20">
        <v>23</v>
      </c>
      <c r="BB275" s="22">
        <v>8</v>
      </c>
      <c r="BC275" s="20">
        <v>0.42</v>
      </c>
      <c r="BD275" s="20">
        <v>0.17</v>
      </c>
      <c r="BE275" s="20">
        <v>0.59</v>
      </c>
      <c r="BF275" s="20">
        <v>10.65</v>
      </c>
      <c r="BG275" s="22">
        <v>59</v>
      </c>
      <c r="BH275" s="22">
        <v>19</v>
      </c>
      <c r="BI275" s="22">
        <v>238</v>
      </c>
      <c r="BJ275" s="22">
        <v>70</v>
      </c>
      <c r="BK275" s="22">
        <v>273</v>
      </c>
      <c r="BL275" s="22">
        <v>85</v>
      </c>
      <c r="BM275" s="22">
        <v>165</v>
      </c>
      <c r="BN275" s="22">
        <v>44</v>
      </c>
      <c r="BO275" s="20"/>
      <c r="BP275" s="20"/>
      <c r="BQ275" s="20"/>
      <c r="BR275" s="20"/>
      <c r="BS275" s="20"/>
      <c r="BT275" s="20"/>
      <c r="BU275" s="22">
        <v>0.05</v>
      </c>
      <c r="BV275" s="22">
        <v>0</v>
      </c>
      <c r="BW275" s="22">
        <v>0.02</v>
      </c>
      <c r="BX275" s="22">
        <v>7.0000000000000007E-2</v>
      </c>
      <c r="BY275" s="22">
        <v>1.33</v>
      </c>
      <c r="BZ275" s="22">
        <v>1</v>
      </c>
      <c r="CA275" s="22">
        <v>381</v>
      </c>
      <c r="CB275" s="22">
        <v>69</v>
      </c>
      <c r="CC275" s="22">
        <v>26</v>
      </c>
      <c r="CD275" s="22">
        <v>7</v>
      </c>
      <c r="CE275" s="22">
        <v>40</v>
      </c>
      <c r="CF275" s="22">
        <v>8</v>
      </c>
      <c r="CG275" s="22">
        <v>110</v>
      </c>
      <c r="CH275" s="22">
        <v>44</v>
      </c>
      <c r="CI275" s="22">
        <v>1</v>
      </c>
      <c r="CJ275" s="22">
        <v>0.5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108413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2.2999999999999998</v>
      </c>
      <c r="K276" s="20">
        <v>1.8</v>
      </c>
      <c r="L276" s="22">
        <v>2</v>
      </c>
      <c r="M276" s="20" t="s">
        <v>1015</v>
      </c>
      <c r="N276" s="20">
        <v>2.2999999999999998</v>
      </c>
      <c r="O276" s="22">
        <v>229</v>
      </c>
      <c r="P276" s="23" t="b">
        <v>0</v>
      </c>
      <c r="Q276" s="20"/>
      <c r="R276" s="20" t="s">
        <v>2408</v>
      </c>
      <c r="S276" s="22">
        <v>49</v>
      </c>
      <c r="T276" s="20" t="s">
        <v>1215</v>
      </c>
      <c r="U276" s="20">
        <v>2</v>
      </c>
      <c r="V276" s="20" t="s">
        <v>624</v>
      </c>
      <c r="W276" s="20">
        <v>0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12</v>
      </c>
      <c r="AD276" s="22">
        <v>561</v>
      </c>
      <c r="AE276" s="22">
        <v>39</v>
      </c>
      <c r="AF276" s="22">
        <v>646</v>
      </c>
      <c r="AG276" s="22">
        <v>31</v>
      </c>
      <c r="AH276" s="20">
        <v>0.5</v>
      </c>
      <c r="AI276" s="20">
        <v>2.4</v>
      </c>
      <c r="AJ276" s="20" t="s">
        <v>624</v>
      </c>
      <c r="AK276" s="22">
        <v>430</v>
      </c>
      <c r="AL276" s="22">
        <v>0</v>
      </c>
      <c r="AM276" s="22">
        <v>0</v>
      </c>
      <c r="AN276" s="22">
        <v>3</v>
      </c>
      <c r="AO276" s="22">
        <v>8</v>
      </c>
      <c r="AP276" s="22">
        <v>0</v>
      </c>
      <c r="AQ276" s="22">
        <v>0</v>
      </c>
      <c r="AR276" s="22">
        <v>0</v>
      </c>
      <c r="AS276" s="22">
        <v>2</v>
      </c>
      <c r="AT276" s="22">
        <v>0</v>
      </c>
      <c r="AU276" s="22">
        <v>0</v>
      </c>
      <c r="AV276" s="22">
        <v>0</v>
      </c>
      <c r="AW276" s="22">
        <v>62</v>
      </c>
      <c r="AX276" s="20">
        <v>97.8</v>
      </c>
      <c r="AY276" s="20">
        <v>64.900000000000006</v>
      </c>
      <c r="AZ276" s="20">
        <v>20</v>
      </c>
      <c r="BA276" s="20">
        <v>18.2</v>
      </c>
      <c r="BB276" s="22">
        <v>5</v>
      </c>
      <c r="BC276" s="20">
        <v>0.14000000000000001</v>
      </c>
      <c r="BD276" s="20">
        <v>0.17</v>
      </c>
      <c r="BE276" s="20">
        <v>0.31</v>
      </c>
      <c r="BF276" s="20">
        <v>9.42</v>
      </c>
      <c r="BG276" s="22">
        <v>177</v>
      </c>
      <c r="BH276" s="22">
        <v>68</v>
      </c>
      <c r="BI276" s="22">
        <v>157</v>
      </c>
      <c r="BJ276" s="22">
        <v>98</v>
      </c>
      <c r="BK276" s="22">
        <v>257</v>
      </c>
      <c r="BL276" s="22">
        <v>134</v>
      </c>
      <c r="BM276" s="22">
        <v>212</v>
      </c>
      <c r="BN276" s="22">
        <v>99</v>
      </c>
      <c r="BO276" s="22">
        <v>3</v>
      </c>
      <c r="BP276" s="20"/>
      <c r="BQ276" s="20"/>
      <c r="BR276" s="20"/>
      <c r="BS276" s="20"/>
      <c r="BT276" s="20"/>
      <c r="BU276" s="22">
        <v>0.03</v>
      </c>
      <c r="BV276" s="22">
        <v>0</v>
      </c>
      <c r="BW276" s="22">
        <v>0.04</v>
      </c>
      <c r="BX276" s="22">
        <v>7.0000000000000007E-2</v>
      </c>
      <c r="BY276" s="22">
        <v>1.97</v>
      </c>
      <c r="BZ276" s="22">
        <v>1.67</v>
      </c>
      <c r="CA276" s="22">
        <v>231</v>
      </c>
      <c r="CB276" s="22">
        <v>150</v>
      </c>
      <c r="CC276" s="22">
        <v>126</v>
      </c>
      <c r="CD276" s="22">
        <v>56</v>
      </c>
      <c r="CE276" s="22">
        <v>235</v>
      </c>
      <c r="CF276" s="22">
        <v>100</v>
      </c>
      <c r="CG276" s="22">
        <v>669</v>
      </c>
      <c r="CH276" s="22">
        <v>272</v>
      </c>
      <c r="CI276" s="22">
        <v>1.05</v>
      </c>
      <c r="CJ276" s="22">
        <v>0.63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101982</v>
      </c>
      <c r="D277" s="22">
        <v>0</v>
      </c>
      <c r="E277" s="22">
        <v>0</v>
      </c>
      <c r="F277" s="22">
        <v>0</v>
      </c>
      <c r="G277" s="22">
        <v>0</v>
      </c>
      <c r="H277" s="22">
        <v>1</v>
      </c>
      <c r="I277" s="22">
        <v>1</v>
      </c>
      <c r="J277" s="20">
        <v>6.3</v>
      </c>
      <c r="K277" s="20">
        <v>5.8</v>
      </c>
      <c r="L277" s="22">
        <v>1</v>
      </c>
      <c r="M277" s="20" t="s">
        <v>1232</v>
      </c>
      <c r="N277" s="20">
        <v>6.3</v>
      </c>
      <c r="O277" s="22">
        <v>230</v>
      </c>
      <c r="P277" s="23" t="b">
        <v>0</v>
      </c>
      <c r="Q277" s="20"/>
      <c r="R277" s="20"/>
      <c r="S277" s="22">
        <v>45</v>
      </c>
      <c r="T277" s="20" t="s">
        <v>1233</v>
      </c>
      <c r="U277" s="20">
        <v>4.3</v>
      </c>
      <c r="V277" s="20" t="s">
        <v>687</v>
      </c>
      <c r="W277" s="20">
        <v>3.1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39</v>
      </c>
      <c r="AD277" s="22">
        <v>249311</v>
      </c>
      <c r="AE277" s="22">
        <v>36458</v>
      </c>
      <c r="AF277" s="22">
        <v>145256</v>
      </c>
      <c r="AG277" s="22">
        <v>9629</v>
      </c>
      <c r="AH277" s="20">
        <v>1.4</v>
      </c>
      <c r="AI277" s="20">
        <v>8.6999999999999993</v>
      </c>
      <c r="AJ277" s="20" t="s">
        <v>687</v>
      </c>
      <c r="AK277" s="22">
        <v>810</v>
      </c>
      <c r="AL277" s="22">
        <v>0</v>
      </c>
      <c r="AM277" s="22">
        <v>0</v>
      </c>
      <c r="AN277" s="22">
        <v>4</v>
      </c>
      <c r="AO277" s="22">
        <v>11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23</v>
      </c>
      <c r="AV277" s="22">
        <v>5</v>
      </c>
      <c r="AW277" s="22">
        <v>167</v>
      </c>
      <c r="AX277" s="20">
        <v>166.4</v>
      </c>
      <c r="AY277" s="20">
        <v>0</v>
      </c>
      <c r="AZ277" s="20">
        <v>0</v>
      </c>
      <c r="BA277" s="20">
        <v>16.600000000000001</v>
      </c>
      <c r="BB277" s="22">
        <v>9</v>
      </c>
      <c r="BC277" s="20">
        <v>0</v>
      </c>
      <c r="BD277" s="20">
        <v>0</v>
      </c>
      <c r="BE277" s="20">
        <v>0</v>
      </c>
      <c r="BF277" s="20">
        <v>13.86</v>
      </c>
      <c r="BG277" s="22">
        <v>76</v>
      </c>
      <c r="BH277" s="22">
        <v>16</v>
      </c>
      <c r="BI277" s="22">
        <v>593</v>
      </c>
      <c r="BJ277" s="22">
        <v>72</v>
      </c>
      <c r="BK277" s="22">
        <v>583</v>
      </c>
      <c r="BL277" s="22">
        <v>68</v>
      </c>
      <c r="BM277" s="22">
        <v>230</v>
      </c>
      <c r="BN277" s="22">
        <v>16</v>
      </c>
      <c r="BO277" s="20"/>
      <c r="BP277" s="20"/>
      <c r="BQ277" s="20"/>
      <c r="BR277" s="20"/>
      <c r="BS277" s="20"/>
      <c r="BT277" s="20"/>
      <c r="BU277" s="22">
        <v>0</v>
      </c>
      <c r="BV277" s="22">
        <v>2.56</v>
      </c>
      <c r="BW277" s="22">
        <v>0</v>
      </c>
      <c r="BX277" s="22">
        <v>0</v>
      </c>
      <c r="BY277" s="22">
        <v>1.54</v>
      </c>
      <c r="BZ277" s="22">
        <v>1.22</v>
      </c>
      <c r="CA277" s="22">
        <v>356</v>
      </c>
      <c r="CB277" s="22">
        <v>18</v>
      </c>
      <c r="CC277" s="22">
        <v>13</v>
      </c>
      <c r="CD277" s="22">
        <v>1</v>
      </c>
      <c r="CE277" s="22">
        <v>45</v>
      </c>
      <c r="CF277" s="22">
        <v>4</v>
      </c>
      <c r="CG277" s="22">
        <v>102</v>
      </c>
      <c r="CH277" s="22">
        <v>14</v>
      </c>
      <c r="CI277" s="22">
        <v>1</v>
      </c>
      <c r="CJ277" s="22">
        <v>0.44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152551</v>
      </c>
      <c r="D278" s="22">
        <v>0</v>
      </c>
      <c r="E278" s="22">
        <v>0</v>
      </c>
      <c r="F278" s="22">
        <v>-3</v>
      </c>
      <c r="G278" s="22">
        <v>3</v>
      </c>
      <c r="H278" s="22">
        <v>0</v>
      </c>
      <c r="I278" s="22">
        <v>3</v>
      </c>
      <c r="J278" s="20">
        <v>0.7</v>
      </c>
      <c r="K278" s="20">
        <v>0.2</v>
      </c>
      <c r="L278" s="22">
        <v>2</v>
      </c>
      <c r="M278" s="20" t="s">
        <v>992</v>
      </c>
      <c r="N278" s="20">
        <v>0.7</v>
      </c>
      <c r="O278" s="22">
        <v>231</v>
      </c>
      <c r="P278" s="23" t="b">
        <v>0</v>
      </c>
      <c r="Q278" s="20"/>
      <c r="R278" s="20" t="s">
        <v>3187</v>
      </c>
      <c r="S278" s="22">
        <v>47</v>
      </c>
      <c r="T278" s="20" t="s">
        <v>993</v>
      </c>
      <c r="U278" s="20">
        <v>2.2000000000000002</v>
      </c>
      <c r="V278" s="20" t="s">
        <v>994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11</v>
      </c>
      <c r="AD278" s="22">
        <v>3232</v>
      </c>
      <c r="AE278" s="22">
        <v>175</v>
      </c>
      <c r="AF278" s="22">
        <v>28959</v>
      </c>
      <c r="AG278" s="22">
        <v>150</v>
      </c>
      <c r="AH278" s="20">
        <v>0.1</v>
      </c>
      <c r="AI278" s="20">
        <v>2.2999999999999998</v>
      </c>
      <c r="AJ278" s="20" t="s">
        <v>583</v>
      </c>
      <c r="AK278" s="22">
        <v>446</v>
      </c>
      <c r="AL278" s="22">
        <v>0</v>
      </c>
      <c r="AM278" s="22">
        <v>0</v>
      </c>
      <c r="AN278" s="22">
        <v>1</v>
      </c>
      <c r="AO278" s="22">
        <v>8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71</v>
      </c>
      <c r="AX278" s="20">
        <v>78.8</v>
      </c>
      <c r="AY278" s="20">
        <v>93.2</v>
      </c>
      <c r="AZ278" s="20">
        <v>56</v>
      </c>
      <c r="BA278" s="20">
        <v>22.9</v>
      </c>
      <c r="BB278" s="22">
        <v>5</v>
      </c>
      <c r="BC278" s="20">
        <v>0.19</v>
      </c>
      <c r="BD278" s="20">
        <v>0.37</v>
      </c>
      <c r="BE278" s="20">
        <v>0.56000000000000005</v>
      </c>
      <c r="BF278" s="20">
        <v>7.19</v>
      </c>
      <c r="BG278" s="22">
        <v>214</v>
      </c>
      <c r="BH278" s="22">
        <v>85</v>
      </c>
      <c r="BI278" s="22">
        <v>101</v>
      </c>
      <c r="BJ278" s="22">
        <v>73</v>
      </c>
      <c r="BK278" s="22">
        <v>155</v>
      </c>
      <c r="BL278" s="22">
        <v>91</v>
      </c>
      <c r="BM278" s="22">
        <v>168</v>
      </c>
      <c r="BN278" s="22">
        <v>84</v>
      </c>
      <c r="BO278" s="20"/>
      <c r="BP278" s="20"/>
      <c r="BQ278" s="20"/>
      <c r="BR278" s="20"/>
      <c r="BS278" s="20"/>
      <c r="BT278" s="20"/>
      <c r="BU278" s="22">
        <v>0.04</v>
      </c>
      <c r="BV278" s="22">
        <v>0</v>
      </c>
      <c r="BW278" s="22">
        <v>7.0000000000000007E-2</v>
      </c>
      <c r="BX278" s="22">
        <v>0.11</v>
      </c>
      <c r="BY278" s="22">
        <v>1.45</v>
      </c>
      <c r="BZ278" s="22">
        <v>1.61</v>
      </c>
      <c r="CA278" s="22">
        <v>329</v>
      </c>
      <c r="CB278" s="22">
        <v>216</v>
      </c>
      <c r="CC278" s="22">
        <v>283</v>
      </c>
      <c r="CD278" s="22">
        <v>136</v>
      </c>
      <c r="CE278" s="22">
        <v>201</v>
      </c>
      <c r="CF278" s="22">
        <v>81</v>
      </c>
      <c r="CG278" s="22">
        <v>393</v>
      </c>
      <c r="CH278" s="22">
        <v>125</v>
      </c>
      <c r="CI278" s="22">
        <v>1.01</v>
      </c>
      <c r="CJ278" s="22">
        <v>0.2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231747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4</v>
      </c>
      <c r="J279" s="20">
        <v>1.7</v>
      </c>
      <c r="K279" s="20">
        <v>1.2</v>
      </c>
      <c r="L279" s="22">
        <v>1</v>
      </c>
      <c r="M279" s="20" t="s">
        <v>1223</v>
      </c>
      <c r="N279" s="20">
        <v>1.7</v>
      </c>
      <c r="O279" s="22">
        <v>232</v>
      </c>
      <c r="P279" s="23" t="b">
        <v>0</v>
      </c>
      <c r="Q279" s="20"/>
      <c r="R279" s="20"/>
      <c r="S279" s="22">
        <v>49</v>
      </c>
      <c r="T279" s="20" t="s">
        <v>1224</v>
      </c>
      <c r="U279" s="20">
        <v>2.7</v>
      </c>
      <c r="V279" s="20" t="s">
        <v>617</v>
      </c>
      <c r="W279" s="20">
        <v>0.6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19</v>
      </c>
      <c r="AD279" s="22">
        <v>65344</v>
      </c>
      <c r="AE279" s="22">
        <v>1360</v>
      </c>
      <c r="AF279" s="22">
        <v>50656</v>
      </c>
      <c r="AG279" s="22">
        <v>2824</v>
      </c>
      <c r="AH279" s="20">
        <v>0.3</v>
      </c>
      <c r="AI279" s="20">
        <v>3.9</v>
      </c>
      <c r="AJ279" s="20" t="s">
        <v>617</v>
      </c>
      <c r="AK279" s="22">
        <v>363</v>
      </c>
      <c r="AL279" s="22">
        <v>0</v>
      </c>
      <c r="AM279" s="22">
        <v>3</v>
      </c>
      <c r="AN279" s="22">
        <v>2</v>
      </c>
      <c r="AO279" s="22">
        <v>7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0</v>
      </c>
      <c r="AW279" s="22">
        <v>39</v>
      </c>
      <c r="AX279" s="20">
        <v>69.400000000000006</v>
      </c>
      <c r="AY279" s="20">
        <v>60.5</v>
      </c>
      <c r="AZ279" s="20">
        <v>54</v>
      </c>
      <c r="BA279" s="20">
        <v>18.3</v>
      </c>
      <c r="BB279" s="22">
        <v>3</v>
      </c>
      <c r="BC279" s="20">
        <v>0.36</v>
      </c>
      <c r="BD279" s="20">
        <v>0.41</v>
      </c>
      <c r="BE279" s="20">
        <v>0.77</v>
      </c>
      <c r="BF279" s="20">
        <v>8.75</v>
      </c>
      <c r="BG279" s="22">
        <v>234</v>
      </c>
      <c r="BH279" s="22">
        <v>28</v>
      </c>
      <c r="BI279" s="22">
        <v>167</v>
      </c>
      <c r="BJ279" s="22">
        <v>23</v>
      </c>
      <c r="BK279" s="22">
        <v>163</v>
      </c>
      <c r="BL279" s="22">
        <v>40</v>
      </c>
      <c r="BM279" s="22">
        <v>209</v>
      </c>
      <c r="BN279" s="22">
        <v>33</v>
      </c>
      <c r="BO279" s="20"/>
      <c r="BP279" s="20"/>
      <c r="BQ279" s="20"/>
      <c r="BR279" s="20"/>
      <c r="BS279" s="20"/>
      <c r="BT279" s="20"/>
      <c r="BU279" s="22">
        <v>0.09</v>
      </c>
      <c r="BV279" s="22">
        <v>0</v>
      </c>
      <c r="BW279" s="22">
        <v>0.1</v>
      </c>
      <c r="BX279" s="22">
        <v>0.19</v>
      </c>
      <c r="BY279" s="22">
        <v>2.17</v>
      </c>
      <c r="BZ279" s="22">
        <v>1.74</v>
      </c>
      <c r="CA279" s="22">
        <v>261</v>
      </c>
      <c r="CB279" s="22">
        <v>54</v>
      </c>
      <c r="CC279" s="22">
        <v>187</v>
      </c>
      <c r="CD279" s="22">
        <v>29</v>
      </c>
      <c r="CE279" s="22">
        <v>166</v>
      </c>
      <c r="CF279" s="22">
        <v>23</v>
      </c>
      <c r="CG279" s="22">
        <v>213</v>
      </c>
      <c r="CH279" s="22">
        <v>39</v>
      </c>
      <c r="CI279" s="22">
        <v>0.74</v>
      </c>
      <c r="CJ279" s="22">
        <v>0.5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169593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1</v>
      </c>
      <c r="J280" s="20">
        <v>0</v>
      </c>
      <c r="K280" s="20">
        <v>-0.5</v>
      </c>
      <c r="L280" s="22">
        <v>0</v>
      </c>
      <c r="M280" s="20" t="s">
        <v>1234</v>
      </c>
      <c r="N280" s="20">
        <v>0</v>
      </c>
      <c r="O280" s="22">
        <v>233</v>
      </c>
      <c r="P280" s="23" t="b">
        <v>0</v>
      </c>
      <c r="Q280" s="20"/>
      <c r="R280" s="20"/>
      <c r="S280" s="22">
        <v>40</v>
      </c>
      <c r="T280" s="20" t="s">
        <v>1235</v>
      </c>
      <c r="U280" s="20">
        <v>0</v>
      </c>
      <c r="V280" s="20" t="s">
        <v>689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0</v>
      </c>
      <c r="AD280" s="22">
        <v>1932</v>
      </c>
      <c r="AE280" s="22">
        <v>81</v>
      </c>
      <c r="AF280" s="22">
        <v>4534</v>
      </c>
      <c r="AG280" s="22">
        <v>121</v>
      </c>
      <c r="AH280" s="20">
        <v>0</v>
      </c>
      <c r="AI280" s="20">
        <v>0</v>
      </c>
      <c r="AJ280" s="20" t="s">
        <v>689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476</v>
      </c>
      <c r="BH280" s="22">
        <v>52</v>
      </c>
      <c r="BI280" s="22">
        <v>460</v>
      </c>
      <c r="BJ280" s="22">
        <v>36</v>
      </c>
      <c r="BK280" s="22">
        <v>438</v>
      </c>
      <c r="BL280" s="22">
        <v>31</v>
      </c>
      <c r="BM280" s="22">
        <v>481</v>
      </c>
      <c r="BN280" s="22">
        <v>52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626</v>
      </c>
      <c r="CB280" s="22">
        <v>49</v>
      </c>
      <c r="CC280" s="22">
        <v>415</v>
      </c>
      <c r="CD280" s="22">
        <v>51</v>
      </c>
      <c r="CE280" s="22">
        <v>483</v>
      </c>
      <c r="CF280" s="22">
        <v>52</v>
      </c>
      <c r="CG280" s="22">
        <v>383</v>
      </c>
      <c r="CH280" s="22">
        <v>56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244723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3.7</v>
      </c>
      <c r="K281" s="20">
        <v>3.2</v>
      </c>
      <c r="L281" s="22">
        <v>-1</v>
      </c>
      <c r="M281" s="20" t="s">
        <v>1227</v>
      </c>
      <c r="N281" s="20">
        <v>3.7</v>
      </c>
      <c r="O281" s="22">
        <v>234</v>
      </c>
      <c r="P281" s="23" t="b">
        <v>0</v>
      </c>
      <c r="Q281" s="20"/>
      <c r="R281" s="20" t="s">
        <v>2409</v>
      </c>
      <c r="S281" s="22">
        <v>45</v>
      </c>
      <c r="T281" s="20" t="s">
        <v>1228</v>
      </c>
      <c r="U281" s="20">
        <v>3.7</v>
      </c>
      <c r="V281" s="20" t="s">
        <v>529</v>
      </c>
      <c r="W281" s="20">
        <v>1.6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33</v>
      </c>
      <c r="AD281" s="22">
        <v>171791</v>
      </c>
      <c r="AE281" s="22">
        <v>3608</v>
      </c>
      <c r="AF281" s="22">
        <v>72600</v>
      </c>
      <c r="AG281" s="22">
        <v>5138</v>
      </c>
      <c r="AH281" s="20">
        <v>0.8</v>
      </c>
      <c r="AI281" s="20">
        <v>7.3</v>
      </c>
      <c r="AJ281" s="20" t="s">
        <v>529</v>
      </c>
      <c r="AK281" s="22">
        <v>810</v>
      </c>
      <c r="AL281" s="22">
        <v>0</v>
      </c>
      <c r="AM281" s="22">
        <v>1</v>
      </c>
      <c r="AN281" s="22">
        <v>4</v>
      </c>
      <c r="AO281" s="22">
        <v>11</v>
      </c>
      <c r="AP281" s="22">
        <v>0</v>
      </c>
      <c r="AQ281" s="22">
        <v>0</v>
      </c>
      <c r="AR281" s="22">
        <v>0</v>
      </c>
      <c r="AS281" s="22">
        <v>2</v>
      </c>
      <c r="AT281" s="22">
        <v>0</v>
      </c>
      <c r="AU281" s="22">
        <v>0</v>
      </c>
      <c r="AV281" s="22">
        <v>2</v>
      </c>
      <c r="AW281" s="22">
        <v>171</v>
      </c>
      <c r="AX281" s="20">
        <v>157.6</v>
      </c>
      <c r="AY281" s="20">
        <v>107.5</v>
      </c>
      <c r="AZ281" s="20">
        <v>25</v>
      </c>
      <c r="BA281" s="20">
        <v>28.9</v>
      </c>
      <c r="BB281" s="22">
        <v>9</v>
      </c>
      <c r="BC281" s="20">
        <v>7.0000000000000007E-2</v>
      </c>
      <c r="BD281" s="20">
        <v>0.76</v>
      </c>
      <c r="BE281" s="20">
        <v>0.83</v>
      </c>
      <c r="BF281" s="20">
        <v>13.86</v>
      </c>
      <c r="BG281" s="22">
        <v>93</v>
      </c>
      <c r="BH281" s="22">
        <v>33</v>
      </c>
      <c r="BI281" s="22">
        <v>85</v>
      </c>
      <c r="BJ281" s="22">
        <v>16</v>
      </c>
      <c r="BK281" s="22">
        <v>238</v>
      </c>
      <c r="BL281" s="22">
        <v>68</v>
      </c>
      <c r="BM281" s="22">
        <v>112</v>
      </c>
      <c r="BN281" s="22">
        <v>27</v>
      </c>
      <c r="BO281" s="20"/>
      <c r="BP281" s="20"/>
      <c r="BQ281" s="20"/>
      <c r="BR281" s="20"/>
      <c r="BS281" s="20"/>
      <c r="BT281" s="20"/>
      <c r="BU281" s="22">
        <v>0.01</v>
      </c>
      <c r="BV281" s="22">
        <v>0</v>
      </c>
      <c r="BW281" s="22">
        <v>0.08</v>
      </c>
      <c r="BX281" s="22">
        <v>0.09</v>
      </c>
      <c r="BY281" s="22">
        <v>1.54</v>
      </c>
      <c r="BZ281" s="22">
        <v>1.22</v>
      </c>
      <c r="CA281" s="22">
        <v>402</v>
      </c>
      <c r="CB281" s="22">
        <v>84</v>
      </c>
      <c r="CC281" s="22">
        <v>71</v>
      </c>
      <c r="CD281" s="22">
        <v>21</v>
      </c>
      <c r="CE281" s="22">
        <v>76</v>
      </c>
      <c r="CF281" s="22">
        <v>19</v>
      </c>
      <c r="CG281" s="22">
        <v>135</v>
      </c>
      <c r="CH281" s="22">
        <v>54</v>
      </c>
      <c r="CI281" s="22">
        <v>1</v>
      </c>
      <c r="CJ281" s="22">
        <v>0.44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0</v>
      </c>
      <c r="B282" s="22">
        <v>0</v>
      </c>
      <c r="C282" s="22">
        <v>512462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2</v>
      </c>
      <c r="J282" s="20">
        <v>0</v>
      </c>
      <c r="K282" s="20">
        <v>0</v>
      </c>
      <c r="L282" s="22">
        <v>0</v>
      </c>
      <c r="M282" s="20" t="s">
        <v>2092</v>
      </c>
      <c r="N282" s="20">
        <v>0</v>
      </c>
      <c r="O282" s="22">
        <v>235</v>
      </c>
      <c r="P282" s="23" t="b">
        <v>0</v>
      </c>
      <c r="Q282" s="20" t="s">
        <v>2801</v>
      </c>
      <c r="R282" s="20" t="s">
        <v>2802</v>
      </c>
      <c r="S282" s="22">
        <v>40</v>
      </c>
      <c r="T282" s="20" t="s">
        <v>2093</v>
      </c>
      <c r="U282" s="20">
        <v>0</v>
      </c>
      <c r="V282" s="20" t="s">
        <v>619</v>
      </c>
      <c r="W282" s="20">
        <v>0.1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415</v>
      </c>
      <c r="AE282" s="22">
        <v>0</v>
      </c>
      <c r="AF282" s="22">
        <v>9057</v>
      </c>
      <c r="AG282" s="22">
        <v>73</v>
      </c>
      <c r="AH282" s="20">
        <v>0</v>
      </c>
      <c r="AI282" s="20">
        <v>0</v>
      </c>
      <c r="AJ282" s="20" t="s">
        <v>619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525</v>
      </c>
      <c r="BH282" s="22">
        <v>199</v>
      </c>
      <c r="BI282" s="22">
        <v>508</v>
      </c>
      <c r="BJ282" s="22">
        <v>195</v>
      </c>
      <c r="BK282" s="22">
        <v>489</v>
      </c>
      <c r="BL282" s="22">
        <v>188</v>
      </c>
      <c r="BM282" s="22">
        <v>529</v>
      </c>
      <c r="BN282" s="22">
        <v>198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686</v>
      </c>
      <c r="CB282" s="22">
        <v>209</v>
      </c>
      <c r="CC282" s="22">
        <v>466</v>
      </c>
      <c r="CD282" s="22">
        <v>167</v>
      </c>
      <c r="CE282" s="22">
        <v>532</v>
      </c>
      <c r="CF282" s="22">
        <v>197</v>
      </c>
      <c r="CG282" s="22">
        <v>485</v>
      </c>
      <c r="CH282" s="22">
        <v>186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443661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1027</v>
      </c>
      <c r="N283" s="20">
        <v>0</v>
      </c>
      <c r="O283" s="22">
        <v>236</v>
      </c>
      <c r="P283" s="23" t="b">
        <v>0</v>
      </c>
      <c r="Q283" s="20" t="s">
        <v>2397</v>
      </c>
      <c r="R283" s="20" t="s">
        <v>2094</v>
      </c>
      <c r="S283" s="22">
        <v>58</v>
      </c>
      <c r="T283" s="20" t="s">
        <v>1229</v>
      </c>
      <c r="U283" s="20">
        <v>0</v>
      </c>
      <c r="V283" s="20" t="s">
        <v>424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0</v>
      </c>
      <c r="AD283" s="22">
        <v>1717</v>
      </c>
      <c r="AE283" s="22">
        <v>36</v>
      </c>
      <c r="AF283" s="22">
        <v>11268</v>
      </c>
      <c r="AG283" s="22">
        <v>82</v>
      </c>
      <c r="AH283" s="20">
        <v>0</v>
      </c>
      <c r="AI283" s="20">
        <v>0</v>
      </c>
      <c r="AJ283" s="20" t="s">
        <v>424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721</v>
      </c>
      <c r="BH283" s="22">
        <v>311</v>
      </c>
      <c r="BI283" s="22">
        <v>721</v>
      </c>
      <c r="BJ283" s="22">
        <v>311</v>
      </c>
      <c r="BK283" s="22">
        <v>721</v>
      </c>
      <c r="BL283" s="22">
        <v>311</v>
      </c>
      <c r="BM283" s="22">
        <v>721</v>
      </c>
      <c r="BN283" s="22">
        <v>311</v>
      </c>
      <c r="BO283" s="22">
        <v>2</v>
      </c>
      <c r="BP283" s="20"/>
      <c r="BQ283" s="22">
        <v>2</v>
      </c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82</v>
      </c>
      <c r="CB283" s="22">
        <v>51</v>
      </c>
      <c r="CC283" s="22">
        <v>713</v>
      </c>
      <c r="CD283" s="22">
        <v>309</v>
      </c>
      <c r="CE283" s="22">
        <v>721</v>
      </c>
      <c r="CF283" s="22">
        <v>311</v>
      </c>
      <c r="CG283" s="22">
        <v>500</v>
      </c>
      <c r="CH283" s="22">
        <v>172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450541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4</v>
      </c>
      <c r="J284" s="20">
        <v>0</v>
      </c>
      <c r="K284" s="20">
        <v>0</v>
      </c>
      <c r="L284" s="22">
        <v>0</v>
      </c>
      <c r="M284" s="20" t="s">
        <v>1236</v>
      </c>
      <c r="N284" s="20">
        <v>0</v>
      </c>
      <c r="O284" s="22">
        <v>237</v>
      </c>
      <c r="P284" s="23" t="b">
        <v>0</v>
      </c>
      <c r="Q284" s="20" t="s">
        <v>2410</v>
      </c>
      <c r="R284" s="20" t="s">
        <v>2411</v>
      </c>
      <c r="S284" s="22">
        <v>45</v>
      </c>
      <c r="T284" s="20" t="s">
        <v>1237</v>
      </c>
      <c r="U284" s="20">
        <v>0</v>
      </c>
      <c r="V284" s="20" t="s">
        <v>691</v>
      </c>
      <c r="W284" s="20">
        <v>0</v>
      </c>
      <c r="X284" s="23" t="b">
        <v>0</v>
      </c>
      <c r="Y284" s="20"/>
      <c r="Z284" s="20" t="s">
        <v>872</v>
      </c>
      <c r="AA284" s="22">
        <v>8</v>
      </c>
      <c r="AB284" s="22">
        <v>31</v>
      </c>
      <c r="AC284" s="22">
        <v>0</v>
      </c>
      <c r="AD284" s="22">
        <v>0</v>
      </c>
      <c r="AE284" s="22">
        <v>0</v>
      </c>
      <c r="AF284" s="22">
        <v>1326</v>
      </c>
      <c r="AG284" s="22">
        <v>17</v>
      </c>
      <c r="AH284" s="20">
        <v>0</v>
      </c>
      <c r="AI284" s="20">
        <v>0</v>
      </c>
      <c r="AJ284" s="20" t="s">
        <v>691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625</v>
      </c>
      <c r="BH284" s="22">
        <v>65</v>
      </c>
      <c r="BI284" s="22">
        <v>622</v>
      </c>
      <c r="BJ284" s="22">
        <v>68</v>
      </c>
      <c r="BK284" s="22">
        <v>614</v>
      </c>
      <c r="BL284" s="22">
        <v>66</v>
      </c>
      <c r="BM284" s="22">
        <v>630</v>
      </c>
      <c r="BN284" s="22">
        <v>66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417</v>
      </c>
      <c r="CB284" s="22">
        <v>73</v>
      </c>
      <c r="CC284" s="22">
        <v>591</v>
      </c>
      <c r="CD284" s="22">
        <v>65</v>
      </c>
      <c r="CE284" s="22">
        <v>633</v>
      </c>
      <c r="CF284" s="22">
        <v>69</v>
      </c>
      <c r="CG284" s="22">
        <v>648</v>
      </c>
      <c r="CH284" s="22">
        <v>89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427623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2</v>
      </c>
      <c r="J285" s="20">
        <v>0.7</v>
      </c>
      <c r="K285" s="20">
        <v>0.2</v>
      </c>
      <c r="L285" s="22">
        <v>0</v>
      </c>
      <c r="M285" s="20" t="s">
        <v>1004</v>
      </c>
      <c r="N285" s="20">
        <v>0.7</v>
      </c>
      <c r="O285" s="22">
        <v>238</v>
      </c>
      <c r="P285" s="23" t="b">
        <v>0</v>
      </c>
      <c r="Q285" s="20"/>
      <c r="R285" s="20"/>
      <c r="S285" s="22">
        <v>39</v>
      </c>
      <c r="T285" s="20" t="s">
        <v>1241</v>
      </c>
      <c r="U285" s="20">
        <v>1</v>
      </c>
      <c r="V285" s="20" t="s">
        <v>503</v>
      </c>
      <c r="W285" s="20">
        <v>0.5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3</v>
      </c>
      <c r="AD285" s="22">
        <v>29138</v>
      </c>
      <c r="AE285" s="22">
        <v>1768</v>
      </c>
      <c r="AF285" s="22">
        <v>25853</v>
      </c>
      <c r="AG285" s="22">
        <v>804</v>
      </c>
      <c r="AH285" s="20">
        <v>0.2</v>
      </c>
      <c r="AI285" s="20">
        <v>0.8</v>
      </c>
      <c r="AJ285" s="20" t="s">
        <v>2095</v>
      </c>
      <c r="AK285" s="22">
        <v>107</v>
      </c>
      <c r="AL285" s="22">
        <v>0</v>
      </c>
      <c r="AM285" s="22">
        <v>0</v>
      </c>
      <c r="AN285" s="22">
        <v>0</v>
      </c>
      <c r="AO285" s="22">
        <v>3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14</v>
      </c>
      <c r="AX285" s="20">
        <v>21.6</v>
      </c>
      <c r="AY285" s="20">
        <v>0.3</v>
      </c>
      <c r="AZ285" s="20">
        <v>0</v>
      </c>
      <c r="BA285" s="20">
        <v>2.2000000000000002</v>
      </c>
      <c r="BB285" s="22">
        <v>1</v>
      </c>
      <c r="BC285" s="20">
        <v>0</v>
      </c>
      <c r="BD285" s="20">
        <v>0</v>
      </c>
      <c r="BE285" s="20">
        <v>0</v>
      </c>
      <c r="BF285" s="20">
        <v>3.62</v>
      </c>
      <c r="BG285" s="22">
        <v>344</v>
      </c>
      <c r="BH285" s="22">
        <v>128</v>
      </c>
      <c r="BI285" s="22">
        <v>404</v>
      </c>
      <c r="BJ285" s="22">
        <v>149</v>
      </c>
      <c r="BK285" s="22">
        <v>410</v>
      </c>
      <c r="BL285" s="22">
        <v>146</v>
      </c>
      <c r="BM285" s="22">
        <v>397</v>
      </c>
      <c r="BN285" s="22">
        <v>141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3.04</v>
      </c>
      <c r="BZ285" s="22">
        <v>2.52</v>
      </c>
      <c r="CA285" s="22">
        <v>722</v>
      </c>
      <c r="CB285" s="22">
        <v>231</v>
      </c>
      <c r="CC285" s="22">
        <v>277</v>
      </c>
      <c r="CD285" s="22">
        <v>85</v>
      </c>
      <c r="CE285" s="22">
        <v>346</v>
      </c>
      <c r="CF285" s="22">
        <v>116</v>
      </c>
      <c r="CG285" s="22">
        <v>229</v>
      </c>
      <c r="CH285" s="22">
        <v>90</v>
      </c>
      <c r="CI285" s="22">
        <v>0.84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173954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1.3</v>
      </c>
      <c r="K286" s="20">
        <v>0.8</v>
      </c>
      <c r="L286" s="22">
        <v>0</v>
      </c>
      <c r="M286" s="20" t="s">
        <v>1216</v>
      </c>
      <c r="N286" s="20">
        <v>1.3</v>
      </c>
      <c r="O286" s="22">
        <v>239</v>
      </c>
      <c r="P286" s="23" t="b">
        <v>0</v>
      </c>
      <c r="Q286" s="20"/>
      <c r="R286" s="20" t="s">
        <v>3342</v>
      </c>
      <c r="S286" s="22">
        <v>44</v>
      </c>
      <c r="T286" s="20" t="s">
        <v>1217</v>
      </c>
      <c r="U286" s="20">
        <v>2</v>
      </c>
      <c r="V286" s="20" t="s">
        <v>686</v>
      </c>
      <c r="W286" s="20">
        <v>0.1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</v>
      </c>
      <c r="AD286" s="22">
        <v>5326</v>
      </c>
      <c r="AE286" s="22">
        <v>397</v>
      </c>
      <c r="AF286" s="22">
        <v>5229</v>
      </c>
      <c r="AG286" s="22">
        <v>245</v>
      </c>
      <c r="AH286" s="20">
        <v>0.3</v>
      </c>
      <c r="AI286" s="20">
        <v>0.9</v>
      </c>
      <c r="AJ286" s="20" t="s">
        <v>686</v>
      </c>
      <c r="AK286" s="22">
        <v>86</v>
      </c>
      <c r="AL286" s="22">
        <v>0</v>
      </c>
      <c r="AM286" s="22">
        <v>0</v>
      </c>
      <c r="AN286" s="22">
        <v>1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10</v>
      </c>
      <c r="AX286" s="20">
        <v>8.4</v>
      </c>
      <c r="AY286" s="20">
        <v>3.3</v>
      </c>
      <c r="AZ286" s="20">
        <v>6</v>
      </c>
      <c r="BA286" s="20">
        <v>1.7</v>
      </c>
      <c r="BB286" s="22">
        <v>1</v>
      </c>
      <c r="BC286" s="20">
        <v>0</v>
      </c>
      <c r="BD286" s="20">
        <v>0.03</v>
      </c>
      <c r="BE286" s="20">
        <v>0.03</v>
      </c>
      <c r="BF286" s="20">
        <v>1.39</v>
      </c>
      <c r="BG286" s="22">
        <v>390</v>
      </c>
      <c r="BH286" s="22">
        <v>176</v>
      </c>
      <c r="BI286" s="22">
        <v>373</v>
      </c>
      <c r="BJ286" s="22">
        <v>185</v>
      </c>
      <c r="BK286" s="22">
        <v>339</v>
      </c>
      <c r="BL286" s="22">
        <v>173</v>
      </c>
      <c r="BM286" s="22">
        <v>411</v>
      </c>
      <c r="BN286" s="22">
        <v>190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0.03</v>
      </c>
      <c r="BX286" s="22">
        <v>0.03</v>
      </c>
      <c r="BY286" s="22">
        <v>1.45</v>
      </c>
      <c r="BZ286" s="22">
        <v>0</v>
      </c>
      <c r="CA286" s="22">
        <v>504</v>
      </c>
      <c r="CB286" s="22">
        <v>279</v>
      </c>
      <c r="CC286" s="22">
        <v>201</v>
      </c>
      <c r="CD286" s="22">
        <v>98</v>
      </c>
      <c r="CE286" s="22">
        <v>222</v>
      </c>
      <c r="CF286" s="22">
        <v>94</v>
      </c>
      <c r="CG286" s="22">
        <v>451</v>
      </c>
      <c r="CH286" s="22">
        <v>147</v>
      </c>
      <c r="CI286" s="22">
        <v>1.05</v>
      </c>
      <c r="CJ286" s="22">
        <v>1.05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86417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0</v>
      </c>
      <c r="K287" s="20">
        <v>0</v>
      </c>
      <c r="L287" s="22">
        <v>0</v>
      </c>
      <c r="M287" s="20" t="s">
        <v>1213</v>
      </c>
      <c r="N287" s="20">
        <v>1.3</v>
      </c>
      <c r="O287" s="22">
        <v>240</v>
      </c>
      <c r="P287" s="23" t="b">
        <v>0</v>
      </c>
      <c r="Q287" s="20" t="s">
        <v>3399</v>
      </c>
      <c r="R287" s="20" t="s">
        <v>3429</v>
      </c>
      <c r="S287" s="22">
        <v>49</v>
      </c>
      <c r="T287" s="20" t="s">
        <v>1214</v>
      </c>
      <c r="U287" s="20">
        <v>2.2000000000000002</v>
      </c>
      <c r="V287" s="20" t="s">
        <v>584</v>
      </c>
      <c r="W287" s="20">
        <v>0.1</v>
      </c>
      <c r="X287" s="23" t="b">
        <v>0</v>
      </c>
      <c r="Y287" s="20"/>
      <c r="Z287" s="20" t="s">
        <v>899</v>
      </c>
      <c r="AA287" s="22">
        <v>8</v>
      </c>
      <c r="AB287" s="22">
        <v>31</v>
      </c>
      <c r="AC287" s="22">
        <v>18</v>
      </c>
      <c r="AD287" s="22">
        <v>6683</v>
      </c>
      <c r="AE287" s="22">
        <v>11</v>
      </c>
      <c r="AF287" s="22">
        <v>13520</v>
      </c>
      <c r="AG287" s="22">
        <v>789</v>
      </c>
      <c r="AH287" s="20">
        <v>0.3</v>
      </c>
      <c r="AI287" s="20">
        <v>3.7</v>
      </c>
      <c r="AJ287" s="20" t="s">
        <v>584</v>
      </c>
      <c r="AK287" s="22">
        <v>564</v>
      </c>
      <c r="AL287" s="22">
        <v>0</v>
      </c>
      <c r="AM287" s="22">
        <v>0</v>
      </c>
      <c r="AN287" s="22">
        <v>3</v>
      </c>
      <c r="AO287" s="22">
        <v>6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48</v>
      </c>
      <c r="AX287" s="20">
        <v>68.2</v>
      </c>
      <c r="AY287" s="20">
        <v>103.9</v>
      </c>
      <c r="AZ287" s="20">
        <v>91</v>
      </c>
      <c r="BA287" s="20">
        <v>26.2</v>
      </c>
      <c r="BB287" s="22">
        <v>8</v>
      </c>
      <c r="BC287" s="20">
        <v>0.38</v>
      </c>
      <c r="BD287" s="20">
        <v>0.36</v>
      </c>
      <c r="BE287" s="20">
        <v>0.74</v>
      </c>
      <c r="BF287" s="20">
        <v>8.91</v>
      </c>
      <c r="BG287" s="22">
        <v>237</v>
      </c>
      <c r="BH287" s="22">
        <v>95</v>
      </c>
      <c r="BI287" s="22">
        <v>89</v>
      </c>
      <c r="BJ287" s="22">
        <v>65</v>
      </c>
      <c r="BK287" s="22">
        <v>95</v>
      </c>
      <c r="BL287" s="22">
        <v>55</v>
      </c>
      <c r="BM287" s="22">
        <v>133</v>
      </c>
      <c r="BN287" s="22">
        <v>71</v>
      </c>
      <c r="BO287" s="20"/>
      <c r="BP287" s="20"/>
      <c r="BQ287" s="20"/>
      <c r="BR287" s="20"/>
      <c r="BS287" s="20"/>
      <c r="BT287" s="20"/>
      <c r="BU287" s="22">
        <v>0.06</v>
      </c>
      <c r="BV287" s="22">
        <v>0</v>
      </c>
      <c r="BW287" s="22">
        <v>0.06</v>
      </c>
      <c r="BX287" s="22">
        <v>0.12</v>
      </c>
      <c r="BY287" s="22">
        <v>1.42</v>
      </c>
      <c r="BZ287" s="22">
        <v>0.96</v>
      </c>
      <c r="CA287" s="22">
        <v>224</v>
      </c>
      <c r="CB287" s="22">
        <v>144</v>
      </c>
      <c r="CC287" s="22">
        <v>208</v>
      </c>
      <c r="CD287" s="22">
        <v>102</v>
      </c>
      <c r="CE287" s="22">
        <v>204</v>
      </c>
      <c r="CF287" s="22">
        <v>84</v>
      </c>
      <c r="CG287" s="22">
        <v>397</v>
      </c>
      <c r="CH287" s="22">
        <v>126</v>
      </c>
      <c r="CI287" s="22">
        <v>1.28</v>
      </c>
      <c r="CJ287" s="22">
        <v>0.48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49413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2</v>
      </c>
      <c r="J288" s="20">
        <v>0</v>
      </c>
      <c r="K288" s="20">
        <v>0</v>
      </c>
      <c r="L288" s="22">
        <v>0</v>
      </c>
      <c r="M288" s="20" t="s">
        <v>479</v>
      </c>
      <c r="N288" s="20">
        <v>0</v>
      </c>
      <c r="O288" s="22">
        <v>241</v>
      </c>
      <c r="P288" s="23" t="b">
        <v>0</v>
      </c>
      <c r="Q288" s="20" t="s">
        <v>2494</v>
      </c>
      <c r="R288" s="20" t="s">
        <v>3522</v>
      </c>
      <c r="S288" s="22">
        <v>40</v>
      </c>
      <c r="T288" s="20" t="s">
        <v>1207</v>
      </c>
      <c r="U288" s="20">
        <v>1</v>
      </c>
      <c r="V288" s="20" t="s">
        <v>635</v>
      </c>
      <c r="W288" s="20">
        <v>0.6</v>
      </c>
      <c r="X288" s="23" t="b">
        <v>0</v>
      </c>
      <c r="Y288" s="20"/>
      <c r="Z288" s="20" t="s">
        <v>899</v>
      </c>
      <c r="AA288" s="22">
        <v>8</v>
      </c>
      <c r="AB288" s="22">
        <v>31</v>
      </c>
      <c r="AC288" s="22">
        <v>1</v>
      </c>
      <c r="AD288" s="22">
        <v>18956</v>
      </c>
      <c r="AE288" s="22">
        <v>32</v>
      </c>
      <c r="AF288" s="22">
        <v>52903</v>
      </c>
      <c r="AG288" s="22">
        <v>1391</v>
      </c>
      <c r="AH288" s="20">
        <v>0</v>
      </c>
      <c r="AI288" s="20">
        <v>0.2</v>
      </c>
      <c r="AJ288" s="20" t="s">
        <v>635</v>
      </c>
      <c r="AK288" s="22">
        <v>1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3</v>
      </c>
      <c r="AX288" s="20">
        <v>0.2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432</v>
      </c>
      <c r="BH288" s="22">
        <v>154</v>
      </c>
      <c r="BI288" s="22">
        <v>444</v>
      </c>
      <c r="BJ288" s="22">
        <v>162</v>
      </c>
      <c r="BK288" s="22">
        <v>422</v>
      </c>
      <c r="BL288" s="22">
        <v>152</v>
      </c>
      <c r="BM288" s="22">
        <v>466</v>
      </c>
      <c r="BN288" s="22">
        <v>165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609</v>
      </c>
      <c r="CB288" s="22">
        <v>163</v>
      </c>
      <c r="CC288" s="22">
        <v>399</v>
      </c>
      <c r="CD288" s="22">
        <v>131</v>
      </c>
      <c r="CE288" s="22">
        <v>348</v>
      </c>
      <c r="CF288" s="22">
        <v>118</v>
      </c>
      <c r="CG288" s="22">
        <v>219</v>
      </c>
      <c r="CH288" s="22">
        <v>84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55494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1.7</v>
      </c>
      <c r="K289" s="20">
        <v>1.2</v>
      </c>
      <c r="L289" s="22">
        <v>0</v>
      </c>
      <c r="M289" s="20" t="s">
        <v>1208</v>
      </c>
      <c r="N289" s="20">
        <v>1.7</v>
      </c>
      <c r="O289" s="22">
        <v>242</v>
      </c>
      <c r="P289" s="23" t="b">
        <v>0</v>
      </c>
      <c r="Q289" s="20"/>
      <c r="R289" s="20" t="s">
        <v>3430</v>
      </c>
      <c r="S289" s="22">
        <v>45</v>
      </c>
      <c r="T289" s="20" t="s">
        <v>1209</v>
      </c>
      <c r="U289" s="20">
        <v>2.6</v>
      </c>
      <c r="V289" s="20" t="s">
        <v>491</v>
      </c>
      <c r="W289" s="20">
        <v>0.2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21</v>
      </c>
      <c r="AD289" s="22">
        <v>14237</v>
      </c>
      <c r="AE289" s="22">
        <v>219</v>
      </c>
      <c r="AF289" s="22">
        <v>18887</v>
      </c>
      <c r="AG289" s="22">
        <v>308</v>
      </c>
      <c r="AH289" s="20">
        <v>0.4</v>
      </c>
      <c r="AI289" s="20">
        <v>4.7</v>
      </c>
      <c r="AJ289" s="20" t="s">
        <v>491</v>
      </c>
      <c r="AK289" s="22">
        <v>712</v>
      </c>
      <c r="AL289" s="22">
        <v>0</v>
      </c>
      <c r="AM289" s="22">
        <v>0</v>
      </c>
      <c r="AN289" s="22">
        <v>3</v>
      </c>
      <c r="AO289" s="22">
        <v>11</v>
      </c>
      <c r="AP289" s="22">
        <v>0</v>
      </c>
      <c r="AQ289" s="22">
        <v>0</v>
      </c>
      <c r="AR289" s="22">
        <v>0</v>
      </c>
      <c r="AS289" s="22">
        <v>3</v>
      </c>
      <c r="AT289" s="22">
        <v>0</v>
      </c>
      <c r="AU289" s="22">
        <v>0</v>
      </c>
      <c r="AV289" s="22">
        <v>0</v>
      </c>
      <c r="AW289" s="22">
        <v>102</v>
      </c>
      <c r="AX289" s="20">
        <v>103</v>
      </c>
      <c r="AY289" s="20">
        <v>18.399999999999999</v>
      </c>
      <c r="AZ289" s="20">
        <v>18</v>
      </c>
      <c r="BA289" s="20">
        <v>13.9</v>
      </c>
      <c r="BB289" s="22">
        <v>8</v>
      </c>
      <c r="BC289" s="20">
        <v>0.56000000000000005</v>
      </c>
      <c r="BD289" s="20">
        <v>0.1</v>
      </c>
      <c r="BE289" s="20">
        <v>0.66</v>
      </c>
      <c r="BF289" s="20">
        <v>12.68</v>
      </c>
      <c r="BG289" s="22">
        <v>164</v>
      </c>
      <c r="BH289" s="22">
        <v>63</v>
      </c>
      <c r="BI289" s="22">
        <v>297</v>
      </c>
      <c r="BJ289" s="22">
        <v>98</v>
      </c>
      <c r="BK289" s="22">
        <v>260</v>
      </c>
      <c r="BL289" s="22">
        <v>78</v>
      </c>
      <c r="BM289" s="22">
        <v>263</v>
      </c>
      <c r="BN289" s="22">
        <v>89</v>
      </c>
      <c r="BO289" s="20"/>
      <c r="BP289" s="20"/>
      <c r="BQ289" s="20"/>
      <c r="BR289" s="20"/>
      <c r="BS289" s="20"/>
      <c r="BT289" s="20"/>
      <c r="BU289" s="22">
        <v>7.0000000000000007E-2</v>
      </c>
      <c r="BV289" s="22">
        <v>0</v>
      </c>
      <c r="BW289" s="22">
        <v>0.01</v>
      </c>
      <c r="BX289" s="22">
        <v>0.08</v>
      </c>
      <c r="BY289" s="22">
        <v>1.6</v>
      </c>
      <c r="BZ289" s="22">
        <v>1.39</v>
      </c>
      <c r="CA289" s="22">
        <v>348</v>
      </c>
      <c r="CB289" s="22">
        <v>48</v>
      </c>
      <c r="CC289" s="22">
        <v>181</v>
      </c>
      <c r="CD289" s="22">
        <v>50</v>
      </c>
      <c r="CE289" s="22">
        <v>170</v>
      </c>
      <c r="CF289" s="22">
        <v>56</v>
      </c>
      <c r="CG289" s="22">
        <v>306</v>
      </c>
      <c r="CH289" s="22">
        <v>118</v>
      </c>
      <c r="CI289" s="22">
        <v>1.01</v>
      </c>
      <c r="CJ289" s="22">
        <v>0.38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487818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1</v>
      </c>
      <c r="J290" s="20">
        <v>0</v>
      </c>
      <c r="K290" s="20">
        <v>-0.5</v>
      </c>
      <c r="L290" s="22">
        <v>0</v>
      </c>
      <c r="M290" s="20" t="s">
        <v>1016</v>
      </c>
      <c r="N290" s="20">
        <v>0</v>
      </c>
      <c r="O290" s="22">
        <v>243</v>
      </c>
      <c r="P290" s="23" t="b">
        <v>0</v>
      </c>
      <c r="Q290" s="20"/>
      <c r="R290" s="20"/>
      <c r="S290" s="22">
        <v>40</v>
      </c>
      <c r="T290" s="20" t="s">
        <v>1242</v>
      </c>
      <c r="U290" s="20">
        <v>0</v>
      </c>
      <c r="V290" s="20" t="s">
        <v>688</v>
      </c>
      <c r="W290" s="20">
        <v>1.1000000000000001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0</v>
      </c>
      <c r="AD290" s="22">
        <v>17244</v>
      </c>
      <c r="AE290" s="22">
        <v>144</v>
      </c>
      <c r="AF290" s="22">
        <v>33766</v>
      </c>
      <c r="AG290" s="22">
        <v>998</v>
      </c>
      <c r="AH290" s="20">
        <v>0</v>
      </c>
      <c r="AI290" s="20">
        <v>0</v>
      </c>
      <c r="AJ290" s="20" t="s">
        <v>688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523</v>
      </c>
      <c r="BH290" s="22">
        <v>71</v>
      </c>
      <c r="BI290" s="22">
        <v>506</v>
      </c>
      <c r="BJ290" s="22">
        <v>55</v>
      </c>
      <c r="BK290" s="22">
        <v>487</v>
      </c>
      <c r="BL290" s="22">
        <v>50</v>
      </c>
      <c r="BM290" s="22">
        <v>527</v>
      </c>
      <c r="BN290" s="22">
        <v>71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683</v>
      </c>
      <c r="CB290" s="22">
        <v>68</v>
      </c>
      <c r="CC290" s="22">
        <v>464</v>
      </c>
      <c r="CD290" s="22">
        <v>70</v>
      </c>
      <c r="CE290" s="22">
        <v>530</v>
      </c>
      <c r="CF290" s="22">
        <v>71</v>
      </c>
      <c r="CG290" s="22">
        <v>164</v>
      </c>
      <c r="CH290" s="22">
        <v>22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172649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1555</v>
      </c>
      <c r="N291" s="20">
        <v>0</v>
      </c>
      <c r="O291" s="22">
        <v>385</v>
      </c>
      <c r="P291" s="23" t="b">
        <v>0</v>
      </c>
      <c r="Q291" s="20" t="s">
        <v>3343</v>
      </c>
      <c r="R291" s="20" t="s">
        <v>3344</v>
      </c>
      <c r="S291" s="22">
        <v>45</v>
      </c>
      <c r="T291" s="20" t="s">
        <v>1556</v>
      </c>
      <c r="U291" s="20">
        <v>0</v>
      </c>
      <c r="V291" s="20" t="s">
        <v>434</v>
      </c>
      <c r="W291" s="20">
        <v>0.3</v>
      </c>
      <c r="X291" s="23" t="b">
        <v>0</v>
      </c>
      <c r="Y291" s="20"/>
      <c r="Z291" s="20" t="s">
        <v>899</v>
      </c>
      <c r="AA291" s="22">
        <v>8</v>
      </c>
      <c r="AB291" s="22">
        <v>31</v>
      </c>
      <c r="AC291" s="22">
        <v>0</v>
      </c>
      <c r="AD291" s="22">
        <v>14704</v>
      </c>
      <c r="AE291" s="22">
        <v>60</v>
      </c>
      <c r="AF291" s="22">
        <v>30257</v>
      </c>
      <c r="AG291" s="22">
        <v>817</v>
      </c>
      <c r="AH291" s="20">
        <v>0</v>
      </c>
      <c r="AI291" s="20">
        <v>0</v>
      </c>
      <c r="AJ291" s="20" t="s">
        <v>434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604</v>
      </c>
      <c r="BH291" s="22">
        <v>82</v>
      </c>
      <c r="BI291" s="22">
        <v>600</v>
      </c>
      <c r="BJ291" s="22">
        <v>75</v>
      </c>
      <c r="BK291" s="22">
        <v>590</v>
      </c>
      <c r="BL291" s="22">
        <v>71</v>
      </c>
      <c r="BM291" s="22">
        <v>608</v>
      </c>
      <c r="BN291" s="22">
        <v>82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370</v>
      </c>
      <c r="CB291" s="22">
        <v>21</v>
      </c>
      <c r="CC291" s="22">
        <v>569</v>
      </c>
      <c r="CD291" s="22">
        <v>81</v>
      </c>
      <c r="CE291" s="22">
        <v>612</v>
      </c>
      <c r="CF291" s="22">
        <v>82</v>
      </c>
      <c r="CG291" s="22">
        <v>283</v>
      </c>
      <c r="CH291" s="22">
        <v>41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536694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0.3</v>
      </c>
      <c r="K292" s="20">
        <v>-0.2</v>
      </c>
      <c r="L292" s="22">
        <v>1</v>
      </c>
      <c r="M292" s="20" t="s">
        <v>642</v>
      </c>
      <c r="N292" s="20">
        <v>0.3</v>
      </c>
      <c r="O292" s="22">
        <v>615</v>
      </c>
      <c r="P292" s="23" t="b">
        <v>0</v>
      </c>
      <c r="Q292" s="20"/>
      <c r="R292" s="20" t="s">
        <v>2531</v>
      </c>
      <c r="S292" s="22">
        <v>49</v>
      </c>
      <c r="T292" s="20" t="s">
        <v>2412</v>
      </c>
      <c r="U292" s="20">
        <v>1</v>
      </c>
      <c r="V292" s="20" t="s">
        <v>2413</v>
      </c>
      <c r="W292" s="20">
        <v>0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1</v>
      </c>
      <c r="AD292" s="22">
        <v>481</v>
      </c>
      <c r="AE292" s="22">
        <v>79</v>
      </c>
      <c r="AF292" s="22">
        <v>870</v>
      </c>
      <c r="AG292" s="22">
        <v>25</v>
      </c>
      <c r="AH292" s="20">
        <v>0.1</v>
      </c>
      <c r="AI292" s="20">
        <v>0.2</v>
      </c>
      <c r="AJ292" s="20" t="s">
        <v>2414</v>
      </c>
      <c r="AK292" s="22">
        <v>20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5</v>
      </c>
      <c r="AX292" s="20">
        <v>4.5999999999999996</v>
      </c>
      <c r="AY292" s="20">
        <v>38.799999999999997</v>
      </c>
      <c r="AZ292" s="20">
        <v>1</v>
      </c>
      <c r="BA292" s="20">
        <v>4.4000000000000004</v>
      </c>
      <c r="BB292" s="22">
        <v>0</v>
      </c>
      <c r="BC292" s="20">
        <v>0.02</v>
      </c>
      <c r="BD292" s="20">
        <v>0.08</v>
      </c>
      <c r="BE292" s="20">
        <v>0.1</v>
      </c>
      <c r="BF292" s="20">
        <v>0.16</v>
      </c>
      <c r="BG292" s="22">
        <v>409</v>
      </c>
      <c r="BH292" s="22">
        <v>187</v>
      </c>
      <c r="BI292" s="22">
        <v>221</v>
      </c>
      <c r="BJ292" s="22">
        <v>125</v>
      </c>
      <c r="BK292" s="22">
        <v>390</v>
      </c>
      <c r="BL292" s="22">
        <v>196</v>
      </c>
      <c r="BM292" s="22">
        <v>356</v>
      </c>
      <c r="BN292" s="22">
        <v>166</v>
      </c>
      <c r="BO292" s="20"/>
      <c r="BP292" s="20"/>
      <c r="BQ292" s="20"/>
      <c r="BR292" s="20"/>
      <c r="BS292" s="20"/>
      <c r="BT292" s="20"/>
      <c r="BU292" s="22">
        <v>0.09</v>
      </c>
      <c r="BV292" s="22">
        <v>0</v>
      </c>
      <c r="BW292" s="22">
        <v>0.36</v>
      </c>
      <c r="BX292" s="22">
        <v>0.45</v>
      </c>
      <c r="BY292" s="22">
        <v>0.72</v>
      </c>
      <c r="BZ292" s="22">
        <v>0</v>
      </c>
      <c r="CA292" s="22">
        <v>279</v>
      </c>
      <c r="CB292" s="22">
        <v>181</v>
      </c>
      <c r="CC292" s="22">
        <v>342</v>
      </c>
      <c r="CD292" s="22">
        <v>162</v>
      </c>
      <c r="CE292" s="22">
        <v>402</v>
      </c>
      <c r="CF292" s="22">
        <v>192</v>
      </c>
      <c r="CG292" s="22">
        <v>682</v>
      </c>
      <c r="CH292" s="22">
        <v>280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450542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1.3</v>
      </c>
      <c r="K293" s="20">
        <v>0.8</v>
      </c>
      <c r="L293" s="22">
        <v>1</v>
      </c>
      <c r="M293" s="20" t="s">
        <v>2532</v>
      </c>
      <c r="N293" s="20">
        <v>1.3</v>
      </c>
      <c r="O293" s="22">
        <v>657</v>
      </c>
      <c r="P293" s="23" t="b">
        <v>0</v>
      </c>
      <c r="Q293" s="20"/>
      <c r="R293" s="20"/>
      <c r="S293" s="22">
        <v>45</v>
      </c>
      <c r="T293" s="20" t="s">
        <v>2533</v>
      </c>
      <c r="U293" s="20">
        <v>1.4</v>
      </c>
      <c r="V293" s="20" t="s">
        <v>2534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7</v>
      </c>
      <c r="AD293" s="22">
        <v>3192</v>
      </c>
      <c r="AE293" s="22">
        <v>259</v>
      </c>
      <c r="AF293" s="22">
        <v>1347</v>
      </c>
      <c r="AG293" s="22">
        <v>140</v>
      </c>
      <c r="AH293" s="20">
        <v>0.3</v>
      </c>
      <c r="AI293" s="20">
        <v>1.6</v>
      </c>
      <c r="AJ293" s="20" t="s">
        <v>2534</v>
      </c>
      <c r="AK293" s="22">
        <v>102</v>
      </c>
      <c r="AL293" s="22">
        <v>0</v>
      </c>
      <c r="AM293" s="22">
        <v>0</v>
      </c>
      <c r="AN293" s="22">
        <v>1</v>
      </c>
      <c r="AO293" s="22">
        <v>2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21</v>
      </c>
      <c r="AX293" s="20">
        <v>21.2</v>
      </c>
      <c r="AY293" s="20">
        <v>27.7</v>
      </c>
      <c r="AZ293" s="20">
        <v>56</v>
      </c>
      <c r="BA293" s="20">
        <v>10.5</v>
      </c>
      <c r="BB293" s="22">
        <v>0</v>
      </c>
      <c r="BC293" s="20">
        <v>0.39</v>
      </c>
      <c r="BD293" s="20">
        <v>0.14000000000000001</v>
      </c>
      <c r="BE293" s="20">
        <v>0.52</v>
      </c>
      <c r="BF293" s="20">
        <v>2.2400000000000002</v>
      </c>
      <c r="BG293" s="22">
        <v>346</v>
      </c>
      <c r="BH293" s="22">
        <v>153</v>
      </c>
      <c r="BI293" s="22">
        <v>260</v>
      </c>
      <c r="BJ293" s="22">
        <v>143</v>
      </c>
      <c r="BK293" s="22">
        <v>154</v>
      </c>
      <c r="BL293" s="22">
        <v>90</v>
      </c>
      <c r="BM293" s="22">
        <v>289</v>
      </c>
      <c r="BN293" s="22">
        <v>128</v>
      </c>
      <c r="BO293" s="20"/>
      <c r="BP293" s="20"/>
      <c r="BQ293" s="20"/>
      <c r="BR293" s="20"/>
      <c r="BS293" s="20"/>
      <c r="BT293" s="20"/>
      <c r="BU293" s="22">
        <v>0.34</v>
      </c>
      <c r="BV293" s="22">
        <v>0</v>
      </c>
      <c r="BW293" s="22">
        <v>0.12</v>
      </c>
      <c r="BX293" s="22">
        <v>0.46</v>
      </c>
      <c r="BY293" s="22">
        <v>1.98</v>
      </c>
      <c r="BZ293" s="22">
        <v>1.76</v>
      </c>
      <c r="CA293" s="22">
        <v>418</v>
      </c>
      <c r="CB293" s="22">
        <v>236</v>
      </c>
      <c r="CC293" s="22">
        <v>205</v>
      </c>
      <c r="CD293" s="22">
        <v>100</v>
      </c>
      <c r="CE293" s="22">
        <v>300</v>
      </c>
      <c r="CF293" s="22">
        <v>138</v>
      </c>
      <c r="CG293" s="22">
        <v>558</v>
      </c>
      <c r="CH293" s="22">
        <v>208</v>
      </c>
      <c r="CI293" s="22">
        <v>0</v>
      </c>
      <c r="CJ293" s="22">
        <v>0.88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0</v>
      </c>
      <c r="B294" s="22">
        <v>0</v>
      </c>
      <c r="C294" s="22">
        <v>461382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4</v>
      </c>
      <c r="J294" s="20">
        <v>0</v>
      </c>
      <c r="K294" s="20">
        <v>0</v>
      </c>
      <c r="L294" s="22">
        <v>0</v>
      </c>
      <c r="M294" s="20" t="s">
        <v>2535</v>
      </c>
      <c r="N294" s="20">
        <v>0</v>
      </c>
      <c r="O294" s="22">
        <v>658</v>
      </c>
      <c r="P294" s="23" t="b">
        <v>0</v>
      </c>
      <c r="Q294" s="20" t="s">
        <v>3023</v>
      </c>
      <c r="R294" s="20" t="s">
        <v>3024</v>
      </c>
      <c r="S294" s="22">
        <v>45</v>
      </c>
      <c r="T294" s="20" t="s">
        <v>2536</v>
      </c>
      <c r="U294" s="20">
        <v>0</v>
      </c>
      <c r="V294" s="20" t="s">
        <v>581</v>
      </c>
      <c r="W294" s="20">
        <v>0.1</v>
      </c>
      <c r="X294" s="23" t="b">
        <v>0</v>
      </c>
      <c r="Y294" s="20"/>
      <c r="Z294" s="20" t="s">
        <v>872</v>
      </c>
      <c r="AA294" s="22">
        <v>8</v>
      </c>
      <c r="AB294" s="22">
        <v>31</v>
      </c>
      <c r="AC294" s="22">
        <v>0</v>
      </c>
      <c r="AD294" s="22">
        <v>7045</v>
      </c>
      <c r="AE294" s="22">
        <v>0</v>
      </c>
      <c r="AF294" s="22">
        <v>8343</v>
      </c>
      <c r="AG294" s="22">
        <v>93</v>
      </c>
      <c r="AH294" s="20">
        <v>0</v>
      </c>
      <c r="AI294" s="20">
        <v>0</v>
      </c>
      <c r="AJ294" s="20" t="s">
        <v>581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2">
        <v>0</v>
      </c>
      <c r="BC294" s="20">
        <v>0</v>
      </c>
      <c r="BD294" s="20">
        <v>0</v>
      </c>
      <c r="BE294" s="20">
        <v>0</v>
      </c>
      <c r="BF294" s="20">
        <v>0</v>
      </c>
      <c r="BG294" s="22">
        <v>628</v>
      </c>
      <c r="BH294" s="22">
        <v>66</v>
      </c>
      <c r="BI294" s="22">
        <v>625</v>
      </c>
      <c r="BJ294" s="22">
        <v>69</v>
      </c>
      <c r="BK294" s="22">
        <v>617</v>
      </c>
      <c r="BL294" s="22">
        <v>67</v>
      </c>
      <c r="BM294" s="22">
        <v>633</v>
      </c>
      <c r="BN294" s="22">
        <v>67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</v>
      </c>
      <c r="BZ294" s="22">
        <v>0</v>
      </c>
      <c r="CA294" s="22">
        <v>421</v>
      </c>
      <c r="CB294" s="22">
        <v>74</v>
      </c>
      <c r="CC294" s="22">
        <v>594</v>
      </c>
      <c r="CD294" s="22">
        <v>66</v>
      </c>
      <c r="CE294" s="22">
        <v>636</v>
      </c>
      <c r="CF294" s="22">
        <v>70</v>
      </c>
      <c r="CG294" s="22">
        <v>499</v>
      </c>
      <c r="CH294" s="22">
        <v>71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531993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</v>
      </c>
      <c r="K295" s="20">
        <v>-0.5</v>
      </c>
      <c r="L295" s="22">
        <v>0</v>
      </c>
      <c r="M295" s="20" t="s">
        <v>3345</v>
      </c>
      <c r="N295" s="20">
        <v>0</v>
      </c>
      <c r="O295" s="22">
        <v>720</v>
      </c>
      <c r="P295" s="23" t="b">
        <v>0</v>
      </c>
      <c r="Q295" s="20"/>
      <c r="R295" s="20"/>
      <c r="S295" s="22">
        <v>45</v>
      </c>
      <c r="T295" s="20" t="s">
        <v>3346</v>
      </c>
      <c r="U295" s="20">
        <v>0</v>
      </c>
      <c r="V295" s="20" t="s">
        <v>3347</v>
      </c>
      <c r="W295" s="20">
        <v>0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0</v>
      </c>
      <c r="AD295" s="22">
        <v>1354</v>
      </c>
      <c r="AE295" s="22">
        <v>242</v>
      </c>
      <c r="AF295" s="22">
        <v>423</v>
      </c>
      <c r="AG295" s="22">
        <v>95</v>
      </c>
      <c r="AH295" s="20">
        <v>0</v>
      </c>
      <c r="AI295" s="20">
        <v>0</v>
      </c>
      <c r="AJ295" s="20" t="s">
        <v>3347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655</v>
      </c>
      <c r="BH295" s="22">
        <v>75</v>
      </c>
      <c r="BI295" s="22">
        <v>652</v>
      </c>
      <c r="BJ295" s="22">
        <v>77</v>
      </c>
      <c r="BK295" s="22">
        <v>645</v>
      </c>
      <c r="BL295" s="22">
        <v>76</v>
      </c>
      <c r="BM295" s="22">
        <v>660</v>
      </c>
      <c r="BN295" s="22">
        <v>76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455</v>
      </c>
      <c r="CB295" s="22">
        <v>83</v>
      </c>
      <c r="CC295" s="22">
        <v>623</v>
      </c>
      <c r="CD295" s="22">
        <v>75</v>
      </c>
      <c r="CE295" s="22">
        <v>659</v>
      </c>
      <c r="CF295" s="22">
        <v>77</v>
      </c>
      <c r="CG295" s="22">
        <v>640</v>
      </c>
      <c r="CH295" s="22">
        <v>88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531989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0.3</v>
      </c>
      <c r="K296" s="20">
        <v>-0.2</v>
      </c>
      <c r="L296" s="22">
        <v>1</v>
      </c>
      <c r="M296" s="20" t="s">
        <v>985</v>
      </c>
      <c r="N296" s="20">
        <v>0.3</v>
      </c>
      <c r="O296" s="22">
        <v>721</v>
      </c>
      <c r="P296" s="23" t="b">
        <v>0</v>
      </c>
      <c r="Q296" s="20"/>
      <c r="R296" s="20"/>
      <c r="S296" s="22">
        <v>45</v>
      </c>
      <c r="T296" s="20" t="s">
        <v>3348</v>
      </c>
      <c r="U296" s="20">
        <v>1</v>
      </c>
      <c r="V296" s="20" t="s">
        <v>3349</v>
      </c>
      <c r="W296" s="20">
        <v>0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</v>
      </c>
      <c r="AD296" s="22">
        <v>247</v>
      </c>
      <c r="AE296" s="22">
        <v>40</v>
      </c>
      <c r="AF296" s="22">
        <v>95</v>
      </c>
      <c r="AG296" s="22">
        <v>20</v>
      </c>
      <c r="AH296" s="20">
        <v>0.1</v>
      </c>
      <c r="AI296" s="20">
        <v>0.2</v>
      </c>
      <c r="AJ296" s="20" t="s">
        <v>3349</v>
      </c>
      <c r="AK296" s="22">
        <v>3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3</v>
      </c>
      <c r="AX296" s="20">
        <v>2.4</v>
      </c>
      <c r="AY296" s="20">
        <v>0</v>
      </c>
      <c r="AZ296" s="20">
        <v>0</v>
      </c>
      <c r="BA296" s="20">
        <v>0.2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420</v>
      </c>
      <c r="BH296" s="22">
        <v>193</v>
      </c>
      <c r="BI296" s="22">
        <v>651</v>
      </c>
      <c r="BJ296" s="22">
        <v>264</v>
      </c>
      <c r="BK296" s="22">
        <v>644</v>
      </c>
      <c r="BL296" s="22">
        <v>262</v>
      </c>
      <c r="BM296" s="22">
        <v>432</v>
      </c>
      <c r="BN296" s="22">
        <v>201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454</v>
      </c>
      <c r="CB296" s="22">
        <v>259</v>
      </c>
      <c r="CC296" s="22">
        <v>337</v>
      </c>
      <c r="CD296" s="22">
        <v>157</v>
      </c>
      <c r="CE296" s="22">
        <v>378</v>
      </c>
      <c r="CF296" s="22">
        <v>173</v>
      </c>
      <c r="CG296" s="22">
        <v>715</v>
      </c>
      <c r="CH296" s="22">
        <v>303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474908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</v>
      </c>
      <c r="K297" s="20">
        <v>-0.5</v>
      </c>
      <c r="L297" s="22">
        <v>0</v>
      </c>
      <c r="M297" s="20" t="s">
        <v>3431</v>
      </c>
      <c r="N297" s="20">
        <v>0</v>
      </c>
      <c r="O297" s="22">
        <v>724</v>
      </c>
      <c r="P297" s="23" t="b">
        <v>0</v>
      </c>
      <c r="Q297" s="20"/>
      <c r="R297" s="20"/>
      <c r="S297" s="22">
        <v>45</v>
      </c>
      <c r="T297" s="20" t="s">
        <v>3432</v>
      </c>
      <c r="U297" s="20">
        <v>0</v>
      </c>
      <c r="V297" s="20" t="s">
        <v>3433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0</v>
      </c>
      <c r="AD297" s="22">
        <v>98</v>
      </c>
      <c r="AE297" s="22">
        <v>23</v>
      </c>
      <c r="AF297" s="22">
        <v>28</v>
      </c>
      <c r="AG297" s="22">
        <v>9</v>
      </c>
      <c r="AH297" s="20">
        <v>0</v>
      </c>
      <c r="AI297" s="20">
        <v>0</v>
      </c>
      <c r="AJ297" s="20" t="s">
        <v>3433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634</v>
      </c>
      <c r="BH297" s="22">
        <v>249</v>
      </c>
      <c r="BI297" s="22">
        <v>631</v>
      </c>
      <c r="BJ297" s="22">
        <v>250</v>
      </c>
      <c r="BK297" s="22">
        <v>623</v>
      </c>
      <c r="BL297" s="22">
        <v>248</v>
      </c>
      <c r="BM297" s="22">
        <v>639</v>
      </c>
      <c r="BN297" s="22">
        <v>253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429</v>
      </c>
      <c r="CB297" s="22">
        <v>242</v>
      </c>
      <c r="CC297" s="22">
        <v>601</v>
      </c>
      <c r="CD297" s="22">
        <v>230</v>
      </c>
      <c r="CE297" s="22">
        <v>640</v>
      </c>
      <c r="CF297" s="22">
        <v>253</v>
      </c>
      <c r="CG297" s="22">
        <v>724</v>
      </c>
      <c r="CH297" s="22">
        <v>310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0</v>
      </c>
      <c r="B298" s="22">
        <v>0</v>
      </c>
      <c r="C298" s="22">
        <v>120250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0</v>
      </c>
      <c r="K298" s="20">
        <v>0</v>
      </c>
      <c r="L298" s="22">
        <v>0</v>
      </c>
      <c r="M298" s="20" t="s">
        <v>1251</v>
      </c>
      <c r="N298" s="20">
        <v>0</v>
      </c>
      <c r="O298" s="22">
        <v>244</v>
      </c>
      <c r="P298" s="23" t="b">
        <v>0</v>
      </c>
      <c r="Q298" s="20" t="s">
        <v>2494</v>
      </c>
      <c r="R298" s="20" t="s">
        <v>3350</v>
      </c>
      <c r="S298" s="22">
        <v>44</v>
      </c>
      <c r="T298" s="20" t="s">
        <v>1252</v>
      </c>
      <c r="U298" s="20">
        <v>0</v>
      </c>
      <c r="V298" s="20" t="s">
        <v>1253</v>
      </c>
      <c r="W298" s="20">
        <v>0.1</v>
      </c>
      <c r="X298" s="23" t="b">
        <v>0</v>
      </c>
      <c r="Y298" s="20"/>
      <c r="Z298" s="20" t="s">
        <v>899</v>
      </c>
      <c r="AA298" s="22">
        <v>9</v>
      </c>
      <c r="AB298" s="22">
        <v>11</v>
      </c>
      <c r="AC298" s="22">
        <v>0</v>
      </c>
      <c r="AD298" s="22">
        <v>5025</v>
      </c>
      <c r="AE298" s="22">
        <v>11</v>
      </c>
      <c r="AF298" s="22">
        <v>19416</v>
      </c>
      <c r="AG298" s="22">
        <v>407</v>
      </c>
      <c r="AH298" s="20">
        <v>0</v>
      </c>
      <c r="AI298" s="20">
        <v>0</v>
      </c>
      <c r="AJ298" s="20" t="s">
        <v>368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555</v>
      </c>
      <c r="BH298" s="22">
        <v>207</v>
      </c>
      <c r="BI298" s="22">
        <v>544</v>
      </c>
      <c r="BJ298" s="22">
        <v>208</v>
      </c>
      <c r="BK298" s="22">
        <v>532</v>
      </c>
      <c r="BL298" s="22">
        <v>204</v>
      </c>
      <c r="BM298" s="22">
        <v>559</v>
      </c>
      <c r="BN298" s="22">
        <v>211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492</v>
      </c>
      <c r="CB298" s="22">
        <v>273</v>
      </c>
      <c r="CC298" s="22">
        <v>508</v>
      </c>
      <c r="CD298" s="22">
        <v>185</v>
      </c>
      <c r="CE298" s="22">
        <v>562</v>
      </c>
      <c r="CF298" s="22">
        <v>212</v>
      </c>
      <c r="CG298" s="22">
        <v>366</v>
      </c>
      <c r="CH298" s="22">
        <v>116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480455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2</v>
      </c>
      <c r="J299" s="20">
        <v>2.7</v>
      </c>
      <c r="K299" s="20">
        <v>2.2000000000000002</v>
      </c>
      <c r="L299" s="22">
        <v>1</v>
      </c>
      <c r="M299" s="20" t="s">
        <v>1268</v>
      </c>
      <c r="N299" s="20">
        <v>2.7</v>
      </c>
      <c r="O299" s="22">
        <v>245</v>
      </c>
      <c r="P299" s="23" t="b">
        <v>0</v>
      </c>
      <c r="Q299" s="20"/>
      <c r="R299" s="20" t="s">
        <v>3189</v>
      </c>
      <c r="S299" s="22">
        <v>40</v>
      </c>
      <c r="T299" s="20" t="s">
        <v>1269</v>
      </c>
      <c r="U299" s="20">
        <v>1.7</v>
      </c>
      <c r="V299" s="20" t="s">
        <v>695</v>
      </c>
      <c r="W299" s="20">
        <v>1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12</v>
      </c>
      <c r="AD299" s="22">
        <v>100862</v>
      </c>
      <c r="AE299" s="22">
        <v>14983</v>
      </c>
      <c r="AF299" s="22">
        <v>38928</v>
      </c>
      <c r="AG299" s="22">
        <v>2384</v>
      </c>
      <c r="AH299" s="20">
        <v>0.7</v>
      </c>
      <c r="AI299" s="20">
        <v>3</v>
      </c>
      <c r="AJ299" s="20" t="s">
        <v>695</v>
      </c>
      <c r="AK299" s="22">
        <v>630</v>
      </c>
      <c r="AL299" s="22">
        <v>0</v>
      </c>
      <c r="AM299" s="22">
        <v>0</v>
      </c>
      <c r="AN299" s="22">
        <v>1</v>
      </c>
      <c r="AO299" s="22">
        <v>9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0</v>
      </c>
      <c r="AW299" s="22">
        <v>103</v>
      </c>
      <c r="AX299" s="20">
        <v>143.6</v>
      </c>
      <c r="AY299" s="20">
        <v>28.8</v>
      </c>
      <c r="AZ299" s="20">
        <v>36</v>
      </c>
      <c r="BA299" s="20">
        <v>20.8</v>
      </c>
      <c r="BB299" s="22">
        <v>7</v>
      </c>
      <c r="BC299" s="20">
        <v>0.24</v>
      </c>
      <c r="BD299" s="20">
        <v>0.42</v>
      </c>
      <c r="BE299" s="20">
        <v>0.66</v>
      </c>
      <c r="BF299" s="20">
        <v>8.31</v>
      </c>
      <c r="BG299" s="22">
        <v>106</v>
      </c>
      <c r="BH299" s="22">
        <v>40</v>
      </c>
      <c r="BI299" s="22">
        <v>256</v>
      </c>
      <c r="BJ299" s="22">
        <v>76</v>
      </c>
      <c r="BK299" s="22">
        <v>199</v>
      </c>
      <c r="BL299" s="22">
        <v>49</v>
      </c>
      <c r="BM299" s="22">
        <v>185</v>
      </c>
      <c r="BN299" s="22">
        <v>55</v>
      </c>
      <c r="BO299" s="20"/>
      <c r="BP299" s="20"/>
      <c r="BQ299" s="20"/>
      <c r="BR299" s="20"/>
      <c r="BS299" s="20"/>
      <c r="BT299" s="20"/>
      <c r="BU299" s="22">
        <v>0.03</v>
      </c>
      <c r="BV299" s="22">
        <v>0</v>
      </c>
      <c r="BW299" s="22">
        <v>0.06</v>
      </c>
      <c r="BX299" s="22">
        <v>0.09</v>
      </c>
      <c r="BY299" s="22">
        <v>1.19</v>
      </c>
      <c r="BZ299" s="22">
        <v>1.29</v>
      </c>
      <c r="CA299" s="22">
        <v>680</v>
      </c>
      <c r="CB299" s="22">
        <v>206</v>
      </c>
      <c r="CC299" s="22">
        <v>106</v>
      </c>
      <c r="CD299" s="22">
        <v>34</v>
      </c>
      <c r="CE299" s="22">
        <v>267</v>
      </c>
      <c r="CF299" s="22">
        <v>84</v>
      </c>
      <c r="CG299" s="22">
        <v>168</v>
      </c>
      <c r="CH299" s="22">
        <v>67</v>
      </c>
      <c r="CI299" s="22">
        <v>1</v>
      </c>
      <c r="CJ299" s="22">
        <v>0.14000000000000001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177815</v>
      </c>
      <c r="D300" s="22">
        <v>0</v>
      </c>
      <c r="E300" s="22">
        <v>0</v>
      </c>
      <c r="F300" s="22">
        <v>-2</v>
      </c>
      <c r="G300" s="22">
        <v>2</v>
      </c>
      <c r="H300" s="22">
        <v>0</v>
      </c>
      <c r="I300" s="22">
        <v>4</v>
      </c>
      <c r="J300" s="20">
        <v>3.3</v>
      </c>
      <c r="K300" s="20">
        <v>2.8</v>
      </c>
      <c r="L300" s="22">
        <v>2</v>
      </c>
      <c r="M300" s="20" t="s">
        <v>996</v>
      </c>
      <c r="N300" s="20">
        <v>3.3</v>
      </c>
      <c r="O300" s="22">
        <v>246</v>
      </c>
      <c r="P300" s="23" t="b">
        <v>0</v>
      </c>
      <c r="Q300" s="20"/>
      <c r="R300" s="20" t="s">
        <v>2803</v>
      </c>
      <c r="S300" s="22">
        <v>58</v>
      </c>
      <c r="T300" s="20" t="s">
        <v>1262</v>
      </c>
      <c r="U300" s="20">
        <v>2.8</v>
      </c>
      <c r="V300" s="20" t="s">
        <v>575</v>
      </c>
      <c r="W300" s="20">
        <v>1.2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17</v>
      </c>
      <c r="AD300" s="22">
        <v>168078</v>
      </c>
      <c r="AE300" s="22">
        <v>3115</v>
      </c>
      <c r="AF300" s="22">
        <v>135871</v>
      </c>
      <c r="AG300" s="22">
        <v>8755</v>
      </c>
      <c r="AH300" s="20">
        <v>0.6</v>
      </c>
      <c r="AI300" s="20">
        <v>2.9</v>
      </c>
      <c r="AJ300" s="20" t="s">
        <v>575</v>
      </c>
      <c r="AK300" s="22">
        <v>320</v>
      </c>
      <c r="AL300" s="22">
        <v>2</v>
      </c>
      <c r="AM300" s="22">
        <v>0</v>
      </c>
      <c r="AN300" s="22">
        <v>2</v>
      </c>
      <c r="AO300" s="22">
        <v>5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56</v>
      </c>
      <c r="AX300" s="20">
        <v>81.8</v>
      </c>
      <c r="AY300" s="20">
        <v>30.6</v>
      </c>
      <c r="AZ300" s="20">
        <v>141</v>
      </c>
      <c r="BA300" s="20">
        <v>24.6</v>
      </c>
      <c r="BB300" s="22">
        <v>4</v>
      </c>
      <c r="BC300" s="20">
        <v>2.5</v>
      </c>
      <c r="BD300" s="20">
        <v>7.0000000000000007E-2</v>
      </c>
      <c r="BE300" s="20">
        <v>2.57</v>
      </c>
      <c r="BF300" s="20">
        <v>5.36</v>
      </c>
      <c r="BG300" s="22">
        <v>208</v>
      </c>
      <c r="BH300" s="22">
        <v>24</v>
      </c>
      <c r="BI300" s="22">
        <v>244</v>
      </c>
      <c r="BJ300" s="22">
        <v>37</v>
      </c>
      <c r="BK300" s="22">
        <v>52</v>
      </c>
      <c r="BL300" s="22">
        <v>21</v>
      </c>
      <c r="BM300" s="22">
        <v>149</v>
      </c>
      <c r="BN300" s="22">
        <v>25</v>
      </c>
      <c r="BO300" s="20"/>
      <c r="BP300" s="20"/>
      <c r="BQ300" s="20"/>
      <c r="BR300" s="20"/>
      <c r="BS300" s="22">
        <v>1</v>
      </c>
      <c r="BT300" s="20"/>
      <c r="BU300" s="22">
        <v>0.7</v>
      </c>
      <c r="BV300" s="22">
        <v>0</v>
      </c>
      <c r="BW300" s="22">
        <v>0.02</v>
      </c>
      <c r="BX300" s="22">
        <v>0.72</v>
      </c>
      <c r="BY300" s="22">
        <v>1.51</v>
      </c>
      <c r="BZ300" s="22">
        <v>1.41</v>
      </c>
      <c r="CA300" s="22">
        <v>76</v>
      </c>
      <c r="CB300" s="22">
        <v>26</v>
      </c>
      <c r="CC300" s="22">
        <v>84</v>
      </c>
      <c r="CD300" s="22">
        <v>13</v>
      </c>
      <c r="CE300" s="22">
        <v>162</v>
      </c>
      <c r="CF300" s="22">
        <v>22</v>
      </c>
      <c r="CG300" s="22">
        <v>158</v>
      </c>
      <c r="CH300" s="22">
        <v>25</v>
      </c>
      <c r="CI300" s="22">
        <v>1.1200000000000001</v>
      </c>
      <c r="CJ300" s="22">
        <v>0.56000000000000005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27.75" thickBot="1">
      <c r="A301" s="22">
        <v>25</v>
      </c>
      <c r="B301" s="22">
        <v>25</v>
      </c>
      <c r="C301" s="22">
        <v>59949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0</v>
      </c>
      <c r="K301" s="20">
        <v>-0.1</v>
      </c>
      <c r="L301" s="22">
        <v>0</v>
      </c>
      <c r="M301" s="20" t="s">
        <v>1245</v>
      </c>
      <c r="N301" s="20">
        <v>0</v>
      </c>
      <c r="O301" s="22">
        <v>247</v>
      </c>
      <c r="P301" s="23" t="b">
        <v>0</v>
      </c>
      <c r="Q301" s="20" t="s">
        <v>3511</v>
      </c>
      <c r="R301" s="20" t="s">
        <v>2415</v>
      </c>
      <c r="S301" s="22">
        <v>44</v>
      </c>
      <c r="T301" s="20" t="s">
        <v>1246</v>
      </c>
      <c r="U301" s="20">
        <v>0</v>
      </c>
      <c r="V301" s="20" t="s">
        <v>573</v>
      </c>
      <c r="W301" s="20">
        <v>0</v>
      </c>
      <c r="X301" s="23" t="b">
        <v>0</v>
      </c>
      <c r="Y301" s="20"/>
      <c r="Z301" s="20" t="s">
        <v>937</v>
      </c>
      <c r="AA301" s="22">
        <v>9</v>
      </c>
      <c r="AB301" s="22">
        <v>11</v>
      </c>
      <c r="AC301" s="22">
        <v>0</v>
      </c>
      <c r="AD301" s="22">
        <v>618</v>
      </c>
      <c r="AE301" s="22">
        <v>10</v>
      </c>
      <c r="AF301" s="22">
        <v>4427</v>
      </c>
      <c r="AG301" s="22">
        <v>43</v>
      </c>
      <c r="AH301" s="20">
        <v>0</v>
      </c>
      <c r="AI301" s="20">
        <v>0</v>
      </c>
      <c r="AJ301" s="20" t="s">
        <v>573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548</v>
      </c>
      <c r="BH301" s="22">
        <v>215</v>
      </c>
      <c r="BI301" s="22">
        <v>536</v>
      </c>
      <c r="BJ301" s="22">
        <v>212</v>
      </c>
      <c r="BK301" s="22">
        <v>523</v>
      </c>
      <c r="BL301" s="22">
        <v>210</v>
      </c>
      <c r="BM301" s="22">
        <v>552</v>
      </c>
      <c r="BN301" s="22">
        <v>214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478</v>
      </c>
      <c r="CB301" s="22">
        <v>98</v>
      </c>
      <c r="CC301" s="22">
        <v>501</v>
      </c>
      <c r="CD301" s="22">
        <v>191</v>
      </c>
      <c r="CE301" s="22">
        <v>555</v>
      </c>
      <c r="CF301" s="22">
        <v>213</v>
      </c>
      <c r="CG301" s="22">
        <v>564</v>
      </c>
      <c r="CH301" s="22">
        <v>204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108823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692</v>
      </c>
      <c r="N302" s="20">
        <v>0</v>
      </c>
      <c r="O302" s="22">
        <v>248</v>
      </c>
      <c r="P302" s="23" t="b">
        <v>0</v>
      </c>
      <c r="Q302" s="20" t="s">
        <v>2416</v>
      </c>
      <c r="R302" s="20" t="s">
        <v>2417</v>
      </c>
      <c r="S302" s="22">
        <v>48</v>
      </c>
      <c r="T302" s="20" t="s">
        <v>1248</v>
      </c>
      <c r="U302" s="20">
        <v>0</v>
      </c>
      <c r="V302" s="20" t="s">
        <v>1249</v>
      </c>
      <c r="W302" s="20">
        <v>0</v>
      </c>
      <c r="X302" s="23" t="b">
        <v>0</v>
      </c>
      <c r="Y302" s="20"/>
      <c r="Z302" s="20" t="s">
        <v>899</v>
      </c>
      <c r="AA302" s="22">
        <v>9</v>
      </c>
      <c r="AB302" s="22">
        <v>11</v>
      </c>
      <c r="AC302" s="22">
        <v>0</v>
      </c>
      <c r="AD302" s="22">
        <v>409</v>
      </c>
      <c r="AE302" s="22">
        <v>4</v>
      </c>
      <c r="AF302" s="22">
        <v>3060</v>
      </c>
      <c r="AG302" s="22">
        <v>27</v>
      </c>
      <c r="AH302" s="20">
        <v>0</v>
      </c>
      <c r="AI302" s="20">
        <v>0</v>
      </c>
      <c r="AJ302" s="20" t="s">
        <v>692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669</v>
      </c>
      <c r="BH302" s="22">
        <v>273</v>
      </c>
      <c r="BI302" s="22">
        <v>667</v>
      </c>
      <c r="BJ302" s="22">
        <v>275</v>
      </c>
      <c r="BK302" s="22">
        <v>660</v>
      </c>
      <c r="BL302" s="22">
        <v>271</v>
      </c>
      <c r="BM302" s="22">
        <v>672</v>
      </c>
      <c r="BN302" s="22">
        <v>275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294</v>
      </c>
      <c r="CB302" s="22">
        <v>193</v>
      </c>
      <c r="CC302" s="22">
        <v>645</v>
      </c>
      <c r="CD302" s="22">
        <v>258</v>
      </c>
      <c r="CE302" s="22">
        <v>672</v>
      </c>
      <c r="CF302" s="22">
        <v>274</v>
      </c>
      <c r="CG302" s="22">
        <v>613</v>
      </c>
      <c r="CH302" s="22">
        <v>238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121599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4.7</v>
      </c>
      <c r="K303" s="20">
        <v>4.2</v>
      </c>
      <c r="L303" s="22">
        <v>2</v>
      </c>
      <c r="M303" s="20" t="s">
        <v>1254</v>
      </c>
      <c r="N303" s="20">
        <v>4.7</v>
      </c>
      <c r="O303" s="22">
        <v>249</v>
      </c>
      <c r="P303" s="23" t="b">
        <v>0</v>
      </c>
      <c r="Q303" s="20"/>
      <c r="R303" s="20"/>
      <c r="S303" s="22">
        <v>55</v>
      </c>
      <c r="T303" s="20" t="s">
        <v>1255</v>
      </c>
      <c r="U303" s="20">
        <v>4.0999999999999996</v>
      </c>
      <c r="V303" s="20" t="s">
        <v>1240</v>
      </c>
      <c r="W303" s="20">
        <v>0.8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37</v>
      </c>
      <c r="AD303" s="22">
        <v>124809</v>
      </c>
      <c r="AE303" s="22">
        <v>1629</v>
      </c>
      <c r="AF303" s="22">
        <v>71758</v>
      </c>
      <c r="AG303" s="22">
        <v>6832</v>
      </c>
      <c r="AH303" s="20">
        <v>0.9</v>
      </c>
      <c r="AI303" s="20">
        <v>6.7</v>
      </c>
      <c r="AJ303" s="20" t="s">
        <v>2096</v>
      </c>
      <c r="AK303" s="22">
        <v>768</v>
      </c>
      <c r="AL303" s="22">
        <v>3</v>
      </c>
      <c r="AM303" s="22">
        <v>1</v>
      </c>
      <c r="AN303" s="22">
        <v>1</v>
      </c>
      <c r="AO303" s="22">
        <v>14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2</v>
      </c>
      <c r="AW303" s="22">
        <v>144</v>
      </c>
      <c r="AX303" s="20">
        <v>195.6</v>
      </c>
      <c r="AY303" s="20">
        <v>199.3</v>
      </c>
      <c r="AZ303" s="20">
        <v>307</v>
      </c>
      <c r="BA303" s="20">
        <v>70.400000000000006</v>
      </c>
      <c r="BB303" s="22">
        <v>9</v>
      </c>
      <c r="BC303" s="20">
        <v>3.56</v>
      </c>
      <c r="BD303" s="20">
        <v>0.73</v>
      </c>
      <c r="BE303" s="20">
        <v>4.29</v>
      </c>
      <c r="BF303" s="20">
        <v>12.92</v>
      </c>
      <c r="BG303" s="22">
        <v>47</v>
      </c>
      <c r="BH303" s="22">
        <v>18</v>
      </c>
      <c r="BI303" s="22">
        <v>26</v>
      </c>
      <c r="BJ303" s="22">
        <v>21</v>
      </c>
      <c r="BK303" s="22">
        <v>8</v>
      </c>
      <c r="BL303" s="22">
        <v>5</v>
      </c>
      <c r="BM303" s="22">
        <v>15</v>
      </c>
      <c r="BN303" s="22">
        <v>11</v>
      </c>
      <c r="BO303" s="20"/>
      <c r="BP303" s="20"/>
      <c r="BQ303" s="20"/>
      <c r="BR303" s="20"/>
      <c r="BS303" s="20"/>
      <c r="BT303" s="20"/>
      <c r="BU303" s="22">
        <v>0.42</v>
      </c>
      <c r="BV303" s="22">
        <v>0</v>
      </c>
      <c r="BW303" s="22">
        <v>0.09</v>
      </c>
      <c r="BX303" s="22">
        <v>0.51</v>
      </c>
      <c r="BY303" s="22">
        <v>1.51</v>
      </c>
      <c r="BZ303" s="22">
        <v>1.64</v>
      </c>
      <c r="CA303" s="22">
        <v>97</v>
      </c>
      <c r="CB303" s="22">
        <v>59</v>
      </c>
      <c r="CC303" s="22">
        <v>44</v>
      </c>
      <c r="CD303" s="22">
        <v>25</v>
      </c>
      <c r="CE303" s="22">
        <v>54</v>
      </c>
      <c r="CF303" s="22">
        <v>25</v>
      </c>
      <c r="CG303" s="22">
        <v>180</v>
      </c>
      <c r="CH303" s="22">
        <v>60</v>
      </c>
      <c r="CI303" s="22">
        <v>1.05</v>
      </c>
      <c r="CJ303" s="22">
        <v>0.12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232928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3</v>
      </c>
      <c r="J304" s="20">
        <v>4</v>
      </c>
      <c r="K304" s="20">
        <v>3.5</v>
      </c>
      <c r="L304" s="22">
        <v>2</v>
      </c>
      <c r="M304" s="20" t="s">
        <v>479</v>
      </c>
      <c r="N304" s="20">
        <v>4</v>
      </c>
      <c r="O304" s="22">
        <v>250</v>
      </c>
      <c r="P304" s="23" t="b">
        <v>0</v>
      </c>
      <c r="Q304" s="20"/>
      <c r="R304" s="20"/>
      <c r="S304" s="22">
        <v>49</v>
      </c>
      <c r="T304" s="20" t="s">
        <v>1275</v>
      </c>
      <c r="U304" s="20">
        <v>3</v>
      </c>
      <c r="V304" s="20" t="s">
        <v>694</v>
      </c>
      <c r="W304" s="20">
        <v>0.1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27</v>
      </c>
      <c r="AD304" s="22">
        <v>15875</v>
      </c>
      <c r="AE304" s="22">
        <v>859</v>
      </c>
      <c r="AF304" s="22">
        <v>8625</v>
      </c>
      <c r="AG304" s="22">
        <v>842</v>
      </c>
      <c r="AH304" s="20">
        <v>0.8</v>
      </c>
      <c r="AI304" s="20">
        <v>5.5</v>
      </c>
      <c r="AJ304" s="20" t="s">
        <v>694</v>
      </c>
      <c r="AK304" s="22">
        <v>706</v>
      </c>
      <c r="AL304" s="22">
        <v>1</v>
      </c>
      <c r="AM304" s="22">
        <v>1</v>
      </c>
      <c r="AN304" s="22">
        <v>1</v>
      </c>
      <c r="AO304" s="22">
        <v>13</v>
      </c>
      <c r="AP304" s="22">
        <v>0</v>
      </c>
      <c r="AQ304" s="22">
        <v>0</v>
      </c>
      <c r="AR304" s="22">
        <v>0</v>
      </c>
      <c r="AS304" s="22">
        <v>1</v>
      </c>
      <c r="AT304" s="22">
        <v>0</v>
      </c>
      <c r="AU304" s="22">
        <v>0</v>
      </c>
      <c r="AV304" s="22">
        <v>2</v>
      </c>
      <c r="AW304" s="22">
        <v>116</v>
      </c>
      <c r="AX304" s="20">
        <v>140</v>
      </c>
      <c r="AY304" s="20">
        <v>180.6</v>
      </c>
      <c r="AZ304" s="20">
        <v>77</v>
      </c>
      <c r="BA304" s="20">
        <v>39.700000000000003</v>
      </c>
      <c r="BB304" s="22">
        <v>8</v>
      </c>
      <c r="BC304" s="20">
        <v>1.1000000000000001</v>
      </c>
      <c r="BD304" s="20">
        <v>1.67</v>
      </c>
      <c r="BE304" s="20">
        <v>2.77</v>
      </c>
      <c r="BF304" s="20">
        <v>11.25</v>
      </c>
      <c r="BG304" s="22">
        <v>110</v>
      </c>
      <c r="BH304" s="22">
        <v>37</v>
      </c>
      <c r="BI304" s="22">
        <v>33</v>
      </c>
      <c r="BJ304" s="22">
        <v>26</v>
      </c>
      <c r="BK304" s="22">
        <v>117</v>
      </c>
      <c r="BL304" s="22">
        <v>68</v>
      </c>
      <c r="BM304" s="22">
        <v>67</v>
      </c>
      <c r="BN304" s="22">
        <v>43</v>
      </c>
      <c r="BO304" s="22">
        <v>3</v>
      </c>
      <c r="BP304" s="20"/>
      <c r="BQ304" s="20"/>
      <c r="BR304" s="20"/>
      <c r="BS304" s="20"/>
      <c r="BT304" s="20"/>
      <c r="BU304" s="22">
        <v>0.14000000000000001</v>
      </c>
      <c r="BV304" s="22">
        <v>0</v>
      </c>
      <c r="BW304" s="22">
        <v>0.21</v>
      </c>
      <c r="BX304" s="22">
        <v>0.35</v>
      </c>
      <c r="BY304" s="22">
        <v>1.43</v>
      </c>
      <c r="BZ304" s="22">
        <v>1.66</v>
      </c>
      <c r="CA304" s="22">
        <v>262</v>
      </c>
      <c r="CB304" s="22">
        <v>169</v>
      </c>
      <c r="CC304" s="22">
        <v>55</v>
      </c>
      <c r="CD304" s="22">
        <v>28</v>
      </c>
      <c r="CE304" s="22">
        <v>142</v>
      </c>
      <c r="CF304" s="22">
        <v>63</v>
      </c>
      <c r="CG304" s="22">
        <v>372</v>
      </c>
      <c r="CH304" s="22">
        <v>117</v>
      </c>
      <c r="CI304" s="22">
        <v>1.02</v>
      </c>
      <c r="CJ304" s="22">
        <v>0.13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160987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0</v>
      </c>
      <c r="K305" s="20">
        <v>0</v>
      </c>
      <c r="L305" s="22">
        <v>0</v>
      </c>
      <c r="M305" s="20" t="s">
        <v>1223</v>
      </c>
      <c r="N305" s="20">
        <v>0</v>
      </c>
      <c r="O305" s="22">
        <v>251</v>
      </c>
      <c r="P305" s="23" t="b">
        <v>0</v>
      </c>
      <c r="Q305" s="20" t="s">
        <v>3025</v>
      </c>
      <c r="R305" s="20" t="s">
        <v>3026</v>
      </c>
      <c r="S305" s="22">
        <v>44</v>
      </c>
      <c r="T305" s="20" t="s">
        <v>1258</v>
      </c>
      <c r="U305" s="20">
        <v>0</v>
      </c>
      <c r="V305" s="20" t="s">
        <v>697</v>
      </c>
      <c r="W305" s="20">
        <v>0</v>
      </c>
      <c r="X305" s="23" t="b">
        <v>0</v>
      </c>
      <c r="Y305" s="20"/>
      <c r="Z305" s="20" t="s">
        <v>872</v>
      </c>
      <c r="AA305" s="22">
        <v>9</v>
      </c>
      <c r="AB305" s="22">
        <v>11</v>
      </c>
      <c r="AC305" s="22">
        <v>0</v>
      </c>
      <c r="AD305" s="22">
        <v>330</v>
      </c>
      <c r="AE305" s="22">
        <v>0</v>
      </c>
      <c r="AF305" s="22">
        <v>2189</v>
      </c>
      <c r="AG305" s="22">
        <v>27</v>
      </c>
      <c r="AH305" s="20">
        <v>0</v>
      </c>
      <c r="AI305" s="20">
        <v>0</v>
      </c>
      <c r="AJ305" s="20" t="s">
        <v>697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560</v>
      </c>
      <c r="BH305" s="22">
        <v>211</v>
      </c>
      <c r="BI305" s="22">
        <v>549</v>
      </c>
      <c r="BJ305" s="22">
        <v>212</v>
      </c>
      <c r="BK305" s="22">
        <v>537</v>
      </c>
      <c r="BL305" s="22">
        <v>208</v>
      </c>
      <c r="BM305" s="22">
        <v>564</v>
      </c>
      <c r="BN305" s="22">
        <v>215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498</v>
      </c>
      <c r="CB305" s="22">
        <v>277</v>
      </c>
      <c r="CC305" s="22">
        <v>514</v>
      </c>
      <c r="CD305" s="22">
        <v>189</v>
      </c>
      <c r="CE305" s="22">
        <v>567</v>
      </c>
      <c r="CF305" s="22">
        <v>216</v>
      </c>
      <c r="CG305" s="22">
        <v>626</v>
      </c>
      <c r="CH305" s="22">
        <v>249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198826</v>
      </c>
      <c r="D306" s="22">
        <v>-1</v>
      </c>
      <c r="E306" s="22">
        <v>1</v>
      </c>
      <c r="F306" s="22">
        <v>-2</v>
      </c>
      <c r="G306" s="22">
        <v>2</v>
      </c>
      <c r="H306" s="22">
        <v>0</v>
      </c>
      <c r="I306" s="22">
        <v>2</v>
      </c>
      <c r="J306" s="20">
        <v>0</v>
      </c>
      <c r="K306" s="20">
        <v>-0.5</v>
      </c>
      <c r="L306" s="22">
        <v>0</v>
      </c>
      <c r="M306" s="20" t="s">
        <v>999</v>
      </c>
      <c r="N306" s="20">
        <v>0</v>
      </c>
      <c r="O306" s="22">
        <v>252</v>
      </c>
      <c r="P306" s="23" t="b">
        <v>0</v>
      </c>
      <c r="Q306" s="20"/>
      <c r="R306" s="20"/>
      <c r="S306" s="22">
        <v>43</v>
      </c>
      <c r="T306" s="20" t="s">
        <v>1264</v>
      </c>
      <c r="U306" s="20">
        <v>1</v>
      </c>
      <c r="V306" s="20" t="s">
        <v>544</v>
      </c>
      <c r="W306" s="20">
        <v>0.1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1</v>
      </c>
      <c r="AD306" s="22">
        <v>3035</v>
      </c>
      <c r="AE306" s="22">
        <v>106</v>
      </c>
      <c r="AF306" s="22">
        <v>9709</v>
      </c>
      <c r="AG306" s="22">
        <v>217</v>
      </c>
      <c r="AH306" s="20">
        <v>0</v>
      </c>
      <c r="AI306" s="20">
        <v>0.2</v>
      </c>
      <c r="AJ306" s="20" t="s">
        <v>544</v>
      </c>
      <c r="AK306" s="22">
        <v>1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0.37</v>
      </c>
      <c r="BG306" s="22">
        <v>541</v>
      </c>
      <c r="BH306" s="22">
        <v>213</v>
      </c>
      <c r="BI306" s="22">
        <v>528</v>
      </c>
      <c r="BJ306" s="22">
        <v>210</v>
      </c>
      <c r="BK306" s="22">
        <v>510</v>
      </c>
      <c r="BL306" s="22">
        <v>204</v>
      </c>
      <c r="BM306" s="22">
        <v>545</v>
      </c>
      <c r="BN306" s="22">
        <v>212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33.299999999999997</v>
      </c>
      <c r="BZ306" s="22">
        <v>0</v>
      </c>
      <c r="CA306" s="22">
        <v>580</v>
      </c>
      <c r="CB306" s="22">
        <v>146</v>
      </c>
      <c r="CC306" s="22">
        <v>485</v>
      </c>
      <c r="CD306" s="22">
        <v>184</v>
      </c>
      <c r="CE306" s="22">
        <v>354</v>
      </c>
      <c r="CF306" s="22">
        <v>124</v>
      </c>
      <c r="CG306" s="22">
        <v>371</v>
      </c>
      <c r="CH306" s="22">
        <v>140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172632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1259</v>
      </c>
      <c r="N307" s="20">
        <v>0</v>
      </c>
      <c r="O307" s="22">
        <v>253</v>
      </c>
      <c r="P307" s="23" t="b">
        <v>0</v>
      </c>
      <c r="Q307" s="20" t="s">
        <v>2109</v>
      </c>
      <c r="R307" s="20" t="s">
        <v>3190</v>
      </c>
      <c r="S307" s="22">
        <v>53</v>
      </c>
      <c r="T307" s="20" t="s">
        <v>1260</v>
      </c>
      <c r="U307" s="20">
        <v>0</v>
      </c>
      <c r="V307" s="20" t="s">
        <v>456</v>
      </c>
      <c r="W307" s="20">
        <v>0.1</v>
      </c>
      <c r="X307" s="23" t="b">
        <v>0</v>
      </c>
      <c r="Y307" s="20"/>
      <c r="Z307" s="20" t="s">
        <v>872</v>
      </c>
      <c r="AA307" s="22">
        <v>9</v>
      </c>
      <c r="AB307" s="22">
        <v>11</v>
      </c>
      <c r="AC307" s="22">
        <v>0</v>
      </c>
      <c r="AD307" s="22">
        <v>1890</v>
      </c>
      <c r="AE307" s="22">
        <v>0</v>
      </c>
      <c r="AF307" s="22">
        <v>29554</v>
      </c>
      <c r="AG307" s="22">
        <v>123</v>
      </c>
      <c r="AH307" s="20">
        <v>0</v>
      </c>
      <c r="AI307" s="20">
        <v>0</v>
      </c>
      <c r="AJ307" s="20" t="s">
        <v>456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708</v>
      </c>
      <c r="BH307" s="22">
        <v>303</v>
      </c>
      <c r="BI307" s="22">
        <v>708</v>
      </c>
      <c r="BJ307" s="22">
        <v>303</v>
      </c>
      <c r="BK307" s="22">
        <v>705</v>
      </c>
      <c r="BL307" s="22">
        <v>302</v>
      </c>
      <c r="BM307" s="22">
        <v>708</v>
      </c>
      <c r="BN307" s="22">
        <v>303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142</v>
      </c>
      <c r="CB307" s="22">
        <v>90</v>
      </c>
      <c r="CC307" s="22">
        <v>697</v>
      </c>
      <c r="CD307" s="22">
        <v>298</v>
      </c>
      <c r="CE307" s="22">
        <v>709</v>
      </c>
      <c r="CF307" s="22">
        <v>303</v>
      </c>
      <c r="CG307" s="22">
        <v>418</v>
      </c>
      <c r="CH307" s="22">
        <v>134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80801</v>
      </c>
      <c r="D308" s="22">
        <v>0</v>
      </c>
      <c r="E308" s="22">
        <v>0</v>
      </c>
      <c r="F308" s="22">
        <v>-2</v>
      </c>
      <c r="G308" s="22">
        <v>2</v>
      </c>
      <c r="H308" s="22">
        <v>0</v>
      </c>
      <c r="I308" s="22">
        <v>3</v>
      </c>
      <c r="J308" s="20">
        <v>0.3</v>
      </c>
      <c r="K308" s="20">
        <v>-0.2</v>
      </c>
      <c r="L308" s="22">
        <v>0</v>
      </c>
      <c r="M308" s="20" t="s">
        <v>1278</v>
      </c>
      <c r="N308" s="20">
        <v>0.3</v>
      </c>
      <c r="O308" s="22">
        <v>254</v>
      </c>
      <c r="P308" s="23" t="b">
        <v>0</v>
      </c>
      <c r="Q308" s="20"/>
      <c r="R308" s="20" t="s">
        <v>3434</v>
      </c>
      <c r="S308" s="22">
        <v>48</v>
      </c>
      <c r="T308" s="20" t="s">
        <v>1279</v>
      </c>
      <c r="U308" s="20">
        <v>1.6</v>
      </c>
      <c r="V308" s="20" t="s">
        <v>1280</v>
      </c>
      <c r="W308" s="20">
        <v>0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11</v>
      </c>
      <c r="AD308" s="22">
        <v>1668</v>
      </c>
      <c r="AE308" s="22">
        <v>30</v>
      </c>
      <c r="AF308" s="22">
        <v>3770</v>
      </c>
      <c r="AG308" s="22">
        <v>86</v>
      </c>
      <c r="AH308" s="20">
        <v>0.1</v>
      </c>
      <c r="AI308" s="20">
        <v>2.2999999999999998</v>
      </c>
      <c r="AJ308" s="20" t="s">
        <v>2097</v>
      </c>
      <c r="AK308" s="22">
        <v>540</v>
      </c>
      <c r="AL308" s="22">
        <v>0</v>
      </c>
      <c r="AM308" s="22">
        <v>0</v>
      </c>
      <c r="AN308" s="22">
        <v>0</v>
      </c>
      <c r="AO308" s="22">
        <v>10</v>
      </c>
      <c r="AP308" s="22">
        <v>0</v>
      </c>
      <c r="AQ308" s="22">
        <v>0</v>
      </c>
      <c r="AR308" s="22">
        <v>0</v>
      </c>
      <c r="AS308" s="22">
        <v>1</v>
      </c>
      <c r="AT308" s="22">
        <v>0</v>
      </c>
      <c r="AU308" s="22">
        <v>0</v>
      </c>
      <c r="AV308" s="22">
        <v>0</v>
      </c>
      <c r="AW308" s="22">
        <v>86</v>
      </c>
      <c r="AX308" s="20">
        <v>69</v>
      </c>
      <c r="AY308" s="20">
        <v>82.9</v>
      </c>
      <c r="AZ308" s="20">
        <v>25</v>
      </c>
      <c r="BA308" s="20">
        <v>17.7</v>
      </c>
      <c r="BB308" s="22">
        <v>7</v>
      </c>
      <c r="BC308" s="20">
        <v>0.24</v>
      </c>
      <c r="BD308" s="20">
        <v>0.38</v>
      </c>
      <c r="BE308" s="20">
        <v>0.62</v>
      </c>
      <c r="BF308" s="20">
        <v>8.6</v>
      </c>
      <c r="BG308" s="22">
        <v>236</v>
      </c>
      <c r="BH308" s="22">
        <v>94</v>
      </c>
      <c r="BI308" s="22">
        <v>118</v>
      </c>
      <c r="BJ308" s="22">
        <v>81</v>
      </c>
      <c r="BK308" s="22">
        <v>241</v>
      </c>
      <c r="BL308" s="22">
        <v>127</v>
      </c>
      <c r="BM308" s="22">
        <v>218</v>
      </c>
      <c r="BN308" s="22">
        <v>100</v>
      </c>
      <c r="BO308" s="20"/>
      <c r="BP308" s="20"/>
      <c r="BQ308" s="20"/>
      <c r="BR308" s="20"/>
      <c r="BS308" s="20"/>
      <c r="BT308" s="20"/>
      <c r="BU308" s="22">
        <v>0.04</v>
      </c>
      <c r="BV308" s="22">
        <v>0</v>
      </c>
      <c r="BW308" s="22">
        <v>0.06</v>
      </c>
      <c r="BX308" s="22">
        <v>0.1</v>
      </c>
      <c r="BY308" s="22">
        <v>1.43</v>
      </c>
      <c r="BZ308" s="22">
        <v>1.67</v>
      </c>
      <c r="CA308" s="22">
        <v>290</v>
      </c>
      <c r="CB308" s="22">
        <v>189</v>
      </c>
      <c r="CC308" s="22">
        <v>338</v>
      </c>
      <c r="CD308" s="22">
        <v>158</v>
      </c>
      <c r="CE308" s="22">
        <v>277</v>
      </c>
      <c r="CF308" s="22">
        <v>129</v>
      </c>
      <c r="CG308" s="22">
        <v>531</v>
      </c>
      <c r="CH308" s="22">
        <v>192</v>
      </c>
      <c r="CI308" s="22">
        <v>1.17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194164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1162</v>
      </c>
      <c r="N309" s="20">
        <v>0</v>
      </c>
      <c r="O309" s="22">
        <v>255</v>
      </c>
      <c r="P309" s="23" t="b">
        <v>0</v>
      </c>
      <c r="Q309" s="20" t="s">
        <v>2896</v>
      </c>
      <c r="R309" s="20" t="s">
        <v>2897</v>
      </c>
      <c r="S309" s="22">
        <v>40</v>
      </c>
      <c r="T309" s="20" t="s">
        <v>1263</v>
      </c>
      <c r="U309" s="20">
        <v>0</v>
      </c>
      <c r="V309" s="20" t="s">
        <v>543</v>
      </c>
      <c r="W309" s="20">
        <v>0.6</v>
      </c>
      <c r="X309" s="23" t="b">
        <v>0</v>
      </c>
      <c r="Y309" s="20"/>
      <c r="Z309" s="20" t="s">
        <v>872</v>
      </c>
      <c r="AA309" s="22">
        <v>9</v>
      </c>
      <c r="AB309" s="22">
        <v>11</v>
      </c>
      <c r="AC309" s="22">
        <v>0</v>
      </c>
      <c r="AD309" s="22">
        <v>4656</v>
      </c>
      <c r="AE309" s="22">
        <v>0</v>
      </c>
      <c r="AF309" s="22">
        <v>115606</v>
      </c>
      <c r="AG309" s="22">
        <v>1382</v>
      </c>
      <c r="AH309" s="20">
        <v>0</v>
      </c>
      <c r="AI309" s="20">
        <v>0</v>
      </c>
      <c r="AJ309" s="20" t="s">
        <v>543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478</v>
      </c>
      <c r="BH309" s="22">
        <v>172</v>
      </c>
      <c r="BI309" s="22">
        <v>462</v>
      </c>
      <c r="BJ309" s="22">
        <v>169</v>
      </c>
      <c r="BK309" s="22">
        <v>440</v>
      </c>
      <c r="BL309" s="22">
        <v>159</v>
      </c>
      <c r="BM309" s="22">
        <v>483</v>
      </c>
      <c r="BN309" s="22">
        <v>172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628</v>
      </c>
      <c r="CB309" s="22">
        <v>171</v>
      </c>
      <c r="CC309" s="22">
        <v>417</v>
      </c>
      <c r="CD309" s="22">
        <v>138</v>
      </c>
      <c r="CE309" s="22">
        <v>485</v>
      </c>
      <c r="CF309" s="22">
        <v>170</v>
      </c>
      <c r="CG309" s="22">
        <v>210</v>
      </c>
      <c r="CH309" s="22">
        <v>80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106611</v>
      </c>
      <c r="D310" s="22">
        <v>0</v>
      </c>
      <c r="E310" s="22">
        <v>0</v>
      </c>
      <c r="F310" s="22">
        <v>-2</v>
      </c>
      <c r="G310" s="22">
        <v>2</v>
      </c>
      <c r="H310" s="22">
        <v>0</v>
      </c>
      <c r="I310" s="22">
        <v>2</v>
      </c>
      <c r="J310" s="20">
        <v>0</v>
      </c>
      <c r="K310" s="20">
        <v>-0.5</v>
      </c>
      <c r="L310" s="22">
        <v>0</v>
      </c>
      <c r="M310" s="20" t="s">
        <v>1027</v>
      </c>
      <c r="N310" s="20">
        <v>0</v>
      </c>
      <c r="O310" s="22">
        <v>257</v>
      </c>
      <c r="P310" s="23" t="b">
        <v>0</v>
      </c>
      <c r="Q310" s="20"/>
      <c r="R310" s="20"/>
      <c r="S310" s="22">
        <v>43</v>
      </c>
      <c r="T310" s="20" t="s">
        <v>1247</v>
      </c>
      <c r="U310" s="20">
        <v>0.5</v>
      </c>
      <c r="V310" s="20" t="s">
        <v>693</v>
      </c>
      <c r="W310" s="20">
        <v>0.2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2</v>
      </c>
      <c r="AD310" s="22">
        <v>6373</v>
      </c>
      <c r="AE310" s="22">
        <v>185</v>
      </c>
      <c r="AF310" s="22">
        <v>16929</v>
      </c>
      <c r="AG310" s="22">
        <v>310</v>
      </c>
      <c r="AH310" s="20">
        <v>0</v>
      </c>
      <c r="AI310" s="20">
        <v>0.5</v>
      </c>
      <c r="AJ310" s="20" t="s">
        <v>693</v>
      </c>
      <c r="AK310" s="22">
        <v>226</v>
      </c>
      <c r="AL310" s="22">
        <v>0</v>
      </c>
      <c r="AM310" s="22">
        <v>0</v>
      </c>
      <c r="AN310" s="22">
        <v>0</v>
      </c>
      <c r="AO310" s="22">
        <v>7</v>
      </c>
      <c r="AP310" s="22">
        <v>0</v>
      </c>
      <c r="AQ310" s="22">
        <v>0</v>
      </c>
      <c r="AR310" s="22">
        <v>0</v>
      </c>
      <c r="AS310" s="22">
        <v>1</v>
      </c>
      <c r="AT310" s="22">
        <v>0</v>
      </c>
      <c r="AU310" s="22">
        <v>0</v>
      </c>
      <c r="AV310" s="22">
        <v>0</v>
      </c>
      <c r="AW310" s="22">
        <v>24</v>
      </c>
      <c r="AX310" s="20">
        <v>35.6</v>
      </c>
      <c r="AY310" s="20">
        <v>2.6</v>
      </c>
      <c r="AZ310" s="20">
        <v>40</v>
      </c>
      <c r="BA310" s="20">
        <v>7.8</v>
      </c>
      <c r="BB310" s="22">
        <v>2</v>
      </c>
      <c r="BC310" s="20">
        <v>0.04</v>
      </c>
      <c r="BD310" s="20">
        <v>0.05</v>
      </c>
      <c r="BE310" s="20">
        <v>0.09</v>
      </c>
      <c r="BF310" s="20">
        <v>6.6</v>
      </c>
      <c r="BG310" s="22">
        <v>305</v>
      </c>
      <c r="BH310" s="22">
        <v>117</v>
      </c>
      <c r="BI310" s="22">
        <v>380</v>
      </c>
      <c r="BJ310" s="22">
        <v>140</v>
      </c>
      <c r="BK310" s="22">
        <v>191</v>
      </c>
      <c r="BL310" s="22">
        <v>45</v>
      </c>
      <c r="BM310" s="22">
        <v>319</v>
      </c>
      <c r="BN310" s="22">
        <v>110</v>
      </c>
      <c r="BO310" s="20"/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0.02</v>
      </c>
      <c r="BX310" s="22">
        <v>0.04</v>
      </c>
      <c r="BY310" s="22">
        <v>2.63</v>
      </c>
      <c r="BZ310" s="22">
        <v>2.79</v>
      </c>
      <c r="CA310" s="22">
        <v>573</v>
      </c>
      <c r="CB310" s="22">
        <v>139</v>
      </c>
      <c r="CC310" s="22">
        <v>482</v>
      </c>
      <c r="CD310" s="22">
        <v>181</v>
      </c>
      <c r="CE310" s="22">
        <v>433</v>
      </c>
      <c r="CF310" s="22">
        <v>146</v>
      </c>
      <c r="CG310" s="22">
        <v>319</v>
      </c>
      <c r="CH310" s="22">
        <v>124</v>
      </c>
      <c r="CI310" s="22">
        <v>0.8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433154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2</v>
      </c>
      <c r="K311" s="20">
        <v>1.5</v>
      </c>
      <c r="L311" s="22">
        <v>1</v>
      </c>
      <c r="M311" s="20" t="s">
        <v>1273</v>
      </c>
      <c r="N311" s="20">
        <v>2</v>
      </c>
      <c r="O311" s="22">
        <v>259</v>
      </c>
      <c r="P311" s="23" t="b">
        <v>0</v>
      </c>
      <c r="Q311" s="20"/>
      <c r="R311" s="20" t="s">
        <v>3027</v>
      </c>
      <c r="S311" s="22">
        <v>54</v>
      </c>
      <c r="T311" s="20" t="s">
        <v>1274</v>
      </c>
      <c r="U311" s="20">
        <v>2.2999999999999998</v>
      </c>
      <c r="V311" s="20" t="s">
        <v>567</v>
      </c>
      <c r="W311" s="20">
        <v>0.1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14</v>
      </c>
      <c r="AD311" s="22">
        <v>9165</v>
      </c>
      <c r="AE311" s="22">
        <v>71</v>
      </c>
      <c r="AF311" s="22">
        <v>11660</v>
      </c>
      <c r="AG311" s="22">
        <v>381</v>
      </c>
      <c r="AH311" s="20">
        <v>0.4</v>
      </c>
      <c r="AI311" s="20">
        <v>2.6</v>
      </c>
      <c r="AJ311" s="20" t="s">
        <v>567</v>
      </c>
      <c r="AK311" s="22">
        <v>410</v>
      </c>
      <c r="AL311" s="22">
        <v>0</v>
      </c>
      <c r="AM311" s="22">
        <v>1</v>
      </c>
      <c r="AN311" s="22">
        <v>1</v>
      </c>
      <c r="AO311" s="22">
        <v>4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64</v>
      </c>
      <c r="AX311" s="20">
        <v>78.8</v>
      </c>
      <c r="AY311" s="20">
        <v>157.69999999999999</v>
      </c>
      <c r="AZ311" s="20">
        <v>66</v>
      </c>
      <c r="BA311" s="20">
        <v>30.3</v>
      </c>
      <c r="BB311" s="22">
        <v>5</v>
      </c>
      <c r="BC311" s="20">
        <v>0.52</v>
      </c>
      <c r="BD311" s="20">
        <v>1.79</v>
      </c>
      <c r="BE311" s="20">
        <v>2.31</v>
      </c>
      <c r="BF311" s="20">
        <v>4.67</v>
      </c>
      <c r="BG311" s="22">
        <v>215</v>
      </c>
      <c r="BH311" s="22">
        <v>86</v>
      </c>
      <c r="BI311" s="22">
        <v>44</v>
      </c>
      <c r="BJ311" s="22">
        <v>32</v>
      </c>
      <c r="BK311" s="22">
        <v>132</v>
      </c>
      <c r="BL311" s="22">
        <v>76</v>
      </c>
      <c r="BM311" s="22">
        <v>102</v>
      </c>
      <c r="BN311" s="22">
        <v>57</v>
      </c>
      <c r="BO311" s="22">
        <v>4</v>
      </c>
      <c r="BP311" s="20"/>
      <c r="BQ311" s="22">
        <v>2</v>
      </c>
      <c r="BR311" s="20"/>
      <c r="BS311" s="20"/>
      <c r="BT311" s="20"/>
      <c r="BU311" s="22">
        <v>0.11</v>
      </c>
      <c r="BV311" s="22">
        <v>0</v>
      </c>
      <c r="BW311" s="22">
        <v>0.39</v>
      </c>
      <c r="BX311" s="22">
        <v>0.5</v>
      </c>
      <c r="BY311" s="22">
        <v>1.03</v>
      </c>
      <c r="BZ311" s="22">
        <v>0.88</v>
      </c>
      <c r="CA311" s="22">
        <v>130</v>
      </c>
      <c r="CB311" s="22">
        <v>84</v>
      </c>
      <c r="CC311" s="22">
        <v>159</v>
      </c>
      <c r="CD311" s="22">
        <v>75</v>
      </c>
      <c r="CE311" s="22">
        <v>192</v>
      </c>
      <c r="CF311" s="22">
        <v>79</v>
      </c>
      <c r="CG311" s="22">
        <v>447</v>
      </c>
      <c r="CH311" s="22">
        <v>145</v>
      </c>
      <c r="CI311" s="22">
        <v>1.1000000000000001</v>
      </c>
      <c r="CJ311" s="22">
        <v>0.22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224967</v>
      </c>
      <c r="D312" s="22">
        <v>0</v>
      </c>
      <c r="E312" s="22">
        <v>0</v>
      </c>
      <c r="F312" s="22">
        <v>-2</v>
      </c>
      <c r="G312" s="22">
        <v>2</v>
      </c>
      <c r="H312" s="22">
        <v>0</v>
      </c>
      <c r="I312" s="22">
        <v>2</v>
      </c>
      <c r="J312" s="20">
        <v>3.3</v>
      </c>
      <c r="K312" s="20">
        <v>2.8</v>
      </c>
      <c r="L312" s="22">
        <v>2</v>
      </c>
      <c r="M312" s="20" t="s">
        <v>1265</v>
      </c>
      <c r="N312" s="20">
        <v>3.3</v>
      </c>
      <c r="O312" s="22">
        <v>260</v>
      </c>
      <c r="P312" s="23" t="b">
        <v>0</v>
      </c>
      <c r="Q312" s="20"/>
      <c r="R312" s="20" t="s">
        <v>3351</v>
      </c>
      <c r="S312" s="22">
        <v>43</v>
      </c>
      <c r="T312" s="20" t="s">
        <v>1266</v>
      </c>
      <c r="U312" s="20">
        <v>2.8</v>
      </c>
      <c r="V312" s="20" t="s">
        <v>577</v>
      </c>
      <c r="W312" s="20">
        <v>0.3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14</v>
      </c>
      <c r="AD312" s="22">
        <v>24640</v>
      </c>
      <c r="AE312" s="22">
        <v>3484</v>
      </c>
      <c r="AF312" s="22">
        <v>21041</v>
      </c>
      <c r="AG312" s="22">
        <v>954</v>
      </c>
      <c r="AH312" s="20">
        <v>0.8</v>
      </c>
      <c r="AI312" s="20">
        <v>3.3</v>
      </c>
      <c r="AJ312" s="20" t="s">
        <v>577</v>
      </c>
      <c r="AK312" s="22">
        <v>447</v>
      </c>
      <c r="AL312" s="22">
        <v>0</v>
      </c>
      <c r="AM312" s="22">
        <v>0</v>
      </c>
      <c r="AN312" s="22">
        <v>1</v>
      </c>
      <c r="AO312" s="22">
        <v>5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1</v>
      </c>
      <c r="AW312" s="22">
        <v>81</v>
      </c>
      <c r="AX312" s="20">
        <v>98.8</v>
      </c>
      <c r="AY312" s="20">
        <v>47.1</v>
      </c>
      <c r="AZ312" s="20">
        <v>33</v>
      </c>
      <c r="BA312" s="20">
        <v>17.899999999999999</v>
      </c>
      <c r="BB312" s="22">
        <v>5</v>
      </c>
      <c r="BC312" s="20">
        <v>0.23</v>
      </c>
      <c r="BD312" s="20">
        <v>0.25</v>
      </c>
      <c r="BE312" s="20">
        <v>0.48</v>
      </c>
      <c r="BF312" s="20">
        <v>5.31</v>
      </c>
      <c r="BG312" s="22">
        <v>176</v>
      </c>
      <c r="BH312" s="22">
        <v>71</v>
      </c>
      <c r="BI312" s="22">
        <v>199</v>
      </c>
      <c r="BJ312" s="22">
        <v>51</v>
      </c>
      <c r="BK312" s="22">
        <v>213</v>
      </c>
      <c r="BL312" s="22">
        <v>58</v>
      </c>
      <c r="BM312" s="22">
        <v>216</v>
      </c>
      <c r="BN312" s="22">
        <v>70</v>
      </c>
      <c r="BO312" s="20"/>
      <c r="BP312" s="20"/>
      <c r="BQ312" s="20"/>
      <c r="BR312" s="20"/>
      <c r="BS312" s="20"/>
      <c r="BT312" s="20"/>
      <c r="BU312" s="22">
        <v>0.05</v>
      </c>
      <c r="BV312" s="22">
        <v>0</v>
      </c>
      <c r="BW312" s="22">
        <v>0.05</v>
      </c>
      <c r="BX312" s="22">
        <v>0.1</v>
      </c>
      <c r="BY312" s="22">
        <v>1.07</v>
      </c>
      <c r="BZ312" s="22">
        <v>1.01</v>
      </c>
      <c r="CA312" s="22">
        <v>586</v>
      </c>
      <c r="CB312" s="22">
        <v>152</v>
      </c>
      <c r="CC312" s="22">
        <v>81</v>
      </c>
      <c r="CD312" s="22">
        <v>23</v>
      </c>
      <c r="CE312" s="22">
        <v>157</v>
      </c>
      <c r="CF312" s="22">
        <v>52</v>
      </c>
      <c r="CG312" s="22">
        <v>290</v>
      </c>
      <c r="CH312" s="22">
        <v>111</v>
      </c>
      <c r="CI312" s="22">
        <v>1.01</v>
      </c>
      <c r="CJ312" s="22">
        <v>0.2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449871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2.2999999999999998</v>
      </c>
      <c r="K313" s="20">
        <v>1.8</v>
      </c>
      <c r="L313" s="22">
        <v>2</v>
      </c>
      <c r="M313" s="20" t="s">
        <v>1276</v>
      </c>
      <c r="N313" s="20">
        <v>2.2999999999999998</v>
      </c>
      <c r="O313" s="22">
        <v>261</v>
      </c>
      <c r="P313" s="23" t="b">
        <v>0</v>
      </c>
      <c r="Q313" s="20"/>
      <c r="R313" s="20"/>
      <c r="S313" s="22">
        <v>48</v>
      </c>
      <c r="T313" s="20" t="s">
        <v>1277</v>
      </c>
      <c r="U313" s="20">
        <v>2.1</v>
      </c>
      <c r="V313" s="20" t="s">
        <v>554</v>
      </c>
      <c r="W313" s="20">
        <v>0.2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19</v>
      </c>
      <c r="AD313" s="22">
        <v>9475</v>
      </c>
      <c r="AE313" s="22">
        <v>544</v>
      </c>
      <c r="AF313" s="22">
        <v>18073</v>
      </c>
      <c r="AG313" s="22">
        <v>468</v>
      </c>
      <c r="AH313" s="20">
        <v>0.5</v>
      </c>
      <c r="AI313" s="20">
        <v>4</v>
      </c>
      <c r="AJ313" s="20" t="s">
        <v>554</v>
      </c>
      <c r="AK313" s="22">
        <v>785</v>
      </c>
      <c r="AL313" s="22">
        <v>0</v>
      </c>
      <c r="AM313" s="22">
        <v>0</v>
      </c>
      <c r="AN313" s="22">
        <v>1</v>
      </c>
      <c r="AO313" s="22">
        <v>13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108</v>
      </c>
      <c r="AX313" s="20">
        <v>84.6</v>
      </c>
      <c r="AY313" s="20">
        <v>107.7</v>
      </c>
      <c r="AZ313" s="20">
        <v>126</v>
      </c>
      <c r="BA313" s="20">
        <v>32</v>
      </c>
      <c r="BB313" s="22">
        <v>9</v>
      </c>
      <c r="BC313" s="20">
        <v>0.99</v>
      </c>
      <c r="BD313" s="20">
        <v>0.86</v>
      </c>
      <c r="BE313" s="20">
        <v>1.85</v>
      </c>
      <c r="BF313" s="20">
        <v>12.17</v>
      </c>
      <c r="BG313" s="22">
        <v>199</v>
      </c>
      <c r="BH313" s="22">
        <v>79</v>
      </c>
      <c r="BI313" s="22">
        <v>84</v>
      </c>
      <c r="BJ313" s="22">
        <v>62</v>
      </c>
      <c r="BK313" s="22">
        <v>63</v>
      </c>
      <c r="BL313" s="22">
        <v>36</v>
      </c>
      <c r="BM313" s="22">
        <v>95</v>
      </c>
      <c r="BN313" s="22">
        <v>55</v>
      </c>
      <c r="BO313" s="20"/>
      <c r="BP313" s="20"/>
      <c r="BQ313" s="20"/>
      <c r="BR313" s="20"/>
      <c r="BS313" s="20"/>
      <c r="BT313" s="20"/>
      <c r="BU313" s="22">
        <v>0.11</v>
      </c>
      <c r="BV313" s="22">
        <v>0</v>
      </c>
      <c r="BW313" s="22">
        <v>0.1</v>
      </c>
      <c r="BX313" s="22">
        <v>0.21</v>
      </c>
      <c r="BY313" s="22">
        <v>1.4</v>
      </c>
      <c r="BZ313" s="22">
        <v>1.49</v>
      </c>
      <c r="CA313" s="22">
        <v>317</v>
      </c>
      <c r="CB313" s="22">
        <v>209</v>
      </c>
      <c r="CC313" s="22">
        <v>125</v>
      </c>
      <c r="CD313" s="22">
        <v>55</v>
      </c>
      <c r="CE313" s="22">
        <v>214</v>
      </c>
      <c r="CF313" s="22">
        <v>90</v>
      </c>
      <c r="CG313" s="22">
        <v>334</v>
      </c>
      <c r="CH313" s="22">
        <v>102</v>
      </c>
      <c r="CI313" s="22">
        <v>1.03</v>
      </c>
      <c r="CJ313" s="22">
        <v>0.11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243571</v>
      </c>
      <c r="D314" s="22">
        <v>-1</v>
      </c>
      <c r="E314" s="22">
        <v>1</v>
      </c>
      <c r="F314" s="22">
        <v>-1</v>
      </c>
      <c r="G314" s="22">
        <v>1</v>
      </c>
      <c r="H314" s="22">
        <v>0</v>
      </c>
      <c r="I314" s="22">
        <v>2</v>
      </c>
      <c r="J314" s="20">
        <v>0.7</v>
      </c>
      <c r="K314" s="20">
        <v>0.2</v>
      </c>
      <c r="L314" s="22">
        <v>0</v>
      </c>
      <c r="M314" s="20" t="s">
        <v>920</v>
      </c>
      <c r="N314" s="20">
        <v>0.7</v>
      </c>
      <c r="O314" s="22">
        <v>262</v>
      </c>
      <c r="P314" s="23" t="b">
        <v>0</v>
      </c>
      <c r="Q314" s="20"/>
      <c r="R314" s="20"/>
      <c r="S314" s="22">
        <v>44</v>
      </c>
      <c r="T314" s="20" t="s">
        <v>1270</v>
      </c>
      <c r="U314" s="20">
        <v>1.5</v>
      </c>
      <c r="V314" s="20" t="s">
        <v>608</v>
      </c>
      <c r="W314" s="20">
        <v>0.2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12</v>
      </c>
      <c r="AD314" s="22">
        <v>14665</v>
      </c>
      <c r="AE314" s="22">
        <v>219</v>
      </c>
      <c r="AF314" s="22">
        <v>20412</v>
      </c>
      <c r="AG314" s="22">
        <v>521</v>
      </c>
      <c r="AH314" s="20">
        <v>0.2</v>
      </c>
      <c r="AI314" s="20">
        <v>2.7</v>
      </c>
      <c r="AJ314" s="20" t="s">
        <v>608</v>
      </c>
      <c r="AK314" s="22">
        <v>432</v>
      </c>
      <c r="AL314" s="22">
        <v>0</v>
      </c>
      <c r="AM314" s="22">
        <v>1</v>
      </c>
      <c r="AN314" s="22">
        <v>0</v>
      </c>
      <c r="AO314" s="22">
        <v>10</v>
      </c>
      <c r="AP314" s="22">
        <v>0</v>
      </c>
      <c r="AQ314" s="22">
        <v>0</v>
      </c>
      <c r="AR314" s="22">
        <v>0</v>
      </c>
      <c r="AS314" s="22">
        <v>1</v>
      </c>
      <c r="AT314" s="22">
        <v>0</v>
      </c>
      <c r="AU314" s="22">
        <v>0</v>
      </c>
      <c r="AV314" s="22">
        <v>2</v>
      </c>
      <c r="AW314" s="22">
        <v>76</v>
      </c>
      <c r="AX314" s="20">
        <v>89</v>
      </c>
      <c r="AY314" s="20">
        <v>77.599999999999994</v>
      </c>
      <c r="AZ314" s="20">
        <v>22</v>
      </c>
      <c r="BA314" s="20">
        <v>19</v>
      </c>
      <c r="BB314" s="22">
        <v>4</v>
      </c>
      <c r="BC314" s="20">
        <v>0.34</v>
      </c>
      <c r="BD314" s="20">
        <v>0.64</v>
      </c>
      <c r="BE314" s="20">
        <v>0.98</v>
      </c>
      <c r="BF314" s="20">
        <v>8.9499999999999993</v>
      </c>
      <c r="BG314" s="22">
        <v>191</v>
      </c>
      <c r="BH314" s="22">
        <v>75</v>
      </c>
      <c r="BI314" s="22">
        <v>130</v>
      </c>
      <c r="BJ314" s="22">
        <v>28</v>
      </c>
      <c r="BK314" s="22">
        <v>248</v>
      </c>
      <c r="BL314" s="22">
        <v>75</v>
      </c>
      <c r="BM314" s="22">
        <v>201</v>
      </c>
      <c r="BN314" s="22">
        <v>60</v>
      </c>
      <c r="BO314" s="20"/>
      <c r="BP314" s="20"/>
      <c r="BQ314" s="20"/>
      <c r="BR314" s="20"/>
      <c r="BS314" s="20"/>
      <c r="BT314" s="20"/>
      <c r="BU314" s="22">
        <v>7.0000000000000007E-2</v>
      </c>
      <c r="BV314" s="22">
        <v>0</v>
      </c>
      <c r="BW314" s="22">
        <v>0.13</v>
      </c>
      <c r="BX314" s="22">
        <v>0.2</v>
      </c>
      <c r="BY314" s="22">
        <v>1.86</v>
      </c>
      <c r="BZ314" s="22">
        <v>2.08</v>
      </c>
      <c r="CA314" s="22">
        <v>537</v>
      </c>
      <c r="CB314" s="22">
        <v>129</v>
      </c>
      <c r="CC314" s="22">
        <v>279</v>
      </c>
      <c r="CD314" s="22">
        <v>87</v>
      </c>
      <c r="CE314" s="22">
        <v>283</v>
      </c>
      <c r="CF314" s="22">
        <v>89</v>
      </c>
      <c r="CG314" s="22">
        <v>331</v>
      </c>
      <c r="CH314" s="22">
        <v>129</v>
      </c>
      <c r="CI314" s="22">
        <v>0.83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111234</v>
      </c>
      <c r="D315" s="22">
        <v>0</v>
      </c>
      <c r="E315" s="22">
        <v>0</v>
      </c>
      <c r="F315" s="22">
        <v>-1</v>
      </c>
      <c r="G315" s="22">
        <v>1</v>
      </c>
      <c r="H315" s="22">
        <v>1</v>
      </c>
      <c r="I315" s="22">
        <v>1</v>
      </c>
      <c r="J315" s="20">
        <v>4</v>
      </c>
      <c r="K315" s="20">
        <v>3.5</v>
      </c>
      <c r="L315" s="22">
        <v>2</v>
      </c>
      <c r="M315" s="20" t="s">
        <v>1014</v>
      </c>
      <c r="N315" s="20">
        <v>4</v>
      </c>
      <c r="O315" s="22">
        <v>263</v>
      </c>
      <c r="P315" s="23" t="b">
        <v>0</v>
      </c>
      <c r="Q315" s="20"/>
      <c r="R315" s="20"/>
      <c r="S315" s="22">
        <v>44</v>
      </c>
      <c r="T315" s="20" t="s">
        <v>1250</v>
      </c>
      <c r="U315" s="20">
        <v>2.4</v>
      </c>
      <c r="V315" s="20" t="s">
        <v>532</v>
      </c>
      <c r="W315" s="20">
        <v>7.8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22</v>
      </c>
      <c r="AD315" s="22">
        <v>152712</v>
      </c>
      <c r="AE315" s="22">
        <v>5560</v>
      </c>
      <c r="AF315" s="22">
        <v>792896</v>
      </c>
      <c r="AG315" s="22">
        <v>20901</v>
      </c>
      <c r="AH315" s="20">
        <v>0.9</v>
      </c>
      <c r="AI315" s="20">
        <v>5</v>
      </c>
      <c r="AJ315" s="20" t="s">
        <v>532</v>
      </c>
      <c r="AK315" s="22">
        <v>810</v>
      </c>
      <c r="AL315" s="22">
        <v>0</v>
      </c>
      <c r="AM315" s="22">
        <v>0</v>
      </c>
      <c r="AN315" s="22">
        <v>1</v>
      </c>
      <c r="AO315" s="22">
        <v>14</v>
      </c>
      <c r="AP315" s="22">
        <v>1</v>
      </c>
      <c r="AQ315" s="22">
        <v>0</v>
      </c>
      <c r="AR315" s="22">
        <v>0</v>
      </c>
      <c r="AS315" s="22">
        <v>1</v>
      </c>
      <c r="AT315" s="22">
        <v>0</v>
      </c>
      <c r="AU315" s="22">
        <v>23</v>
      </c>
      <c r="AV315" s="22">
        <v>2</v>
      </c>
      <c r="AW315" s="22">
        <v>132</v>
      </c>
      <c r="AX315" s="20">
        <v>179</v>
      </c>
      <c r="AY315" s="20">
        <v>30</v>
      </c>
      <c r="AZ315" s="20">
        <v>0</v>
      </c>
      <c r="BA315" s="20">
        <v>20.8</v>
      </c>
      <c r="BB315" s="22">
        <v>9</v>
      </c>
      <c r="BC315" s="20">
        <v>0</v>
      </c>
      <c r="BD315" s="20">
        <v>0.09</v>
      </c>
      <c r="BE315" s="20">
        <v>0.09</v>
      </c>
      <c r="BF315" s="20">
        <v>12.92</v>
      </c>
      <c r="BG315" s="22">
        <v>61</v>
      </c>
      <c r="BH315" s="22">
        <v>13</v>
      </c>
      <c r="BI315" s="22">
        <v>247</v>
      </c>
      <c r="BJ315" s="22">
        <v>1</v>
      </c>
      <c r="BK315" s="22">
        <v>528</v>
      </c>
      <c r="BL315" s="22">
        <v>60</v>
      </c>
      <c r="BM315" s="22">
        <v>186</v>
      </c>
      <c r="BN315" s="22">
        <v>11</v>
      </c>
      <c r="BO315" s="20"/>
      <c r="BP315" s="20"/>
      <c r="BQ315" s="20"/>
      <c r="BR315" s="20"/>
      <c r="BS315" s="20"/>
      <c r="BT315" s="20"/>
      <c r="BU315" s="22">
        <v>0</v>
      </c>
      <c r="BV315" s="22">
        <v>2.56</v>
      </c>
      <c r="BW315" s="22">
        <v>0.01</v>
      </c>
      <c r="BX315" s="22">
        <v>0.01</v>
      </c>
      <c r="BY315" s="22">
        <v>1.44</v>
      </c>
      <c r="BZ315" s="22">
        <v>1.56</v>
      </c>
      <c r="CA315" s="22">
        <v>486</v>
      </c>
      <c r="CB315" s="22">
        <v>26</v>
      </c>
      <c r="CC315" s="22">
        <v>51</v>
      </c>
      <c r="CD315" s="22">
        <v>4</v>
      </c>
      <c r="CE315" s="22">
        <v>182</v>
      </c>
      <c r="CF315" s="22">
        <v>18</v>
      </c>
      <c r="CG315" s="22">
        <v>50</v>
      </c>
      <c r="CH315" s="22">
        <v>9</v>
      </c>
      <c r="CI315" s="22">
        <v>1</v>
      </c>
      <c r="CJ315" s="22">
        <v>0.11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218997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</v>
      </c>
      <c r="K316" s="20">
        <v>0</v>
      </c>
      <c r="L316" s="22">
        <v>0</v>
      </c>
      <c r="M316" s="20" t="s">
        <v>1283</v>
      </c>
      <c r="N316" s="20">
        <v>0</v>
      </c>
      <c r="O316" s="22">
        <v>264</v>
      </c>
      <c r="P316" s="23" t="b">
        <v>0</v>
      </c>
      <c r="Q316" s="20" t="s">
        <v>2098</v>
      </c>
      <c r="R316" s="20" t="s">
        <v>2099</v>
      </c>
      <c r="S316" s="22">
        <v>45</v>
      </c>
      <c r="T316" s="20" t="s">
        <v>1284</v>
      </c>
      <c r="U316" s="20">
        <v>0</v>
      </c>
      <c r="V316" s="20" t="s">
        <v>1285</v>
      </c>
      <c r="W316" s="20">
        <v>0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0</v>
      </c>
      <c r="AE316" s="22">
        <v>0</v>
      </c>
      <c r="AF316" s="22">
        <v>3002</v>
      </c>
      <c r="AG316" s="22">
        <v>156</v>
      </c>
      <c r="AH316" s="20">
        <v>0</v>
      </c>
      <c r="AI316" s="20">
        <v>0</v>
      </c>
      <c r="AJ316" s="20" t="s">
        <v>1285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609</v>
      </c>
      <c r="BH316" s="22">
        <v>60</v>
      </c>
      <c r="BI316" s="22">
        <v>605</v>
      </c>
      <c r="BJ316" s="22">
        <v>63</v>
      </c>
      <c r="BK316" s="22">
        <v>596</v>
      </c>
      <c r="BL316" s="22">
        <v>61</v>
      </c>
      <c r="BM316" s="22">
        <v>613</v>
      </c>
      <c r="BN316" s="22">
        <v>61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387</v>
      </c>
      <c r="CB316" s="22">
        <v>66</v>
      </c>
      <c r="CC316" s="22">
        <v>575</v>
      </c>
      <c r="CD316" s="22">
        <v>60</v>
      </c>
      <c r="CE316" s="22">
        <v>617</v>
      </c>
      <c r="CF316" s="22">
        <v>64</v>
      </c>
      <c r="CG316" s="22">
        <v>628</v>
      </c>
      <c r="CH316" s="22">
        <v>87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17761</v>
      </c>
      <c r="D317" s="22">
        <v>0</v>
      </c>
      <c r="E317" s="22">
        <v>0</v>
      </c>
      <c r="F317" s="22">
        <v>0</v>
      </c>
      <c r="G317" s="22">
        <v>0</v>
      </c>
      <c r="H317" s="22">
        <v>1</v>
      </c>
      <c r="I317" s="22">
        <v>2</v>
      </c>
      <c r="J317" s="20">
        <v>2.7</v>
      </c>
      <c r="K317" s="20">
        <v>2.2000000000000002</v>
      </c>
      <c r="L317" s="22">
        <v>0</v>
      </c>
      <c r="M317" s="20" t="s">
        <v>479</v>
      </c>
      <c r="N317" s="20">
        <v>2.7</v>
      </c>
      <c r="O317" s="22">
        <v>265</v>
      </c>
      <c r="P317" s="23" t="b">
        <v>0</v>
      </c>
      <c r="Q317" s="20"/>
      <c r="R317" s="20" t="s">
        <v>2419</v>
      </c>
      <c r="S317" s="22">
        <v>45</v>
      </c>
      <c r="T317" s="20" t="s">
        <v>1271</v>
      </c>
      <c r="U317" s="20">
        <v>3.2</v>
      </c>
      <c r="V317" s="20" t="s">
        <v>565</v>
      </c>
      <c r="W317" s="20">
        <v>3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29</v>
      </c>
      <c r="AD317" s="22">
        <v>306668</v>
      </c>
      <c r="AE317" s="22">
        <v>4011</v>
      </c>
      <c r="AF317" s="22">
        <v>206180</v>
      </c>
      <c r="AG317" s="22">
        <v>12367</v>
      </c>
      <c r="AH317" s="20">
        <v>0.6</v>
      </c>
      <c r="AI317" s="20">
        <v>6.4</v>
      </c>
      <c r="AJ317" s="20" t="s">
        <v>565</v>
      </c>
      <c r="AK317" s="22">
        <v>810</v>
      </c>
      <c r="AL317" s="22">
        <v>1</v>
      </c>
      <c r="AM317" s="22">
        <v>1</v>
      </c>
      <c r="AN317" s="22">
        <v>1</v>
      </c>
      <c r="AO317" s="22">
        <v>14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0</v>
      </c>
      <c r="AV317" s="22">
        <v>4</v>
      </c>
      <c r="AW317" s="22">
        <v>155</v>
      </c>
      <c r="AX317" s="20">
        <v>244.8</v>
      </c>
      <c r="AY317" s="20">
        <v>80.5</v>
      </c>
      <c r="AZ317" s="20">
        <v>82</v>
      </c>
      <c r="BA317" s="20">
        <v>40.799999999999997</v>
      </c>
      <c r="BB317" s="22">
        <v>9</v>
      </c>
      <c r="BC317" s="20">
        <v>0.65</v>
      </c>
      <c r="BD317" s="20">
        <v>0.89</v>
      </c>
      <c r="BE317" s="20">
        <v>1.54</v>
      </c>
      <c r="BF317" s="20">
        <v>12.55</v>
      </c>
      <c r="BG317" s="22">
        <v>26</v>
      </c>
      <c r="BH317" s="22">
        <v>4</v>
      </c>
      <c r="BI317" s="22">
        <v>123</v>
      </c>
      <c r="BJ317" s="22">
        <v>25</v>
      </c>
      <c r="BK317" s="22">
        <v>114</v>
      </c>
      <c r="BL317" s="22">
        <v>13</v>
      </c>
      <c r="BM317" s="22">
        <v>58</v>
      </c>
      <c r="BN317" s="22">
        <v>9</v>
      </c>
      <c r="BO317" s="20"/>
      <c r="BP317" s="20"/>
      <c r="BQ317" s="20"/>
      <c r="BR317" s="20"/>
      <c r="BS317" s="20"/>
      <c r="BT317" s="20"/>
      <c r="BU317" s="22">
        <v>7.0000000000000007E-2</v>
      </c>
      <c r="BV317" s="22">
        <v>0</v>
      </c>
      <c r="BW317" s="22">
        <v>0.1</v>
      </c>
      <c r="BX317" s="22">
        <v>0.17</v>
      </c>
      <c r="BY317" s="22">
        <v>1.39</v>
      </c>
      <c r="BZ317" s="22">
        <v>1.56</v>
      </c>
      <c r="CA317" s="22">
        <v>344</v>
      </c>
      <c r="CB317" s="22">
        <v>46</v>
      </c>
      <c r="CC317" s="22">
        <v>107</v>
      </c>
      <c r="CD317" s="22">
        <v>35</v>
      </c>
      <c r="CE317" s="22">
        <v>110</v>
      </c>
      <c r="CF317" s="22">
        <v>32</v>
      </c>
      <c r="CG317" s="22">
        <v>104</v>
      </c>
      <c r="CH317" s="22">
        <v>41</v>
      </c>
      <c r="CI317" s="22">
        <v>1</v>
      </c>
      <c r="CJ317" s="22">
        <v>0.11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222627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1</v>
      </c>
      <c r="J318" s="20">
        <v>0</v>
      </c>
      <c r="K318" s="20">
        <v>-0.5</v>
      </c>
      <c r="L318" s="22">
        <v>0</v>
      </c>
      <c r="M318" s="20" t="s">
        <v>1195</v>
      </c>
      <c r="N318" s="20">
        <v>0</v>
      </c>
      <c r="O318" s="22">
        <v>266</v>
      </c>
      <c r="P318" s="23" t="b">
        <v>0</v>
      </c>
      <c r="Q318" s="20"/>
      <c r="R318" s="20"/>
      <c r="S318" s="22">
        <v>39</v>
      </c>
      <c r="T318" s="20" t="s">
        <v>2100</v>
      </c>
      <c r="U318" s="20">
        <v>0</v>
      </c>
      <c r="V318" s="20" t="s">
        <v>2101</v>
      </c>
      <c r="W318" s="20">
        <v>0.7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0</v>
      </c>
      <c r="AD318" s="22">
        <v>44762</v>
      </c>
      <c r="AE318" s="22">
        <v>520</v>
      </c>
      <c r="AF318" s="22">
        <v>35784</v>
      </c>
      <c r="AG318" s="22">
        <v>857</v>
      </c>
      <c r="AH318" s="20">
        <v>0</v>
      </c>
      <c r="AI318" s="20">
        <v>0</v>
      </c>
      <c r="AJ318" s="20" t="s">
        <v>2102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450</v>
      </c>
      <c r="BH318" s="22">
        <v>36</v>
      </c>
      <c r="BI318" s="22">
        <v>432</v>
      </c>
      <c r="BJ318" s="22">
        <v>19</v>
      </c>
      <c r="BK318" s="22">
        <v>409</v>
      </c>
      <c r="BL318" s="22">
        <v>14</v>
      </c>
      <c r="BM318" s="22">
        <v>454</v>
      </c>
      <c r="BN318" s="22">
        <v>36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720</v>
      </c>
      <c r="CB318" s="22">
        <v>83</v>
      </c>
      <c r="CC318" s="22">
        <v>386</v>
      </c>
      <c r="CD318" s="22">
        <v>34</v>
      </c>
      <c r="CE318" s="22">
        <v>457</v>
      </c>
      <c r="CF318" s="22">
        <v>36</v>
      </c>
      <c r="CG318" s="22">
        <v>200</v>
      </c>
      <c r="CH318" s="22">
        <v>28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11948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1</v>
      </c>
      <c r="J319" s="20">
        <v>0</v>
      </c>
      <c r="K319" s="20">
        <v>-0.5</v>
      </c>
      <c r="L319" s="22">
        <v>0</v>
      </c>
      <c r="M319" s="20" t="s">
        <v>1798</v>
      </c>
      <c r="N319" s="20">
        <v>0</v>
      </c>
      <c r="O319" s="22">
        <v>579</v>
      </c>
      <c r="P319" s="23" t="b">
        <v>0</v>
      </c>
      <c r="Q319" s="20"/>
      <c r="R319" s="20"/>
      <c r="S319" s="22">
        <v>40</v>
      </c>
      <c r="T319" s="20" t="s">
        <v>1799</v>
      </c>
      <c r="U319" s="20">
        <v>0</v>
      </c>
      <c r="V319" s="20" t="s">
        <v>1800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0</v>
      </c>
      <c r="AD319" s="22">
        <v>989</v>
      </c>
      <c r="AE319" s="22">
        <v>14</v>
      </c>
      <c r="AF319" s="22">
        <v>2448</v>
      </c>
      <c r="AG319" s="22">
        <v>56</v>
      </c>
      <c r="AH319" s="20">
        <v>0</v>
      </c>
      <c r="AI319" s="20">
        <v>0</v>
      </c>
      <c r="AJ319" s="20" t="s">
        <v>1800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458</v>
      </c>
      <c r="BH319" s="22">
        <v>39</v>
      </c>
      <c r="BI319" s="22">
        <v>440</v>
      </c>
      <c r="BJ319" s="22">
        <v>22</v>
      </c>
      <c r="BK319" s="22">
        <v>418</v>
      </c>
      <c r="BL319" s="22">
        <v>17</v>
      </c>
      <c r="BM319" s="22">
        <v>462</v>
      </c>
      <c r="BN319" s="22">
        <v>39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603</v>
      </c>
      <c r="CB319" s="22">
        <v>35</v>
      </c>
      <c r="CC319" s="22">
        <v>395</v>
      </c>
      <c r="CD319" s="22">
        <v>37</v>
      </c>
      <c r="CE319" s="22">
        <v>465</v>
      </c>
      <c r="CF319" s="22">
        <v>39</v>
      </c>
      <c r="CG319" s="22">
        <v>477</v>
      </c>
      <c r="CH319" s="22">
        <v>65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0"/>
      <c r="C320" s="22">
        <v>18892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2</v>
      </c>
      <c r="J320" s="20">
        <v>0</v>
      </c>
      <c r="K320" s="20">
        <v>0.5</v>
      </c>
      <c r="L320" s="22">
        <v>-3</v>
      </c>
      <c r="M320" s="20" t="s">
        <v>973</v>
      </c>
      <c r="N320" s="20">
        <v>1</v>
      </c>
      <c r="O320" s="22">
        <v>588</v>
      </c>
      <c r="P320" s="23" t="b">
        <v>0</v>
      </c>
      <c r="Q320" s="20" t="s">
        <v>3515</v>
      </c>
      <c r="R320" s="20" t="s">
        <v>3523</v>
      </c>
      <c r="S320" s="22">
        <v>44</v>
      </c>
      <c r="T320" s="20" t="s">
        <v>974</v>
      </c>
      <c r="U320" s="20">
        <v>1.1000000000000001</v>
      </c>
      <c r="V320" s="20" t="s">
        <v>443</v>
      </c>
      <c r="W320" s="20">
        <v>0.4</v>
      </c>
      <c r="X320" s="23" t="b">
        <v>0</v>
      </c>
      <c r="Y320" s="20"/>
      <c r="Z320" s="20" t="s">
        <v>1806</v>
      </c>
      <c r="AA320" s="22">
        <v>9</v>
      </c>
      <c r="AB320" s="22">
        <v>11</v>
      </c>
      <c r="AC320" s="22">
        <v>10</v>
      </c>
      <c r="AD320" s="22">
        <v>24728</v>
      </c>
      <c r="AE320" s="22">
        <v>71</v>
      </c>
      <c r="AF320" s="22">
        <v>51384</v>
      </c>
      <c r="AG320" s="22">
        <v>3471</v>
      </c>
      <c r="AH320" s="20">
        <v>0.2</v>
      </c>
      <c r="AI320" s="20">
        <v>2.2999999999999998</v>
      </c>
      <c r="AJ320" s="20" t="s">
        <v>443</v>
      </c>
      <c r="AK320" s="22">
        <v>739</v>
      </c>
      <c r="AL320" s="22">
        <v>0</v>
      </c>
      <c r="AM320" s="22">
        <v>0</v>
      </c>
      <c r="AN320" s="22">
        <v>1</v>
      </c>
      <c r="AO320" s="22">
        <v>14</v>
      </c>
      <c r="AP320" s="22">
        <v>0</v>
      </c>
      <c r="AQ320" s="22">
        <v>0</v>
      </c>
      <c r="AR320" s="22">
        <v>0</v>
      </c>
      <c r="AS320" s="22">
        <v>3</v>
      </c>
      <c r="AT320" s="22">
        <v>1</v>
      </c>
      <c r="AU320" s="22">
        <v>0</v>
      </c>
      <c r="AV320" s="22">
        <v>0</v>
      </c>
      <c r="AW320" s="22">
        <v>93</v>
      </c>
      <c r="AX320" s="20">
        <v>88.8</v>
      </c>
      <c r="AY320" s="20">
        <v>151.80000000000001</v>
      </c>
      <c r="AZ320" s="20">
        <v>13</v>
      </c>
      <c r="BA320" s="20">
        <v>25.5</v>
      </c>
      <c r="BB320" s="22">
        <v>9</v>
      </c>
      <c r="BC320" s="20">
        <v>0.15</v>
      </c>
      <c r="BD320" s="20">
        <v>0.72</v>
      </c>
      <c r="BE320" s="20">
        <v>0.87</v>
      </c>
      <c r="BF320" s="20">
        <v>14.83</v>
      </c>
      <c r="BG320" s="22">
        <v>193</v>
      </c>
      <c r="BH320" s="22">
        <v>77</v>
      </c>
      <c r="BI320" s="22">
        <v>50</v>
      </c>
      <c r="BJ320" s="22">
        <v>12</v>
      </c>
      <c r="BK320" s="22">
        <v>297</v>
      </c>
      <c r="BL320" s="22">
        <v>96</v>
      </c>
      <c r="BM320" s="22">
        <v>141</v>
      </c>
      <c r="BN320" s="22">
        <v>34</v>
      </c>
      <c r="BO320" s="22">
        <v>2</v>
      </c>
      <c r="BP320" s="20"/>
      <c r="BQ320" s="22">
        <v>1</v>
      </c>
      <c r="BR320" s="20"/>
      <c r="BS320" s="20"/>
      <c r="BT320" s="20"/>
      <c r="BU320" s="22">
        <v>0.02</v>
      </c>
      <c r="BV320" s="22">
        <v>0</v>
      </c>
      <c r="BW320" s="22">
        <v>0.09</v>
      </c>
      <c r="BX320" s="22">
        <v>0.11</v>
      </c>
      <c r="BY320" s="22">
        <v>1.81</v>
      </c>
      <c r="BZ320" s="22">
        <v>1.71</v>
      </c>
      <c r="CA320" s="22">
        <v>470</v>
      </c>
      <c r="CB320" s="22">
        <v>93</v>
      </c>
      <c r="CC320" s="22">
        <v>227</v>
      </c>
      <c r="CD320" s="22">
        <v>68</v>
      </c>
      <c r="CE320" s="22">
        <v>337</v>
      </c>
      <c r="CF320" s="22">
        <v>110</v>
      </c>
      <c r="CG320" s="22">
        <v>243</v>
      </c>
      <c r="CH320" s="22">
        <v>94</v>
      </c>
      <c r="CI320" s="22">
        <v>1.1000000000000001</v>
      </c>
      <c r="CJ320" s="22">
        <v>0.12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220307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3</v>
      </c>
      <c r="J321" s="20">
        <v>0.7</v>
      </c>
      <c r="K321" s="20">
        <v>0.2</v>
      </c>
      <c r="L321" s="22">
        <v>1</v>
      </c>
      <c r="M321" s="20" t="s">
        <v>1763</v>
      </c>
      <c r="N321" s="20">
        <v>0.7</v>
      </c>
      <c r="O321" s="22">
        <v>601</v>
      </c>
      <c r="P321" s="23" t="b">
        <v>0</v>
      </c>
      <c r="Q321" s="20"/>
      <c r="R321" s="20" t="s">
        <v>2420</v>
      </c>
      <c r="S321" s="22">
        <v>55</v>
      </c>
      <c r="T321" s="20" t="s">
        <v>1764</v>
      </c>
      <c r="U321" s="20">
        <v>2</v>
      </c>
      <c r="V321" s="20" t="s">
        <v>2103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16</v>
      </c>
      <c r="AD321" s="22">
        <v>26698</v>
      </c>
      <c r="AE321" s="22">
        <v>128</v>
      </c>
      <c r="AF321" s="22">
        <v>29129</v>
      </c>
      <c r="AG321" s="22">
        <v>1031</v>
      </c>
      <c r="AH321" s="20">
        <v>0.1</v>
      </c>
      <c r="AI321" s="20">
        <v>2.9</v>
      </c>
      <c r="AJ321" s="20" t="s">
        <v>1765</v>
      </c>
      <c r="AK321" s="22">
        <v>369</v>
      </c>
      <c r="AL321" s="22">
        <v>1</v>
      </c>
      <c r="AM321" s="22">
        <v>0</v>
      </c>
      <c r="AN321" s="22">
        <v>0</v>
      </c>
      <c r="AO321" s="22">
        <v>8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37</v>
      </c>
      <c r="AX321" s="20">
        <v>59.2</v>
      </c>
      <c r="AY321" s="20">
        <v>41.4</v>
      </c>
      <c r="AZ321" s="20">
        <v>172</v>
      </c>
      <c r="BA321" s="20">
        <v>27.3</v>
      </c>
      <c r="BB321" s="22">
        <v>3</v>
      </c>
      <c r="BC321" s="20">
        <v>1.8</v>
      </c>
      <c r="BD321" s="20">
        <v>0.18</v>
      </c>
      <c r="BE321" s="20">
        <v>1.98</v>
      </c>
      <c r="BF321" s="20">
        <v>6.06</v>
      </c>
      <c r="BG321" s="22">
        <v>250</v>
      </c>
      <c r="BH321" s="22">
        <v>98</v>
      </c>
      <c r="BI321" s="22">
        <v>217</v>
      </c>
      <c r="BJ321" s="22">
        <v>123</v>
      </c>
      <c r="BK321" s="22">
        <v>40</v>
      </c>
      <c r="BL321" s="22">
        <v>22</v>
      </c>
      <c r="BM321" s="22">
        <v>125</v>
      </c>
      <c r="BN321" s="22">
        <v>68</v>
      </c>
      <c r="BO321" s="20"/>
      <c r="BP321" s="20"/>
      <c r="BQ321" s="22">
        <v>3</v>
      </c>
      <c r="BR321" s="20"/>
      <c r="BS321" s="20"/>
      <c r="BT321" s="20"/>
      <c r="BU321" s="22">
        <v>0.44</v>
      </c>
      <c r="BV321" s="22">
        <v>0</v>
      </c>
      <c r="BW321" s="22">
        <v>0.04</v>
      </c>
      <c r="BX321" s="22">
        <v>0.48</v>
      </c>
      <c r="BY321" s="22">
        <v>1.48</v>
      </c>
      <c r="BZ321" s="22">
        <v>1.95</v>
      </c>
      <c r="CA321" s="22">
        <v>107</v>
      </c>
      <c r="CB321" s="22">
        <v>66</v>
      </c>
      <c r="CC321" s="22">
        <v>291</v>
      </c>
      <c r="CD321" s="22">
        <v>140</v>
      </c>
      <c r="CE321" s="22">
        <v>239</v>
      </c>
      <c r="CF321" s="22">
        <v>103</v>
      </c>
      <c r="CG321" s="22">
        <v>333</v>
      </c>
      <c r="CH321" s="22">
        <v>101</v>
      </c>
      <c r="CI321" s="22">
        <v>0.73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461421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3</v>
      </c>
      <c r="J322" s="20">
        <v>0</v>
      </c>
      <c r="K322" s="20">
        <v>-0.5</v>
      </c>
      <c r="L322" s="22">
        <v>0</v>
      </c>
      <c r="M322" s="20" t="s">
        <v>505</v>
      </c>
      <c r="N322" s="20">
        <v>0</v>
      </c>
      <c r="O322" s="22">
        <v>624</v>
      </c>
      <c r="P322" s="23" t="b">
        <v>0</v>
      </c>
      <c r="Q322" s="20"/>
      <c r="R322" s="20"/>
      <c r="S322" s="22">
        <v>45</v>
      </c>
      <c r="T322" s="20" t="s">
        <v>2537</v>
      </c>
      <c r="U322" s="20">
        <v>1.7</v>
      </c>
      <c r="V322" s="20" t="s">
        <v>2538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5</v>
      </c>
      <c r="AD322" s="22">
        <v>8251</v>
      </c>
      <c r="AE322" s="22">
        <v>70</v>
      </c>
      <c r="AF322" s="22">
        <v>5570</v>
      </c>
      <c r="AG322" s="22">
        <v>190</v>
      </c>
      <c r="AH322" s="20">
        <v>0</v>
      </c>
      <c r="AI322" s="20">
        <v>1.1000000000000001</v>
      </c>
      <c r="AJ322" s="20" t="s">
        <v>2538</v>
      </c>
      <c r="AK322" s="22">
        <v>117</v>
      </c>
      <c r="AL322" s="22">
        <v>0</v>
      </c>
      <c r="AM322" s="22">
        <v>0</v>
      </c>
      <c r="AN322" s="22">
        <v>1</v>
      </c>
      <c r="AO322" s="22">
        <v>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12</v>
      </c>
      <c r="AX322" s="20">
        <v>13.2</v>
      </c>
      <c r="AY322" s="20">
        <v>13</v>
      </c>
      <c r="AZ322" s="20">
        <v>25</v>
      </c>
      <c r="BA322" s="20">
        <v>5.0999999999999996</v>
      </c>
      <c r="BB322" s="22">
        <v>1</v>
      </c>
      <c r="BC322" s="20">
        <v>7.0000000000000007E-2</v>
      </c>
      <c r="BD322" s="20">
        <v>0</v>
      </c>
      <c r="BE322" s="20">
        <v>7.0000000000000007E-2</v>
      </c>
      <c r="BF322" s="20">
        <v>1.73</v>
      </c>
      <c r="BG322" s="22">
        <v>366</v>
      </c>
      <c r="BH322" s="22">
        <v>163</v>
      </c>
      <c r="BI322" s="22">
        <v>329</v>
      </c>
      <c r="BJ322" s="22">
        <v>172</v>
      </c>
      <c r="BK322" s="22">
        <v>239</v>
      </c>
      <c r="BL322" s="22">
        <v>126</v>
      </c>
      <c r="BM322" s="22">
        <v>346</v>
      </c>
      <c r="BN322" s="22">
        <v>160</v>
      </c>
      <c r="BO322" s="20"/>
      <c r="BP322" s="20"/>
      <c r="BQ322" s="20"/>
      <c r="BR322" s="20"/>
      <c r="BS322" s="20"/>
      <c r="BT322" s="20"/>
      <c r="BU322" s="22">
        <v>0.05</v>
      </c>
      <c r="BV322" s="22">
        <v>0</v>
      </c>
      <c r="BW322" s="22">
        <v>0</v>
      </c>
      <c r="BX322" s="22">
        <v>0.05</v>
      </c>
      <c r="BY322" s="22">
        <v>1.33</v>
      </c>
      <c r="BZ322" s="22">
        <v>1.54</v>
      </c>
      <c r="CA322" s="22">
        <v>423</v>
      </c>
      <c r="CB322" s="22">
        <v>238</v>
      </c>
      <c r="CC322" s="22">
        <v>596</v>
      </c>
      <c r="CD322" s="22">
        <v>226</v>
      </c>
      <c r="CE322" s="22">
        <v>270</v>
      </c>
      <c r="CF322" s="22">
        <v>124</v>
      </c>
      <c r="CG322" s="22">
        <v>454</v>
      </c>
      <c r="CH322" s="22">
        <v>150</v>
      </c>
      <c r="CI322" s="22">
        <v>0.77</v>
      </c>
      <c r="CJ322" s="22">
        <v>0.77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491012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4</v>
      </c>
      <c r="J323" s="20">
        <v>0.7</v>
      </c>
      <c r="K323" s="20">
        <v>0.2</v>
      </c>
      <c r="L323" s="22">
        <v>1</v>
      </c>
      <c r="M323" s="20" t="s">
        <v>2539</v>
      </c>
      <c r="N323" s="20">
        <v>0.7</v>
      </c>
      <c r="O323" s="22">
        <v>645</v>
      </c>
      <c r="P323" s="23" t="b">
        <v>0</v>
      </c>
      <c r="Q323" s="20"/>
      <c r="R323" s="20" t="s">
        <v>3191</v>
      </c>
      <c r="S323" s="22">
        <v>49</v>
      </c>
      <c r="T323" s="20" t="s">
        <v>2540</v>
      </c>
      <c r="U323" s="20">
        <v>0.8</v>
      </c>
      <c r="V323" s="20" t="s">
        <v>2541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3</v>
      </c>
      <c r="AD323" s="22">
        <v>3692</v>
      </c>
      <c r="AE323" s="22">
        <v>77</v>
      </c>
      <c r="AF323" s="22">
        <v>5763</v>
      </c>
      <c r="AG323" s="22">
        <v>116</v>
      </c>
      <c r="AH323" s="20">
        <v>0.1</v>
      </c>
      <c r="AI323" s="20">
        <v>0.6</v>
      </c>
      <c r="AJ323" s="20" t="s">
        <v>2542</v>
      </c>
      <c r="AK323" s="22">
        <v>29</v>
      </c>
      <c r="AL323" s="22">
        <v>0</v>
      </c>
      <c r="AM323" s="22">
        <v>0</v>
      </c>
      <c r="AN323" s="22">
        <v>0</v>
      </c>
      <c r="AO323" s="22">
        <v>2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3</v>
      </c>
      <c r="AX323" s="20">
        <v>0</v>
      </c>
      <c r="AY323" s="20">
        <v>1.7</v>
      </c>
      <c r="AZ323" s="20">
        <v>9</v>
      </c>
      <c r="BA323" s="20">
        <v>0.9</v>
      </c>
      <c r="BB323" s="22">
        <v>0</v>
      </c>
      <c r="BC323" s="20">
        <v>0.06</v>
      </c>
      <c r="BD323" s="20">
        <v>0.03</v>
      </c>
      <c r="BE323" s="20">
        <v>0.09</v>
      </c>
      <c r="BF323" s="20">
        <v>1.1599999999999999</v>
      </c>
      <c r="BG323" s="22">
        <v>689</v>
      </c>
      <c r="BH323" s="22">
        <v>82</v>
      </c>
      <c r="BI323" s="22">
        <v>390</v>
      </c>
      <c r="BJ323" s="22">
        <v>50</v>
      </c>
      <c r="BK323" s="22">
        <v>320</v>
      </c>
      <c r="BL323" s="22">
        <v>50</v>
      </c>
      <c r="BM323" s="22">
        <v>422</v>
      </c>
      <c r="BN323" s="22">
        <v>52</v>
      </c>
      <c r="BO323" s="20"/>
      <c r="BP323" s="20"/>
      <c r="BQ323" s="20"/>
      <c r="BR323" s="20"/>
      <c r="BS323" s="20"/>
      <c r="BT323" s="20"/>
      <c r="BU323" s="22">
        <v>0.19</v>
      </c>
      <c r="BV323" s="22">
        <v>0</v>
      </c>
      <c r="BW323" s="22">
        <v>0.09</v>
      </c>
      <c r="BX323" s="22">
        <v>0.28000000000000003</v>
      </c>
      <c r="BY323" s="22">
        <v>3.6</v>
      </c>
      <c r="BZ323" s="22">
        <v>6.21</v>
      </c>
      <c r="CA323" s="22">
        <v>276</v>
      </c>
      <c r="CB323" s="22">
        <v>58</v>
      </c>
      <c r="CC323" s="22">
        <v>285</v>
      </c>
      <c r="CD323" s="22">
        <v>39</v>
      </c>
      <c r="CE323" s="22">
        <v>422</v>
      </c>
      <c r="CF323" s="22">
        <v>54</v>
      </c>
      <c r="CG323" s="22">
        <v>504</v>
      </c>
      <c r="CH323" s="22">
        <v>72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461416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558</v>
      </c>
      <c r="N324" s="20">
        <v>0</v>
      </c>
      <c r="O324" s="22">
        <v>649</v>
      </c>
      <c r="P324" s="23" t="b">
        <v>0</v>
      </c>
      <c r="Q324" s="20" t="s">
        <v>3028</v>
      </c>
      <c r="R324" s="20" t="s">
        <v>3029</v>
      </c>
      <c r="S324" s="22">
        <v>45</v>
      </c>
      <c r="T324" s="20" t="s">
        <v>2543</v>
      </c>
      <c r="U324" s="20">
        <v>1</v>
      </c>
      <c r="V324" s="20" t="s">
        <v>2544</v>
      </c>
      <c r="W324" s="20">
        <v>0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1</v>
      </c>
      <c r="AD324" s="22">
        <v>2480</v>
      </c>
      <c r="AE324" s="22">
        <v>0</v>
      </c>
      <c r="AF324" s="22">
        <v>3362</v>
      </c>
      <c r="AG324" s="22">
        <v>27</v>
      </c>
      <c r="AH324" s="20">
        <v>0</v>
      </c>
      <c r="AI324" s="20">
        <v>0.2</v>
      </c>
      <c r="AJ324" s="20" t="s">
        <v>2544</v>
      </c>
      <c r="AK324" s="22">
        <v>1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3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0.28000000000000003</v>
      </c>
      <c r="BG324" s="22">
        <v>629</v>
      </c>
      <c r="BH324" s="22">
        <v>67</v>
      </c>
      <c r="BI324" s="22">
        <v>626</v>
      </c>
      <c r="BJ324" s="22">
        <v>70</v>
      </c>
      <c r="BK324" s="22">
        <v>618</v>
      </c>
      <c r="BL324" s="22">
        <v>68</v>
      </c>
      <c r="BM324" s="22">
        <v>634</v>
      </c>
      <c r="BN324" s="22">
        <v>68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25.2</v>
      </c>
      <c r="BZ324" s="22">
        <v>0</v>
      </c>
      <c r="CA324" s="22">
        <v>422</v>
      </c>
      <c r="CB324" s="22">
        <v>75</v>
      </c>
      <c r="CC324" s="22">
        <v>595</v>
      </c>
      <c r="CD324" s="22">
        <v>67</v>
      </c>
      <c r="CE324" s="22">
        <v>372</v>
      </c>
      <c r="CF324" s="22">
        <v>46</v>
      </c>
      <c r="CG324" s="22">
        <v>566</v>
      </c>
      <c r="CH324" s="22">
        <v>78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461446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0</v>
      </c>
      <c r="K325" s="20">
        <v>-0.5</v>
      </c>
      <c r="L325" s="22">
        <v>0</v>
      </c>
      <c r="M325" s="20" t="s">
        <v>2545</v>
      </c>
      <c r="N325" s="20">
        <v>0</v>
      </c>
      <c r="O325" s="22">
        <v>650</v>
      </c>
      <c r="P325" s="23" t="b">
        <v>0</v>
      </c>
      <c r="Q325" s="20"/>
      <c r="R325" s="20"/>
      <c r="S325" s="22">
        <v>45</v>
      </c>
      <c r="T325" s="20" t="s">
        <v>2546</v>
      </c>
      <c r="U325" s="20">
        <v>1</v>
      </c>
      <c r="V325" s="20" t="s">
        <v>2547</v>
      </c>
      <c r="W325" s="20">
        <v>0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1</v>
      </c>
      <c r="AD325" s="22">
        <v>1058</v>
      </c>
      <c r="AE325" s="22">
        <v>28</v>
      </c>
      <c r="AF325" s="22">
        <v>792</v>
      </c>
      <c r="AG325" s="22">
        <v>37</v>
      </c>
      <c r="AH325" s="20">
        <v>0</v>
      </c>
      <c r="AI325" s="20">
        <v>0.2</v>
      </c>
      <c r="AJ325" s="20" t="s">
        <v>2547</v>
      </c>
      <c r="AK325" s="22">
        <v>1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3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630</v>
      </c>
      <c r="BH325" s="22">
        <v>246</v>
      </c>
      <c r="BI325" s="22">
        <v>627</v>
      </c>
      <c r="BJ325" s="22">
        <v>247</v>
      </c>
      <c r="BK325" s="22">
        <v>619</v>
      </c>
      <c r="BL325" s="22">
        <v>245</v>
      </c>
      <c r="BM325" s="22">
        <v>635</v>
      </c>
      <c r="BN325" s="22">
        <v>250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424</v>
      </c>
      <c r="CB325" s="22">
        <v>239</v>
      </c>
      <c r="CC325" s="22">
        <v>597</v>
      </c>
      <c r="CD325" s="22">
        <v>227</v>
      </c>
      <c r="CE325" s="22">
        <v>373</v>
      </c>
      <c r="CF325" s="22">
        <v>169</v>
      </c>
      <c r="CG325" s="22">
        <v>644</v>
      </c>
      <c r="CH325" s="22">
        <v>259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221399</v>
      </c>
      <c r="D326" s="22">
        <v>0</v>
      </c>
      <c r="E326" s="22">
        <v>0</v>
      </c>
      <c r="F326" s="22">
        <v>0</v>
      </c>
      <c r="G326" s="22">
        <v>0</v>
      </c>
      <c r="H326" s="22">
        <v>1</v>
      </c>
      <c r="I326" s="22">
        <v>3</v>
      </c>
      <c r="J326" s="20">
        <v>5.3</v>
      </c>
      <c r="K326" s="20">
        <v>4.8</v>
      </c>
      <c r="L326" s="22">
        <v>1</v>
      </c>
      <c r="M326" s="20" t="s">
        <v>995</v>
      </c>
      <c r="N326" s="20">
        <v>5.3</v>
      </c>
      <c r="O326" s="22">
        <v>661</v>
      </c>
      <c r="P326" s="23" t="b">
        <v>0</v>
      </c>
      <c r="Q326" s="20"/>
      <c r="R326" s="20" t="s">
        <v>2898</v>
      </c>
      <c r="S326" s="22">
        <v>55</v>
      </c>
      <c r="T326" s="20" t="s">
        <v>2548</v>
      </c>
      <c r="U326" s="20">
        <v>5.3</v>
      </c>
      <c r="V326" s="20" t="s">
        <v>504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16</v>
      </c>
      <c r="AD326" s="22">
        <v>7557</v>
      </c>
      <c r="AE326" s="22">
        <v>245</v>
      </c>
      <c r="AF326" s="22">
        <v>3509</v>
      </c>
      <c r="AG326" s="22">
        <v>682</v>
      </c>
      <c r="AH326" s="20">
        <v>1</v>
      </c>
      <c r="AI326" s="20">
        <v>2.9</v>
      </c>
      <c r="AJ326" s="20" t="s">
        <v>504</v>
      </c>
      <c r="AK326" s="22">
        <v>167</v>
      </c>
      <c r="AL326" s="22">
        <v>1</v>
      </c>
      <c r="AM326" s="22">
        <v>1</v>
      </c>
      <c r="AN326" s="22">
        <v>1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3</v>
      </c>
      <c r="AW326" s="22">
        <v>47</v>
      </c>
      <c r="AX326" s="20">
        <v>71.400000000000006</v>
      </c>
      <c r="AY326" s="20">
        <v>41.5</v>
      </c>
      <c r="AZ326" s="20">
        <v>34</v>
      </c>
      <c r="BA326" s="20">
        <v>14.7</v>
      </c>
      <c r="BB326" s="22">
        <v>2</v>
      </c>
      <c r="BC326" s="20">
        <v>0.28999999999999998</v>
      </c>
      <c r="BD326" s="20">
        <v>0.13</v>
      </c>
      <c r="BE326" s="20">
        <v>0.42</v>
      </c>
      <c r="BF326" s="20">
        <v>1.0900000000000001</v>
      </c>
      <c r="BG326" s="22">
        <v>232</v>
      </c>
      <c r="BH326" s="22">
        <v>93</v>
      </c>
      <c r="BI326" s="22">
        <v>216</v>
      </c>
      <c r="BJ326" s="22">
        <v>122</v>
      </c>
      <c r="BK326" s="22">
        <v>210</v>
      </c>
      <c r="BL326" s="22">
        <v>112</v>
      </c>
      <c r="BM326" s="22">
        <v>253</v>
      </c>
      <c r="BN326" s="22">
        <v>115</v>
      </c>
      <c r="BO326" s="20"/>
      <c r="BP326" s="20"/>
      <c r="BQ326" s="20"/>
      <c r="BR326" s="20"/>
      <c r="BS326" s="20"/>
      <c r="BT326" s="20"/>
      <c r="BU326" s="22">
        <v>0.16</v>
      </c>
      <c r="BV326" s="22">
        <v>0</v>
      </c>
      <c r="BW326" s="22">
        <v>7.0000000000000007E-2</v>
      </c>
      <c r="BX326" s="22">
        <v>0.23</v>
      </c>
      <c r="BY326" s="22">
        <v>0.59</v>
      </c>
      <c r="BZ326" s="22">
        <v>0</v>
      </c>
      <c r="CA326" s="22">
        <v>108</v>
      </c>
      <c r="CB326" s="22">
        <v>67</v>
      </c>
      <c r="CC326" s="22">
        <v>29</v>
      </c>
      <c r="CD326" s="22">
        <v>17</v>
      </c>
      <c r="CE326" s="22">
        <v>20</v>
      </c>
      <c r="CF326" s="22">
        <v>12</v>
      </c>
      <c r="CG326" s="22">
        <v>476</v>
      </c>
      <c r="CH326" s="22">
        <v>161</v>
      </c>
      <c r="CI326" s="22">
        <v>1.08</v>
      </c>
      <c r="CJ326" s="22">
        <v>0.54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486385</v>
      </c>
      <c r="D327" s="22">
        <v>-1</v>
      </c>
      <c r="E327" s="22">
        <v>1</v>
      </c>
      <c r="F327" s="22">
        <v>-1</v>
      </c>
      <c r="G327" s="22">
        <v>1</v>
      </c>
      <c r="H327" s="22">
        <v>0</v>
      </c>
      <c r="I327" s="22">
        <v>4</v>
      </c>
      <c r="J327" s="20">
        <v>1</v>
      </c>
      <c r="K327" s="20">
        <v>0.5</v>
      </c>
      <c r="L327" s="22">
        <v>1</v>
      </c>
      <c r="M327" s="20" t="s">
        <v>3030</v>
      </c>
      <c r="N327" s="20">
        <v>1</v>
      </c>
      <c r="O327" s="22">
        <v>691</v>
      </c>
      <c r="P327" s="23" t="b">
        <v>0</v>
      </c>
      <c r="Q327" s="20"/>
      <c r="R327" s="20"/>
      <c r="S327" s="22">
        <v>59</v>
      </c>
      <c r="T327" s="20" t="s">
        <v>3031</v>
      </c>
      <c r="U327" s="20">
        <v>1.5</v>
      </c>
      <c r="V327" s="20" t="s">
        <v>3032</v>
      </c>
      <c r="W327" s="20">
        <v>0.2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9</v>
      </c>
      <c r="AD327" s="22">
        <v>50006</v>
      </c>
      <c r="AE327" s="22">
        <v>369</v>
      </c>
      <c r="AF327" s="22">
        <v>35712</v>
      </c>
      <c r="AG327" s="22">
        <v>1729</v>
      </c>
      <c r="AH327" s="20">
        <v>0.2</v>
      </c>
      <c r="AI327" s="20">
        <v>1.5</v>
      </c>
      <c r="AJ327" s="20" t="s">
        <v>3033</v>
      </c>
      <c r="AK327" s="22">
        <v>283</v>
      </c>
      <c r="AL327" s="22">
        <v>0</v>
      </c>
      <c r="AM327" s="22">
        <v>0</v>
      </c>
      <c r="AN327" s="22">
        <v>1</v>
      </c>
      <c r="AO327" s="22">
        <v>5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14</v>
      </c>
      <c r="AX327" s="20">
        <v>24.8</v>
      </c>
      <c r="AY327" s="20">
        <v>63.1</v>
      </c>
      <c r="AZ327" s="20">
        <v>84</v>
      </c>
      <c r="BA327" s="20">
        <v>16.600000000000001</v>
      </c>
      <c r="BB327" s="22">
        <v>3</v>
      </c>
      <c r="BC327" s="20">
        <v>1.24</v>
      </c>
      <c r="BD327" s="20">
        <v>0.09</v>
      </c>
      <c r="BE327" s="20">
        <v>1.33</v>
      </c>
      <c r="BF327" s="20">
        <v>3.9</v>
      </c>
      <c r="BG327" s="22">
        <v>332</v>
      </c>
      <c r="BH327" s="22">
        <v>40</v>
      </c>
      <c r="BI327" s="22">
        <v>160</v>
      </c>
      <c r="BJ327" s="22">
        <v>21</v>
      </c>
      <c r="BK327" s="22">
        <v>109</v>
      </c>
      <c r="BL327" s="22">
        <v>35</v>
      </c>
      <c r="BM327" s="22">
        <v>231</v>
      </c>
      <c r="BN327" s="22">
        <v>37</v>
      </c>
      <c r="BO327" s="20"/>
      <c r="BP327" s="20"/>
      <c r="BQ327" s="20"/>
      <c r="BR327" s="20"/>
      <c r="BS327" s="20"/>
      <c r="BT327" s="20"/>
      <c r="BU327" s="22">
        <v>0.39</v>
      </c>
      <c r="BV327" s="22">
        <v>0</v>
      </c>
      <c r="BW327" s="22">
        <v>0.03</v>
      </c>
      <c r="BX327" s="22">
        <v>0.42</v>
      </c>
      <c r="BY327" s="22">
        <v>1.24</v>
      </c>
      <c r="BZ327" s="22">
        <v>1.59</v>
      </c>
      <c r="CA327" s="22">
        <v>71</v>
      </c>
      <c r="CB327" s="22">
        <v>23</v>
      </c>
      <c r="CC327" s="22">
        <v>252</v>
      </c>
      <c r="CD327" s="22">
        <v>35</v>
      </c>
      <c r="CE327" s="22">
        <v>296</v>
      </c>
      <c r="CF327" s="22">
        <v>40</v>
      </c>
      <c r="CG327" s="22">
        <v>323</v>
      </c>
      <c r="CH327" s="22">
        <v>52</v>
      </c>
      <c r="CI327" s="22">
        <v>0.95</v>
      </c>
      <c r="CJ327" s="22">
        <v>0.32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447261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0</v>
      </c>
      <c r="K328" s="20">
        <v>-0.5</v>
      </c>
      <c r="L328" s="22">
        <v>0</v>
      </c>
      <c r="M328" s="20" t="s">
        <v>3299</v>
      </c>
      <c r="N328" s="20">
        <v>0</v>
      </c>
      <c r="O328" s="22">
        <v>719</v>
      </c>
      <c r="P328" s="23" t="b">
        <v>0</v>
      </c>
      <c r="Q328" s="20"/>
      <c r="R328" s="20"/>
      <c r="S328" s="22">
        <v>45</v>
      </c>
      <c r="T328" s="20" t="s">
        <v>3300</v>
      </c>
      <c r="U328" s="20">
        <v>0</v>
      </c>
      <c r="V328" s="20" t="s">
        <v>3301</v>
      </c>
      <c r="W328" s="20">
        <v>0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0</v>
      </c>
      <c r="AD328" s="22">
        <v>395</v>
      </c>
      <c r="AE328" s="22">
        <v>31</v>
      </c>
      <c r="AF328" s="22">
        <v>172</v>
      </c>
      <c r="AG328" s="22">
        <v>33</v>
      </c>
      <c r="AH328" s="20">
        <v>0</v>
      </c>
      <c r="AI328" s="20">
        <v>0</v>
      </c>
      <c r="AJ328" s="20" t="s">
        <v>3301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623</v>
      </c>
      <c r="BH328" s="22">
        <v>243</v>
      </c>
      <c r="BI328" s="22">
        <v>620</v>
      </c>
      <c r="BJ328" s="22">
        <v>244</v>
      </c>
      <c r="BK328" s="22">
        <v>612</v>
      </c>
      <c r="BL328" s="22">
        <v>242</v>
      </c>
      <c r="BM328" s="22">
        <v>628</v>
      </c>
      <c r="BN328" s="22">
        <v>247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414</v>
      </c>
      <c r="CB328" s="22">
        <v>234</v>
      </c>
      <c r="CC328" s="22">
        <v>589</v>
      </c>
      <c r="CD328" s="22">
        <v>223</v>
      </c>
      <c r="CE328" s="22">
        <v>631</v>
      </c>
      <c r="CF328" s="22">
        <v>248</v>
      </c>
      <c r="CG328" s="22">
        <v>704</v>
      </c>
      <c r="CH328" s="22">
        <v>295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153133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3</v>
      </c>
      <c r="J329" s="20">
        <v>1.3</v>
      </c>
      <c r="K329" s="20">
        <v>1.3</v>
      </c>
      <c r="L329" s="22">
        <v>1</v>
      </c>
      <c r="M329" s="20" t="s">
        <v>1256</v>
      </c>
      <c r="N329" s="20">
        <v>1.3</v>
      </c>
      <c r="O329" s="22">
        <v>256</v>
      </c>
      <c r="P329" s="23" t="b">
        <v>0</v>
      </c>
      <c r="Q329" s="20"/>
      <c r="R329" s="20" t="s">
        <v>2804</v>
      </c>
      <c r="S329" s="22">
        <v>54</v>
      </c>
      <c r="T329" s="20" t="s">
        <v>1257</v>
      </c>
      <c r="U329" s="20">
        <v>1.3</v>
      </c>
      <c r="V329" s="20" t="s">
        <v>523</v>
      </c>
      <c r="W329" s="20">
        <v>0.3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9</v>
      </c>
      <c r="AD329" s="22">
        <v>6235</v>
      </c>
      <c r="AE329" s="22">
        <v>123</v>
      </c>
      <c r="AF329" s="22">
        <v>62174</v>
      </c>
      <c r="AG329" s="22">
        <v>353</v>
      </c>
      <c r="AH329" s="20">
        <v>0.2</v>
      </c>
      <c r="AI329" s="20">
        <v>1.7</v>
      </c>
      <c r="AJ329" s="20" t="s">
        <v>523</v>
      </c>
      <c r="AK329" s="22">
        <v>342</v>
      </c>
      <c r="AL329" s="22">
        <v>0</v>
      </c>
      <c r="AM329" s="22">
        <v>0</v>
      </c>
      <c r="AN329" s="22">
        <v>0</v>
      </c>
      <c r="AO329" s="22">
        <v>5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45</v>
      </c>
      <c r="AX329" s="20">
        <v>46.6</v>
      </c>
      <c r="AY329" s="20">
        <v>124</v>
      </c>
      <c r="AZ329" s="20">
        <v>77</v>
      </c>
      <c r="BA329" s="20">
        <v>24.8</v>
      </c>
      <c r="BB329" s="22">
        <v>3</v>
      </c>
      <c r="BC329" s="20">
        <v>0.72</v>
      </c>
      <c r="BD329" s="20">
        <v>0.72</v>
      </c>
      <c r="BE329" s="20">
        <v>1.44</v>
      </c>
      <c r="BF329" s="20">
        <v>5.96</v>
      </c>
      <c r="BG329" s="22">
        <v>279</v>
      </c>
      <c r="BH329" s="22">
        <v>117</v>
      </c>
      <c r="BI329" s="22">
        <v>67</v>
      </c>
      <c r="BJ329" s="22">
        <v>49</v>
      </c>
      <c r="BK329" s="22">
        <v>118</v>
      </c>
      <c r="BL329" s="22">
        <v>69</v>
      </c>
      <c r="BM329" s="22">
        <v>145</v>
      </c>
      <c r="BN329" s="22">
        <v>78</v>
      </c>
      <c r="BO329" s="20"/>
      <c r="BP329" s="20"/>
      <c r="BQ329" s="20"/>
      <c r="BR329" s="20"/>
      <c r="BS329" s="20"/>
      <c r="BT329" s="20"/>
      <c r="BU329" s="22">
        <v>0.19</v>
      </c>
      <c r="BV329" s="22">
        <v>0</v>
      </c>
      <c r="BW329" s="22">
        <v>0.19</v>
      </c>
      <c r="BX329" s="22">
        <v>0.38</v>
      </c>
      <c r="BY329" s="22">
        <v>1.57</v>
      </c>
      <c r="BZ329" s="22">
        <v>1.32</v>
      </c>
      <c r="CA329" s="22">
        <v>119</v>
      </c>
      <c r="CB329" s="22">
        <v>75</v>
      </c>
      <c r="CC329" s="22">
        <v>213</v>
      </c>
      <c r="CD329" s="22">
        <v>104</v>
      </c>
      <c r="CE329" s="22">
        <v>325</v>
      </c>
      <c r="CF329" s="22">
        <v>152</v>
      </c>
      <c r="CG329" s="22">
        <v>287</v>
      </c>
      <c r="CH329" s="22">
        <v>92</v>
      </c>
      <c r="CI329" s="22">
        <v>0.79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156689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3</v>
      </c>
      <c r="J330" s="20">
        <v>2.2999999999999998</v>
      </c>
      <c r="K330" s="20">
        <v>2.2999999999999998</v>
      </c>
      <c r="L330" s="22">
        <v>1</v>
      </c>
      <c r="M330" s="20" t="s">
        <v>496</v>
      </c>
      <c r="N330" s="20">
        <v>2.2999999999999998</v>
      </c>
      <c r="O330" s="22">
        <v>267</v>
      </c>
      <c r="P330" s="23" t="b">
        <v>0</v>
      </c>
      <c r="Q330" s="20"/>
      <c r="R330" s="20" t="s">
        <v>2899</v>
      </c>
      <c r="S330" s="22">
        <v>55</v>
      </c>
      <c r="T330" s="20" t="s">
        <v>1314</v>
      </c>
      <c r="U330" s="20">
        <v>3.1</v>
      </c>
      <c r="V330" s="20" t="s">
        <v>1315</v>
      </c>
      <c r="W330" s="20">
        <v>1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28</v>
      </c>
      <c r="AD330" s="22">
        <v>123088</v>
      </c>
      <c r="AE330" s="22">
        <v>508</v>
      </c>
      <c r="AF330" s="22">
        <v>131857</v>
      </c>
      <c r="AG330" s="22">
        <v>5471</v>
      </c>
      <c r="AH330" s="20">
        <v>0.4</v>
      </c>
      <c r="AI330" s="20">
        <v>5.0999999999999996</v>
      </c>
      <c r="AJ330" s="20" t="s">
        <v>496</v>
      </c>
      <c r="AK330" s="22">
        <v>594</v>
      </c>
      <c r="AL330" s="22">
        <v>1</v>
      </c>
      <c r="AM330" s="22">
        <v>2</v>
      </c>
      <c r="AN330" s="22">
        <v>3</v>
      </c>
      <c r="AO330" s="22">
        <v>11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0</v>
      </c>
      <c r="AW330" s="22">
        <v>81</v>
      </c>
      <c r="AX330" s="20">
        <v>84.2</v>
      </c>
      <c r="AY330" s="20">
        <v>192.3</v>
      </c>
      <c r="AZ330" s="20">
        <v>62</v>
      </c>
      <c r="BA330" s="20">
        <v>33.799999999999997</v>
      </c>
      <c r="BB330" s="22">
        <v>8</v>
      </c>
      <c r="BC330" s="20">
        <v>0.5</v>
      </c>
      <c r="BD330" s="20">
        <v>0.77</v>
      </c>
      <c r="BE330" s="20">
        <v>1.27</v>
      </c>
      <c r="BF330" s="20">
        <v>10.44</v>
      </c>
      <c r="BG330" s="22">
        <v>201</v>
      </c>
      <c r="BH330" s="22">
        <v>81</v>
      </c>
      <c r="BI330" s="22">
        <v>29</v>
      </c>
      <c r="BJ330" s="22">
        <v>23</v>
      </c>
      <c r="BK330" s="22">
        <v>139</v>
      </c>
      <c r="BL330" s="22">
        <v>82</v>
      </c>
      <c r="BM330" s="22">
        <v>85</v>
      </c>
      <c r="BN330" s="22">
        <v>50</v>
      </c>
      <c r="BO330" s="22">
        <v>1</v>
      </c>
      <c r="BP330" s="20"/>
      <c r="BQ330" s="22">
        <v>3</v>
      </c>
      <c r="BR330" s="20"/>
      <c r="BS330" s="22">
        <v>2</v>
      </c>
      <c r="BT330" s="20"/>
      <c r="BU330" s="22">
        <v>0.08</v>
      </c>
      <c r="BV330" s="22">
        <v>0</v>
      </c>
      <c r="BW330" s="22">
        <v>0.12</v>
      </c>
      <c r="BX330" s="22">
        <v>0.2</v>
      </c>
      <c r="BY330" s="22">
        <v>1.58</v>
      </c>
      <c r="BZ330" s="22">
        <v>1.67</v>
      </c>
      <c r="CA330" s="22">
        <v>100</v>
      </c>
      <c r="CB330" s="22">
        <v>62</v>
      </c>
      <c r="CC330" s="22">
        <v>129</v>
      </c>
      <c r="CD330" s="22">
        <v>58</v>
      </c>
      <c r="CE330" s="22">
        <v>130</v>
      </c>
      <c r="CF330" s="22">
        <v>58</v>
      </c>
      <c r="CG330" s="22">
        <v>171</v>
      </c>
      <c r="CH330" s="22">
        <v>56</v>
      </c>
      <c r="CI330" s="22">
        <v>1.21</v>
      </c>
      <c r="CJ330" s="22">
        <v>0.45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76357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2</v>
      </c>
      <c r="K331" s="20">
        <v>2</v>
      </c>
      <c r="L331" s="22">
        <v>1</v>
      </c>
      <c r="M331" s="20" t="s">
        <v>1261</v>
      </c>
      <c r="N331" s="20">
        <v>2</v>
      </c>
      <c r="O331" s="22">
        <v>268</v>
      </c>
      <c r="P331" s="23" t="b">
        <v>0</v>
      </c>
      <c r="Q331" s="20"/>
      <c r="R331" s="20" t="s">
        <v>3034</v>
      </c>
      <c r="S331" s="22">
        <v>49</v>
      </c>
      <c r="T331" s="20" t="s">
        <v>1288</v>
      </c>
      <c r="U331" s="20">
        <v>1.4</v>
      </c>
      <c r="V331" s="20" t="s">
        <v>534</v>
      </c>
      <c r="W331" s="20">
        <v>0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10</v>
      </c>
      <c r="AD331" s="22">
        <v>717</v>
      </c>
      <c r="AE331" s="22">
        <v>22</v>
      </c>
      <c r="AF331" s="22">
        <v>1196</v>
      </c>
      <c r="AG331" s="22">
        <v>37</v>
      </c>
      <c r="AH331" s="20">
        <v>0.4</v>
      </c>
      <c r="AI331" s="20">
        <v>2</v>
      </c>
      <c r="AJ331" s="20" t="s">
        <v>534</v>
      </c>
      <c r="AK331" s="22">
        <v>160</v>
      </c>
      <c r="AL331" s="22">
        <v>0</v>
      </c>
      <c r="AM331" s="22">
        <v>1</v>
      </c>
      <c r="AN331" s="22">
        <v>0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33</v>
      </c>
      <c r="AX331" s="20">
        <v>17.2</v>
      </c>
      <c r="AY331" s="20">
        <v>45.4</v>
      </c>
      <c r="AZ331" s="20">
        <v>27</v>
      </c>
      <c r="BA331" s="20">
        <v>9</v>
      </c>
      <c r="BB331" s="22">
        <v>2</v>
      </c>
      <c r="BC331" s="20">
        <v>0.13</v>
      </c>
      <c r="BD331" s="20">
        <v>0.5</v>
      </c>
      <c r="BE331" s="20">
        <v>0.63</v>
      </c>
      <c r="BF331" s="20">
        <v>4.33</v>
      </c>
      <c r="BG331" s="22">
        <v>353</v>
      </c>
      <c r="BH331" s="22">
        <v>157</v>
      </c>
      <c r="BI331" s="22">
        <v>208</v>
      </c>
      <c r="BJ331" s="22">
        <v>118</v>
      </c>
      <c r="BK331" s="22">
        <v>232</v>
      </c>
      <c r="BL331" s="22">
        <v>122</v>
      </c>
      <c r="BM331" s="22">
        <v>305</v>
      </c>
      <c r="BN331" s="22">
        <v>139</v>
      </c>
      <c r="BO331" s="20"/>
      <c r="BP331" s="20"/>
      <c r="BQ331" s="20"/>
      <c r="BR331" s="20"/>
      <c r="BS331" s="20"/>
      <c r="BT331" s="20"/>
      <c r="BU331" s="22">
        <v>7.0000000000000007E-2</v>
      </c>
      <c r="BV331" s="22">
        <v>0</v>
      </c>
      <c r="BW331" s="22">
        <v>0.28000000000000003</v>
      </c>
      <c r="BX331" s="22">
        <v>0.35</v>
      </c>
      <c r="BY331" s="22">
        <v>2.44</v>
      </c>
      <c r="BZ331" s="22">
        <v>1.1200000000000001</v>
      </c>
      <c r="CA331" s="22">
        <v>223</v>
      </c>
      <c r="CB331" s="22">
        <v>143</v>
      </c>
      <c r="CC331" s="22">
        <v>148</v>
      </c>
      <c r="CD331" s="22">
        <v>68</v>
      </c>
      <c r="CE331" s="22">
        <v>305</v>
      </c>
      <c r="CF331" s="22">
        <v>141</v>
      </c>
      <c r="CG331" s="22">
        <v>624</v>
      </c>
      <c r="CH331" s="22">
        <v>248</v>
      </c>
      <c r="CI331" s="22">
        <v>1.1200000000000001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166324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1032</v>
      </c>
      <c r="N332" s="20">
        <v>0</v>
      </c>
      <c r="O332" s="22">
        <v>269</v>
      </c>
      <c r="P332" s="23" t="b">
        <v>0</v>
      </c>
      <c r="Q332" s="20" t="s">
        <v>2549</v>
      </c>
      <c r="R332" s="20" t="s">
        <v>2550</v>
      </c>
      <c r="S332" s="22">
        <v>50</v>
      </c>
      <c r="T332" s="20" t="s">
        <v>1303</v>
      </c>
      <c r="U332" s="20">
        <v>0</v>
      </c>
      <c r="V332" s="20" t="s">
        <v>1304</v>
      </c>
      <c r="W332" s="20">
        <v>0</v>
      </c>
      <c r="X332" s="23" t="b">
        <v>0</v>
      </c>
      <c r="Y332" s="20"/>
      <c r="Z332" s="20" t="s">
        <v>872</v>
      </c>
      <c r="AA332" s="22">
        <v>10</v>
      </c>
      <c r="AB332" s="22">
        <v>54</v>
      </c>
      <c r="AC332" s="22">
        <v>0</v>
      </c>
      <c r="AD332" s="22">
        <v>0</v>
      </c>
      <c r="AE332" s="22">
        <v>0</v>
      </c>
      <c r="AF332" s="22">
        <v>961</v>
      </c>
      <c r="AG332" s="22">
        <v>3</v>
      </c>
      <c r="AH332" s="20">
        <v>0</v>
      </c>
      <c r="AI332" s="20">
        <v>0</v>
      </c>
      <c r="AJ332" s="20" t="s">
        <v>2104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698</v>
      </c>
      <c r="BH332" s="22">
        <v>295</v>
      </c>
      <c r="BI332" s="22">
        <v>696</v>
      </c>
      <c r="BJ332" s="22">
        <v>294</v>
      </c>
      <c r="BK332" s="22">
        <v>693</v>
      </c>
      <c r="BL332" s="22">
        <v>293</v>
      </c>
      <c r="BM332" s="22">
        <v>698</v>
      </c>
      <c r="BN332" s="22">
        <v>295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182</v>
      </c>
      <c r="CB332" s="22">
        <v>111</v>
      </c>
      <c r="CC332" s="22">
        <v>680</v>
      </c>
      <c r="CD332" s="22">
        <v>285</v>
      </c>
      <c r="CE332" s="22">
        <v>698</v>
      </c>
      <c r="CF332" s="22">
        <v>294</v>
      </c>
      <c r="CG332" s="22">
        <v>706</v>
      </c>
      <c r="CH332" s="22">
        <v>297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96994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3.7</v>
      </c>
      <c r="K333" s="20">
        <v>3.7</v>
      </c>
      <c r="L333" s="22">
        <v>2</v>
      </c>
      <c r="M333" s="20" t="s">
        <v>1291</v>
      </c>
      <c r="N333" s="20">
        <v>3.7</v>
      </c>
      <c r="O333" s="22">
        <v>270</v>
      </c>
      <c r="P333" s="23" t="b">
        <v>0</v>
      </c>
      <c r="Q333" s="20"/>
      <c r="R333" s="20"/>
      <c r="S333" s="22">
        <v>55</v>
      </c>
      <c r="T333" s="20" t="s">
        <v>1292</v>
      </c>
      <c r="U333" s="20">
        <v>3.6</v>
      </c>
      <c r="V333" s="20" t="s">
        <v>521</v>
      </c>
      <c r="W333" s="20">
        <v>0.2</v>
      </c>
      <c r="X333" s="23" t="b">
        <v>0</v>
      </c>
      <c r="Y333" s="20"/>
      <c r="Z333" s="20" t="s">
        <v>858</v>
      </c>
      <c r="AA333" s="22">
        <v>10</v>
      </c>
      <c r="AB333" s="22">
        <v>54</v>
      </c>
      <c r="AC333" s="22">
        <v>29</v>
      </c>
      <c r="AD333" s="22">
        <v>19696</v>
      </c>
      <c r="AE333" s="22">
        <v>106</v>
      </c>
      <c r="AF333" s="22">
        <v>21364</v>
      </c>
      <c r="AG333" s="22">
        <v>414</v>
      </c>
      <c r="AH333" s="20">
        <v>0.7</v>
      </c>
      <c r="AI333" s="20">
        <v>5.3</v>
      </c>
      <c r="AJ333" s="20" t="s">
        <v>521</v>
      </c>
      <c r="AK333" s="22">
        <v>497</v>
      </c>
      <c r="AL333" s="22">
        <v>2</v>
      </c>
      <c r="AM333" s="22">
        <v>1</v>
      </c>
      <c r="AN333" s="22">
        <v>1</v>
      </c>
      <c r="AO333" s="22">
        <v>11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2</v>
      </c>
      <c r="AW333" s="22">
        <v>85</v>
      </c>
      <c r="AX333" s="20">
        <v>100.2</v>
      </c>
      <c r="AY333" s="20">
        <v>52.1</v>
      </c>
      <c r="AZ333" s="20">
        <v>128</v>
      </c>
      <c r="BA333" s="20">
        <v>27.8</v>
      </c>
      <c r="BB333" s="22">
        <v>6</v>
      </c>
      <c r="BC333" s="20">
        <v>2.46</v>
      </c>
      <c r="BD333" s="20">
        <v>0.26</v>
      </c>
      <c r="BE333" s="20">
        <v>2.72</v>
      </c>
      <c r="BF333" s="20">
        <v>9.67</v>
      </c>
      <c r="BG333" s="22">
        <v>173</v>
      </c>
      <c r="BH333" s="22">
        <v>67</v>
      </c>
      <c r="BI333" s="22">
        <v>191</v>
      </c>
      <c r="BJ333" s="22">
        <v>113</v>
      </c>
      <c r="BK333" s="22">
        <v>61</v>
      </c>
      <c r="BL333" s="22">
        <v>35</v>
      </c>
      <c r="BM333" s="22">
        <v>123</v>
      </c>
      <c r="BN333" s="22">
        <v>66</v>
      </c>
      <c r="BO333" s="20"/>
      <c r="BP333" s="20"/>
      <c r="BQ333" s="20"/>
      <c r="BR333" s="20"/>
      <c r="BS333" s="20"/>
      <c r="BT333" s="20"/>
      <c r="BU333" s="22">
        <v>0.45</v>
      </c>
      <c r="BV333" s="22">
        <v>0</v>
      </c>
      <c r="BW333" s="22">
        <v>0.05</v>
      </c>
      <c r="BX333" s="22">
        <v>0.5</v>
      </c>
      <c r="BY333" s="22">
        <v>1.75</v>
      </c>
      <c r="BZ333" s="22">
        <v>1.99</v>
      </c>
      <c r="CA333" s="22">
        <v>93</v>
      </c>
      <c r="CB333" s="22">
        <v>58</v>
      </c>
      <c r="CC333" s="22">
        <v>72</v>
      </c>
      <c r="CD333" s="22">
        <v>34</v>
      </c>
      <c r="CE333" s="22">
        <v>85</v>
      </c>
      <c r="CF333" s="22">
        <v>39</v>
      </c>
      <c r="CG333" s="22">
        <v>360</v>
      </c>
      <c r="CH333" s="22">
        <v>114</v>
      </c>
      <c r="CI333" s="22">
        <v>1.0900000000000001</v>
      </c>
      <c r="CJ333" s="22">
        <v>0.18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219924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</v>
      </c>
      <c r="K334" s="20">
        <v>0</v>
      </c>
      <c r="L334" s="22">
        <v>0</v>
      </c>
      <c r="M334" s="20" t="s">
        <v>1316</v>
      </c>
      <c r="N334" s="20">
        <v>1</v>
      </c>
      <c r="O334" s="22">
        <v>271</v>
      </c>
      <c r="P334" s="23" t="b">
        <v>0</v>
      </c>
      <c r="Q334" s="20" t="s">
        <v>2783</v>
      </c>
      <c r="R334" s="20" t="s">
        <v>3435</v>
      </c>
      <c r="S334" s="22">
        <v>45</v>
      </c>
      <c r="T334" s="20" t="s">
        <v>1317</v>
      </c>
      <c r="U334" s="20">
        <v>2.9</v>
      </c>
      <c r="V334" s="20" t="s">
        <v>499</v>
      </c>
      <c r="W334" s="20">
        <v>0.7</v>
      </c>
      <c r="X334" s="23" t="b">
        <v>0</v>
      </c>
      <c r="Y334" s="20"/>
      <c r="Z334" s="20" t="s">
        <v>899</v>
      </c>
      <c r="AA334" s="22">
        <v>10</v>
      </c>
      <c r="AB334" s="22">
        <v>54</v>
      </c>
      <c r="AC334" s="22">
        <v>23</v>
      </c>
      <c r="AD334" s="22">
        <v>83263</v>
      </c>
      <c r="AE334" s="22">
        <v>17</v>
      </c>
      <c r="AF334" s="22">
        <v>81447</v>
      </c>
      <c r="AG334" s="22">
        <v>5677</v>
      </c>
      <c r="AH334" s="20">
        <v>0.2</v>
      </c>
      <c r="AI334" s="20">
        <v>5.0999999999999996</v>
      </c>
      <c r="AJ334" s="20" t="s">
        <v>499</v>
      </c>
      <c r="AK334" s="22">
        <v>700</v>
      </c>
      <c r="AL334" s="22">
        <v>0</v>
      </c>
      <c r="AM334" s="22">
        <v>0</v>
      </c>
      <c r="AN334" s="22">
        <v>3</v>
      </c>
      <c r="AO334" s="22">
        <v>13</v>
      </c>
      <c r="AP334" s="22">
        <v>0</v>
      </c>
      <c r="AQ334" s="22">
        <v>0</v>
      </c>
      <c r="AR334" s="22">
        <v>0</v>
      </c>
      <c r="AS334" s="22">
        <v>2</v>
      </c>
      <c r="AT334" s="22">
        <v>0</v>
      </c>
      <c r="AU334" s="22">
        <v>0</v>
      </c>
      <c r="AV334" s="22">
        <v>2</v>
      </c>
      <c r="AW334" s="22">
        <v>135</v>
      </c>
      <c r="AX334" s="20">
        <v>145.4</v>
      </c>
      <c r="AY334" s="20">
        <v>16.399999999999999</v>
      </c>
      <c r="AZ334" s="20">
        <v>25</v>
      </c>
      <c r="BA334" s="20">
        <v>18.7</v>
      </c>
      <c r="BB334" s="22">
        <v>8</v>
      </c>
      <c r="BC334" s="20">
        <v>0.15</v>
      </c>
      <c r="BD334" s="20">
        <v>0.28000000000000003</v>
      </c>
      <c r="BE334" s="20">
        <v>0.43</v>
      </c>
      <c r="BF334" s="20">
        <v>15.9</v>
      </c>
      <c r="BG334" s="22">
        <v>105</v>
      </c>
      <c r="BH334" s="22">
        <v>39</v>
      </c>
      <c r="BI334" s="22">
        <v>308</v>
      </c>
      <c r="BJ334" s="22">
        <v>103</v>
      </c>
      <c r="BK334" s="22">
        <v>237</v>
      </c>
      <c r="BL334" s="22">
        <v>67</v>
      </c>
      <c r="BM334" s="22">
        <v>208</v>
      </c>
      <c r="BN334" s="22">
        <v>65</v>
      </c>
      <c r="BO334" s="20"/>
      <c r="BP334" s="20"/>
      <c r="BQ334" s="20"/>
      <c r="BR334" s="20"/>
      <c r="BS334" s="20"/>
      <c r="BT334" s="20"/>
      <c r="BU334" s="22">
        <v>0.02</v>
      </c>
      <c r="BV334" s="22">
        <v>0</v>
      </c>
      <c r="BW334" s="22">
        <v>0.04</v>
      </c>
      <c r="BX334" s="22">
        <v>0.06</v>
      </c>
      <c r="BY334" s="22">
        <v>2.04</v>
      </c>
      <c r="BZ334" s="22">
        <v>1.67</v>
      </c>
      <c r="CA334" s="22">
        <v>388</v>
      </c>
      <c r="CB334" s="22">
        <v>74</v>
      </c>
      <c r="CC334" s="22">
        <v>232</v>
      </c>
      <c r="CD334" s="22">
        <v>71</v>
      </c>
      <c r="CE334" s="22">
        <v>149</v>
      </c>
      <c r="CF334" s="22">
        <v>49</v>
      </c>
      <c r="CG334" s="22">
        <v>195</v>
      </c>
      <c r="CH334" s="22">
        <v>76</v>
      </c>
      <c r="CI334" s="22">
        <v>1.03</v>
      </c>
      <c r="CJ334" s="22">
        <v>0.39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432931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3</v>
      </c>
      <c r="J335" s="20">
        <v>0</v>
      </c>
      <c r="K335" s="20">
        <v>0</v>
      </c>
      <c r="L335" s="22">
        <v>0</v>
      </c>
      <c r="M335" s="20" t="s">
        <v>1318</v>
      </c>
      <c r="N335" s="20">
        <v>0</v>
      </c>
      <c r="O335" s="22">
        <v>272</v>
      </c>
      <c r="P335" s="23" t="b">
        <v>0</v>
      </c>
      <c r="Q335" s="20"/>
      <c r="R335" s="20"/>
      <c r="S335" s="22">
        <v>44</v>
      </c>
      <c r="T335" s="20" t="s">
        <v>1319</v>
      </c>
      <c r="U335" s="20">
        <v>0</v>
      </c>
      <c r="V335" s="20" t="s">
        <v>698</v>
      </c>
      <c r="W335" s="20">
        <v>0</v>
      </c>
      <c r="X335" s="23" t="b">
        <v>0</v>
      </c>
      <c r="Y335" s="20"/>
      <c r="Z335" s="20" t="s">
        <v>858</v>
      </c>
      <c r="AA335" s="22">
        <v>10</v>
      </c>
      <c r="AB335" s="22">
        <v>54</v>
      </c>
      <c r="AC335" s="22">
        <v>0</v>
      </c>
      <c r="AD335" s="22">
        <v>1547</v>
      </c>
      <c r="AE335" s="22">
        <v>52</v>
      </c>
      <c r="AF335" s="22">
        <v>2329</v>
      </c>
      <c r="AG335" s="22">
        <v>51</v>
      </c>
      <c r="AH335" s="20">
        <v>0</v>
      </c>
      <c r="AI335" s="20">
        <v>0</v>
      </c>
      <c r="AJ335" s="20" t="s">
        <v>698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584</v>
      </c>
      <c r="BH335" s="22">
        <v>223</v>
      </c>
      <c r="BI335" s="22">
        <v>573</v>
      </c>
      <c r="BJ335" s="22">
        <v>224</v>
      </c>
      <c r="BK335" s="22">
        <v>562</v>
      </c>
      <c r="BL335" s="22">
        <v>221</v>
      </c>
      <c r="BM335" s="22">
        <v>588</v>
      </c>
      <c r="BN335" s="22">
        <v>227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544</v>
      </c>
      <c r="CB335" s="22">
        <v>295</v>
      </c>
      <c r="CC335" s="22">
        <v>544</v>
      </c>
      <c r="CD335" s="22">
        <v>201</v>
      </c>
      <c r="CE335" s="22">
        <v>592</v>
      </c>
      <c r="CF335" s="22">
        <v>228</v>
      </c>
      <c r="CG335" s="22">
        <v>552</v>
      </c>
      <c r="CH335" s="22">
        <v>204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83543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444</v>
      </c>
      <c r="N336" s="20">
        <v>0</v>
      </c>
      <c r="O336" s="22">
        <v>273</v>
      </c>
      <c r="P336" s="23" t="b">
        <v>0</v>
      </c>
      <c r="Q336" s="20" t="s">
        <v>3035</v>
      </c>
      <c r="R336" s="20" t="s">
        <v>3036</v>
      </c>
      <c r="S336" s="22">
        <v>44</v>
      </c>
      <c r="T336" s="20" t="s">
        <v>1290</v>
      </c>
      <c r="U336" s="20">
        <v>0</v>
      </c>
      <c r="V336" s="20" t="s">
        <v>701</v>
      </c>
      <c r="W336" s="20">
        <v>0</v>
      </c>
      <c r="X336" s="23" t="b">
        <v>0</v>
      </c>
      <c r="Y336" s="20"/>
      <c r="Z336" s="20" t="s">
        <v>872</v>
      </c>
      <c r="AA336" s="22">
        <v>10</v>
      </c>
      <c r="AB336" s="22">
        <v>54</v>
      </c>
      <c r="AC336" s="22">
        <v>0</v>
      </c>
      <c r="AD336" s="22">
        <v>941</v>
      </c>
      <c r="AE336" s="22">
        <v>0</v>
      </c>
      <c r="AF336" s="22">
        <v>6901</v>
      </c>
      <c r="AG336" s="22">
        <v>91</v>
      </c>
      <c r="AH336" s="20">
        <v>0</v>
      </c>
      <c r="AI336" s="20">
        <v>0</v>
      </c>
      <c r="AJ336" s="20" t="s">
        <v>701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552</v>
      </c>
      <c r="BH336" s="22">
        <v>206</v>
      </c>
      <c r="BI336" s="22">
        <v>540</v>
      </c>
      <c r="BJ336" s="22">
        <v>207</v>
      </c>
      <c r="BK336" s="22">
        <v>527</v>
      </c>
      <c r="BL336" s="22">
        <v>203</v>
      </c>
      <c r="BM336" s="22">
        <v>556</v>
      </c>
      <c r="BN336" s="22">
        <v>210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483</v>
      </c>
      <c r="CB336" s="22">
        <v>272</v>
      </c>
      <c r="CC336" s="22">
        <v>505</v>
      </c>
      <c r="CD336" s="22">
        <v>184</v>
      </c>
      <c r="CE336" s="22">
        <v>559</v>
      </c>
      <c r="CF336" s="22">
        <v>211</v>
      </c>
      <c r="CG336" s="22">
        <v>535</v>
      </c>
      <c r="CH336" s="22">
        <v>194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109434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0</v>
      </c>
      <c r="K337" s="20">
        <v>0</v>
      </c>
      <c r="L337" s="22">
        <v>0</v>
      </c>
      <c r="M337" s="20" t="s">
        <v>1293</v>
      </c>
      <c r="N337" s="20">
        <v>0</v>
      </c>
      <c r="O337" s="22">
        <v>274</v>
      </c>
      <c r="P337" s="23" t="b">
        <v>0</v>
      </c>
      <c r="Q337" s="20" t="s">
        <v>3037</v>
      </c>
      <c r="R337" s="20" t="s">
        <v>3038</v>
      </c>
      <c r="S337" s="22">
        <v>40</v>
      </c>
      <c r="T337" s="20" t="s">
        <v>1294</v>
      </c>
      <c r="U337" s="20">
        <v>0</v>
      </c>
      <c r="V337" s="20" t="s">
        <v>700</v>
      </c>
      <c r="W337" s="20">
        <v>0.1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1162</v>
      </c>
      <c r="AE337" s="22">
        <v>0</v>
      </c>
      <c r="AF337" s="22">
        <v>8936</v>
      </c>
      <c r="AG337" s="22">
        <v>110</v>
      </c>
      <c r="AH337" s="20">
        <v>0</v>
      </c>
      <c r="AI337" s="20">
        <v>0</v>
      </c>
      <c r="AJ337" s="20" t="s">
        <v>700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466</v>
      </c>
      <c r="BH337" s="22">
        <v>166</v>
      </c>
      <c r="BI337" s="22">
        <v>449</v>
      </c>
      <c r="BJ337" s="22">
        <v>163</v>
      </c>
      <c r="BK337" s="22">
        <v>427</v>
      </c>
      <c r="BL337" s="22">
        <v>153</v>
      </c>
      <c r="BM337" s="22">
        <v>471</v>
      </c>
      <c r="BN337" s="22">
        <v>166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614</v>
      </c>
      <c r="CB337" s="22">
        <v>164</v>
      </c>
      <c r="CC337" s="22">
        <v>404</v>
      </c>
      <c r="CD337" s="22">
        <v>132</v>
      </c>
      <c r="CE337" s="22">
        <v>473</v>
      </c>
      <c r="CF337" s="22">
        <v>164</v>
      </c>
      <c r="CG337" s="22">
        <v>434</v>
      </c>
      <c r="CH337" s="22">
        <v>169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80201</v>
      </c>
      <c r="D338" s="22">
        <v>0</v>
      </c>
      <c r="E338" s="22">
        <v>0</v>
      </c>
      <c r="F338" s="22">
        <v>2</v>
      </c>
      <c r="G338" s="22">
        <v>-2</v>
      </c>
      <c r="H338" s="22">
        <v>2</v>
      </c>
      <c r="I338" s="22">
        <v>1</v>
      </c>
      <c r="J338" s="20">
        <v>1.7</v>
      </c>
      <c r="K338" s="20">
        <v>1.7</v>
      </c>
      <c r="L338" s="22">
        <v>2</v>
      </c>
      <c r="M338" s="20" t="s">
        <v>1286</v>
      </c>
      <c r="N338" s="20">
        <v>1.7</v>
      </c>
      <c r="O338" s="22">
        <v>275</v>
      </c>
      <c r="P338" s="23" t="b">
        <v>0</v>
      </c>
      <c r="Q338" s="20"/>
      <c r="R338" s="20"/>
      <c r="S338" s="22">
        <v>47</v>
      </c>
      <c r="T338" s="20" t="s">
        <v>1287</v>
      </c>
      <c r="U338" s="20">
        <v>4.4000000000000004</v>
      </c>
      <c r="V338" s="20" t="s">
        <v>429</v>
      </c>
      <c r="W338" s="20">
        <v>15.5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40</v>
      </c>
      <c r="AD338" s="22">
        <v>1068832</v>
      </c>
      <c r="AE338" s="22">
        <v>9145</v>
      </c>
      <c r="AF338" s="22">
        <v>402913</v>
      </c>
      <c r="AG338" s="22">
        <v>22106</v>
      </c>
      <c r="AH338" s="20">
        <v>0.4</v>
      </c>
      <c r="AI338" s="20">
        <v>8.5</v>
      </c>
      <c r="AJ338" s="20" t="s">
        <v>429</v>
      </c>
      <c r="AK338" s="22">
        <v>810</v>
      </c>
      <c r="AL338" s="22">
        <v>0</v>
      </c>
      <c r="AM338" s="22">
        <v>0</v>
      </c>
      <c r="AN338" s="22">
        <v>3</v>
      </c>
      <c r="AO338" s="22">
        <v>15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34</v>
      </c>
      <c r="AV338" s="22">
        <v>8</v>
      </c>
      <c r="AW338" s="22">
        <v>205</v>
      </c>
      <c r="AX338" s="20">
        <v>283.2</v>
      </c>
      <c r="AY338" s="20">
        <v>0</v>
      </c>
      <c r="AZ338" s="20">
        <v>0</v>
      </c>
      <c r="BA338" s="20">
        <v>28.3</v>
      </c>
      <c r="BB338" s="22">
        <v>9</v>
      </c>
      <c r="BC338" s="20">
        <v>0</v>
      </c>
      <c r="BD338" s="20">
        <v>0</v>
      </c>
      <c r="BE338" s="20">
        <v>0</v>
      </c>
      <c r="BF338" s="20">
        <v>17.43</v>
      </c>
      <c r="BG338" s="22">
        <v>13</v>
      </c>
      <c r="BH338" s="22">
        <v>4</v>
      </c>
      <c r="BI338" s="22">
        <v>661</v>
      </c>
      <c r="BJ338" s="22">
        <v>77</v>
      </c>
      <c r="BK338" s="22">
        <v>655</v>
      </c>
      <c r="BL338" s="22">
        <v>75</v>
      </c>
      <c r="BM338" s="22">
        <v>117</v>
      </c>
      <c r="BN338" s="22">
        <v>5</v>
      </c>
      <c r="BO338" s="20"/>
      <c r="BP338" s="20"/>
      <c r="BQ338" s="20"/>
      <c r="BR338" s="20"/>
      <c r="BS338" s="20"/>
      <c r="BT338" s="20"/>
      <c r="BU338" s="22">
        <v>0</v>
      </c>
      <c r="BV338" s="22">
        <v>3.78</v>
      </c>
      <c r="BW338" s="22">
        <v>0</v>
      </c>
      <c r="BX338" s="22">
        <v>0</v>
      </c>
      <c r="BY338" s="22">
        <v>1.94</v>
      </c>
      <c r="BZ338" s="22">
        <v>1.67</v>
      </c>
      <c r="CA338" s="22">
        <v>325</v>
      </c>
      <c r="CB338" s="22">
        <v>12</v>
      </c>
      <c r="CC338" s="22">
        <v>186</v>
      </c>
      <c r="CD338" s="22">
        <v>16</v>
      </c>
      <c r="CE338" s="22">
        <v>42</v>
      </c>
      <c r="CF338" s="22">
        <v>3</v>
      </c>
      <c r="CG338" s="22">
        <v>27</v>
      </c>
      <c r="CH338" s="22">
        <v>5</v>
      </c>
      <c r="CI338" s="22">
        <v>1</v>
      </c>
      <c r="CJ338" s="22">
        <v>0.33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212314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3</v>
      </c>
      <c r="J339" s="20">
        <v>1</v>
      </c>
      <c r="K339" s="20">
        <v>1</v>
      </c>
      <c r="L339" s="22">
        <v>2</v>
      </c>
      <c r="M339" s="20" t="s">
        <v>2105</v>
      </c>
      <c r="N339" s="20">
        <v>1</v>
      </c>
      <c r="O339" s="22">
        <v>276</v>
      </c>
      <c r="P339" s="23" t="b">
        <v>0</v>
      </c>
      <c r="Q339" s="20"/>
      <c r="R339" s="20" t="s">
        <v>3039</v>
      </c>
      <c r="S339" s="22">
        <v>44</v>
      </c>
      <c r="T339" s="20" t="s">
        <v>1755</v>
      </c>
      <c r="U339" s="20">
        <v>1.8</v>
      </c>
      <c r="V339" s="20" t="s">
        <v>2106</v>
      </c>
      <c r="W339" s="20">
        <v>0.3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9</v>
      </c>
      <c r="AD339" s="22">
        <v>49913</v>
      </c>
      <c r="AE339" s="22">
        <v>528</v>
      </c>
      <c r="AF339" s="22">
        <v>63364</v>
      </c>
      <c r="AG339" s="22">
        <v>620</v>
      </c>
      <c r="AH339" s="20">
        <v>0.2</v>
      </c>
      <c r="AI339" s="20">
        <v>2</v>
      </c>
      <c r="AJ339" s="20" t="s">
        <v>2106</v>
      </c>
      <c r="AK339" s="22">
        <v>336</v>
      </c>
      <c r="AL339" s="22">
        <v>0</v>
      </c>
      <c r="AM339" s="22">
        <v>0</v>
      </c>
      <c r="AN339" s="22">
        <v>1</v>
      </c>
      <c r="AO339" s="22">
        <v>6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33</v>
      </c>
      <c r="AX339" s="20">
        <v>29.8</v>
      </c>
      <c r="AY339" s="20">
        <v>34.5</v>
      </c>
      <c r="AZ339" s="20">
        <v>27</v>
      </c>
      <c r="BA339" s="20">
        <v>9.1</v>
      </c>
      <c r="BB339" s="22">
        <v>4</v>
      </c>
      <c r="BC339" s="20">
        <v>0.64</v>
      </c>
      <c r="BD339" s="20">
        <v>7.0000000000000007E-2</v>
      </c>
      <c r="BE339" s="20">
        <v>0.71</v>
      </c>
      <c r="BF339" s="20">
        <v>10.19</v>
      </c>
      <c r="BG339" s="22">
        <v>321</v>
      </c>
      <c r="BH339" s="22">
        <v>141</v>
      </c>
      <c r="BI339" s="22">
        <v>235</v>
      </c>
      <c r="BJ339" s="22">
        <v>130</v>
      </c>
      <c r="BK339" s="22">
        <v>230</v>
      </c>
      <c r="BL339" s="22">
        <v>121</v>
      </c>
      <c r="BM339" s="22">
        <v>303</v>
      </c>
      <c r="BN339" s="22">
        <v>138</v>
      </c>
      <c r="BO339" s="20"/>
      <c r="BP339" s="20"/>
      <c r="BQ339" s="20"/>
      <c r="BR339" s="20"/>
      <c r="BS339" s="20"/>
      <c r="BT339" s="20"/>
      <c r="BU339" s="22">
        <v>0.17</v>
      </c>
      <c r="BV339" s="22">
        <v>0</v>
      </c>
      <c r="BW339" s="22">
        <v>0.02</v>
      </c>
      <c r="BX339" s="22">
        <v>0.19</v>
      </c>
      <c r="BY339" s="22">
        <v>2.73</v>
      </c>
      <c r="BZ339" s="22">
        <v>1.61</v>
      </c>
      <c r="CA339" s="22">
        <v>516</v>
      </c>
      <c r="CB339" s="22">
        <v>281</v>
      </c>
      <c r="CC339" s="22">
        <v>228</v>
      </c>
      <c r="CD339" s="22">
        <v>110</v>
      </c>
      <c r="CE339" s="22">
        <v>253</v>
      </c>
      <c r="CF339" s="22">
        <v>112</v>
      </c>
      <c r="CG339" s="22">
        <v>261</v>
      </c>
      <c r="CH339" s="22">
        <v>86</v>
      </c>
      <c r="CI339" s="22">
        <v>1.07</v>
      </c>
      <c r="CJ339" s="22">
        <v>0.27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120721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2</v>
      </c>
      <c r="J340" s="20">
        <v>0</v>
      </c>
      <c r="K340" s="20">
        <v>0</v>
      </c>
      <c r="L340" s="22">
        <v>0</v>
      </c>
      <c r="M340" s="20" t="s">
        <v>1083</v>
      </c>
      <c r="N340" s="20">
        <v>0</v>
      </c>
      <c r="O340" s="22">
        <v>277</v>
      </c>
      <c r="P340" s="23" t="b">
        <v>0</v>
      </c>
      <c r="Q340" s="20" t="s">
        <v>3040</v>
      </c>
      <c r="R340" s="20" t="s">
        <v>3041</v>
      </c>
      <c r="S340" s="22">
        <v>40</v>
      </c>
      <c r="T340" s="20" t="s">
        <v>1320</v>
      </c>
      <c r="U340" s="20">
        <v>0</v>
      </c>
      <c r="V340" s="20" t="s">
        <v>613</v>
      </c>
      <c r="W340" s="20">
        <v>0.3</v>
      </c>
      <c r="X340" s="23" t="b">
        <v>0</v>
      </c>
      <c r="Y340" s="20"/>
      <c r="Z340" s="20" t="s">
        <v>872</v>
      </c>
      <c r="AA340" s="22">
        <v>10</v>
      </c>
      <c r="AB340" s="22">
        <v>54</v>
      </c>
      <c r="AC340" s="22">
        <v>0</v>
      </c>
      <c r="AD340" s="22">
        <v>4952</v>
      </c>
      <c r="AE340" s="22">
        <v>0</v>
      </c>
      <c r="AF340" s="22">
        <v>35062</v>
      </c>
      <c r="AG340" s="22">
        <v>553</v>
      </c>
      <c r="AH340" s="20">
        <v>0</v>
      </c>
      <c r="AI340" s="20">
        <v>0</v>
      </c>
      <c r="AJ340" s="20" t="s">
        <v>613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471</v>
      </c>
      <c r="BH340" s="22">
        <v>169</v>
      </c>
      <c r="BI340" s="22">
        <v>455</v>
      </c>
      <c r="BJ340" s="22">
        <v>166</v>
      </c>
      <c r="BK340" s="22">
        <v>433</v>
      </c>
      <c r="BL340" s="22">
        <v>156</v>
      </c>
      <c r="BM340" s="22">
        <v>476</v>
      </c>
      <c r="BN340" s="22">
        <v>169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620</v>
      </c>
      <c r="CB340" s="22">
        <v>167</v>
      </c>
      <c r="CC340" s="22">
        <v>410</v>
      </c>
      <c r="CD340" s="22">
        <v>135</v>
      </c>
      <c r="CE340" s="22">
        <v>478</v>
      </c>
      <c r="CF340" s="22">
        <v>167</v>
      </c>
      <c r="CG340" s="22">
        <v>292</v>
      </c>
      <c r="CH340" s="22">
        <v>112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128389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1296</v>
      </c>
      <c r="N341" s="20">
        <v>0</v>
      </c>
      <c r="O341" s="22">
        <v>278</v>
      </c>
      <c r="P341" s="23" t="b">
        <v>0</v>
      </c>
      <c r="Q341" s="20" t="s">
        <v>2805</v>
      </c>
      <c r="R341" s="20" t="s">
        <v>2806</v>
      </c>
      <c r="S341" s="22">
        <v>74</v>
      </c>
      <c r="T341" s="20" t="s">
        <v>1297</v>
      </c>
      <c r="U341" s="20">
        <v>1</v>
      </c>
      <c r="V341" s="20" t="s">
        <v>415</v>
      </c>
      <c r="W341" s="20">
        <v>0.7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1</v>
      </c>
      <c r="AD341" s="22">
        <v>15553</v>
      </c>
      <c r="AE341" s="22">
        <v>0</v>
      </c>
      <c r="AF341" s="22">
        <v>351492</v>
      </c>
      <c r="AG341" s="22">
        <v>421</v>
      </c>
      <c r="AH341" s="20">
        <v>0</v>
      </c>
      <c r="AI341" s="20">
        <v>0.1</v>
      </c>
      <c r="AJ341" s="20" t="s">
        <v>415</v>
      </c>
      <c r="AK341" s="22">
        <v>32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6</v>
      </c>
      <c r="AX341" s="20">
        <v>6.4</v>
      </c>
      <c r="AY341" s="20">
        <v>0.3</v>
      </c>
      <c r="AZ341" s="20">
        <v>26</v>
      </c>
      <c r="BA341" s="20">
        <v>3.3</v>
      </c>
      <c r="BB341" s="22">
        <v>0</v>
      </c>
      <c r="BC341" s="20">
        <v>0.16</v>
      </c>
      <c r="BD341" s="20">
        <v>0.02</v>
      </c>
      <c r="BE341" s="20">
        <v>0.18</v>
      </c>
      <c r="BF341" s="20">
        <v>0.6</v>
      </c>
      <c r="BG341" s="22">
        <v>396</v>
      </c>
      <c r="BH341" s="22">
        <v>46</v>
      </c>
      <c r="BI341" s="22">
        <v>408</v>
      </c>
      <c r="BJ341" s="22">
        <v>55</v>
      </c>
      <c r="BK341" s="22">
        <v>236</v>
      </c>
      <c r="BL341" s="22">
        <v>45</v>
      </c>
      <c r="BM341" s="22">
        <v>371</v>
      </c>
      <c r="BN341" s="22">
        <v>47</v>
      </c>
      <c r="BO341" s="20"/>
      <c r="BP341" s="20"/>
      <c r="BQ341" s="20"/>
      <c r="BR341" s="20"/>
      <c r="BS341" s="20"/>
      <c r="BT341" s="20"/>
      <c r="BU341" s="22">
        <v>0.45</v>
      </c>
      <c r="BV341" s="22">
        <v>0</v>
      </c>
      <c r="BW341" s="22">
        <v>0.06</v>
      </c>
      <c r="BX341" s="22">
        <v>0.51</v>
      </c>
      <c r="BY341" s="22">
        <v>1.69</v>
      </c>
      <c r="BZ341" s="22">
        <v>0</v>
      </c>
      <c r="CA341" s="22">
        <v>22</v>
      </c>
      <c r="CB341" s="22">
        <v>8</v>
      </c>
      <c r="CC341" s="22">
        <v>721</v>
      </c>
      <c r="CD341" s="22">
        <v>92</v>
      </c>
      <c r="CE341" s="22">
        <v>414</v>
      </c>
      <c r="CF341" s="22">
        <v>53</v>
      </c>
      <c r="CG341" s="22">
        <v>192</v>
      </c>
      <c r="CH341" s="22">
        <v>29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244042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4</v>
      </c>
      <c r="J342" s="20">
        <v>0.3</v>
      </c>
      <c r="K342" s="20">
        <v>0.3</v>
      </c>
      <c r="L342" s="22">
        <v>0</v>
      </c>
      <c r="M342" s="20" t="s">
        <v>307</v>
      </c>
      <c r="N342" s="20">
        <v>0.3</v>
      </c>
      <c r="O342" s="22">
        <v>279</v>
      </c>
      <c r="P342" s="23" t="b">
        <v>0</v>
      </c>
      <c r="Q342" s="20"/>
      <c r="R342" s="20"/>
      <c r="S342" s="22">
        <v>44</v>
      </c>
      <c r="T342" s="20" t="s">
        <v>1309</v>
      </c>
      <c r="U342" s="20">
        <v>1</v>
      </c>
      <c r="V342" s="20" t="s">
        <v>1310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</v>
      </c>
      <c r="AD342" s="22">
        <v>52335</v>
      </c>
      <c r="AE342" s="22">
        <v>1538</v>
      </c>
      <c r="AF342" s="22">
        <v>48092</v>
      </c>
      <c r="AG342" s="22">
        <v>1586</v>
      </c>
      <c r="AH342" s="20">
        <v>0.1</v>
      </c>
      <c r="AI342" s="20">
        <v>0.7</v>
      </c>
      <c r="AJ342" s="20" t="s">
        <v>702</v>
      </c>
      <c r="AK342" s="22">
        <v>25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6</v>
      </c>
      <c r="AX342" s="20">
        <v>5.6</v>
      </c>
      <c r="AY342" s="20">
        <v>11.7</v>
      </c>
      <c r="AZ342" s="20">
        <v>15</v>
      </c>
      <c r="BA342" s="20">
        <v>3.3</v>
      </c>
      <c r="BB342" s="22">
        <v>0</v>
      </c>
      <c r="BC342" s="20">
        <v>0.16</v>
      </c>
      <c r="BD342" s="20">
        <v>0.03</v>
      </c>
      <c r="BE342" s="20">
        <v>0.19</v>
      </c>
      <c r="BF342" s="20">
        <v>1.48</v>
      </c>
      <c r="BG342" s="22">
        <v>401</v>
      </c>
      <c r="BH342" s="22">
        <v>47</v>
      </c>
      <c r="BI342" s="22">
        <v>341</v>
      </c>
      <c r="BJ342" s="22">
        <v>46</v>
      </c>
      <c r="BK342" s="22">
        <v>285</v>
      </c>
      <c r="BL342" s="22">
        <v>48</v>
      </c>
      <c r="BM342" s="22">
        <v>369</v>
      </c>
      <c r="BN342" s="22">
        <v>46</v>
      </c>
      <c r="BO342" s="20"/>
      <c r="BP342" s="20"/>
      <c r="BQ342" s="20"/>
      <c r="BR342" s="20"/>
      <c r="BS342" s="20"/>
      <c r="BT342" s="20"/>
      <c r="BU342" s="22">
        <v>0.57999999999999996</v>
      </c>
      <c r="BV342" s="22">
        <v>0</v>
      </c>
      <c r="BW342" s="22">
        <v>0.11</v>
      </c>
      <c r="BX342" s="22">
        <v>0.69</v>
      </c>
      <c r="BY342" s="22">
        <v>5.33</v>
      </c>
      <c r="BZ342" s="22">
        <v>7.2</v>
      </c>
      <c r="CA342" s="22">
        <v>538</v>
      </c>
      <c r="CB342" s="22">
        <v>91</v>
      </c>
      <c r="CC342" s="22">
        <v>332</v>
      </c>
      <c r="CD342" s="22">
        <v>49</v>
      </c>
      <c r="CE342" s="22">
        <v>364</v>
      </c>
      <c r="CF342" s="22">
        <v>45</v>
      </c>
      <c r="CG342" s="22">
        <v>215</v>
      </c>
      <c r="CH342" s="22">
        <v>40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154296</v>
      </c>
      <c r="D343" s="22">
        <v>0</v>
      </c>
      <c r="E343" s="22">
        <v>0</v>
      </c>
      <c r="F343" s="22">
        <v>0</v>
      </c>
      <c r="G343" s="22">
        <v>0</v>
      </c>
      <c r="H343" s="22">
        <v>1</v>
      </c>
      <c r="I343" s="22">
        <v>3</v>
      </c>
      <c r="J343" s="20">
        <v>1.7</v>
      </c>
      <c r="K343" s="20">
        <v>1.7</v>
      </c>
      <c r="L343" s="22">
        <v>2</v>
      </c>
      <c r="M343" s="20" t="s">
        <v>1195</v>
      </c>
      <c r="N343" s="20">
        <v>1.7</v>
      </c>
      <c r="O343" s="22">
        <v>280</v>
      </c>
      <c r="P343" s="23" t="b">
        <v>0</v>
      </c>
      <c r="Q343" s="20"/>
      <c r="R343" s="20" t="s">
        <v>2421</v>
      </c>
      <c r="S343" s="22">
        <v>50</v>
      </c>
      <c r="T343" s="20" t="s">
        <v>1312</v>
      </c>
      <c r="U343" s="20">
        <v>2.9</v>
      </c>
      <c r="V343" s="20" t="s">
        <v>1313</v>
      </c>
      <c r="W343" s="20">
        <v>0.4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20</v>
      </c>
      <c r="AD343" s="22">
        <v>44021</v>
      </c>
      <c r="AE343" s="22">
        <v>540</v>
      </c>
      <c r="AF343" s="22">
        <v>31460</v>
      </c>
      <c r="AG343" s="22">
        <v>1653</v>
      </c>
      <c r="AH343" s="20">
        <v>0.3</v>
      </c>
      <c r="AI343" s="20">
        <v>4</v>
      </c>
      <c r="AJ343" s="20" t="s">
        <v>2107</v>
      </c>
      <c r="AK343" s="22">
        <v>554</v>
      </c>
      <c r="AL343" s="22">
        <v>1</v>
      </c>
      <c r="AM343" s="22">
        <v>0</v>
      </c>
      <c r="AN343" s="22">
        <v>2</v>
      </c>
      <c r="AO343" s="22">
        <v>8</v>
      </c>
      <c r="AP343" s="22">
        <v>0</v>
      </c>
      <c r="AQ343" s="22">
        <v>0</v>
      </c>
      <c r="AR343" s="22">
        <v>0</v>
      </c>
      <c r="AS343" s="22">
        <v>3</v>
      </c>
      <c r="AT343" s="22">
        <v>0</v>
      </c>
      <c r="AU343" s="22">
        <v>0</v>
      </c>
      <c r="AV343" s="22">
        <v>3</v>
      </c>
      <c r="AW343" s="22">
        <v>78</v>
      </c>
      <c r="AX343" s="20">
        <v>137.80000000000001</v>
      </c>
      <c r="AY343" s="20">
        <v>20.399999999999999</v>
      </c>
      <c r="AZ343" s="20">
        <v>57</v>
      </c>
      <c r="BA343" s="20">
        <v>21.6</v>
      </c>
      <c r="BB343" s="22">
        <v>6</v>
      </c>
      <c r="BC343" s="20">
        <v>0.45</v>
      </c>
      <c r="BD343" s="20">
        <v>0.08</v>
      </c>
      <c r="BE343" s="20">
        <v>0.53</v>
      </c>
      <c r="BF343" s="20">
        <v>10.51</v>
      </c>
      <c r="BG343" s="22">
        <v>113</v>
      </c>
      <c r="BH343" s="22">
        <v>39</v>
      </c>
      <c r="BI343" s="22">
        <v>289</v>
      </c>
      <c r="BJ343" s="22">
        <v>153</v>
      </c>
      <c r="BK343" s="22">
        <v>151</v>
      </c>
      <c r="BL343" s="22">
        <v>89</v>
      </c>
      <c r="BM343" s="22">
        <v>179</v>
      </c>
      <c r="BN343" s="22">
        <v>88</v>
      </c>
      <c r="BO343" s="20"/>
      <c r="BP343" s="20"/>
      <c r="BQ343" s="20"/>
      <c r="BR343" s="20"/>
      <c r="BS343" s="20"/>
      <c r="BT343" s="20"/>
      <c r="BU343" s="22">
        <v>7.0000000000000007E-2</v>
      </c>
      <c r="BV343" s="22">
        <v>0</v>
      </c>
      <c r="BW343" s="22">
        <v>0.01</v>
      </c>
      <c r="BX343" s="22">
        <v>0.08</v>
      </c>
      <c r="BY343" s="22">
        <v>1.71</v>
      </c>
      <c r="BZ343" s="22">
        <v>1.3</v>
      </c>
      <c r="CA343" s="22">
        <v>179</v>
      </c>
      <c r="CB343" s="22">
        <v>108</v>
      </c>
      <c r="CC343" s="22">
        <v>189</v>
      </c>
      <c r="CD343" s="22">
        <v>90</v>
      </c>
      <c r="CE343" s="22">
        <v>150</v>
      </c>
      <c r="CF343" s="22">
        <v>67</v>
      </c>
      <c r="CG343" s="22">
        <v>257</v>
      </c>
      <c r="CH343" s="22">
        <v>84</v>
      </c>
      <c r="CI343" s="22">
        <v>0.97</v>
      </c>
      <c r="CJ343" s="22">
        <v>0.32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82514</v>
      </c>
      <c r="D344" s="22">
        <v>0</v>
      </c>
      <c r="E344" s="22">
        <v>0</v>
      </c>
      <c r="F344" s="22">
        <v>0</v>
      </c>
      <c r="G344" s="22">
        <v>0</v>
      </c>
      <c r="H344" s="22">
        <v>1</v>
      </c>
      <c r="I344" s="22">
        <v>2</v>
      </c>
      <c r="J344" s="20">
        <v>1.3</v>
      </c>
      <c r="K344" s="20">
        <v>1.3</v>
      </c>
      <c r="L344" s="22">
        <v>1</v>
      </c>
      <c r="M344" s="20" t="s">
        <v>959</v>
      </c>
      <c r="N344" s="20">
        <v>1.3</v>
      </c>
      <c r="O344" s="22">
        <v>281</v>
      </c>
      <c r="P344" s="23" t="b">
        <v>0</v>
      </c>
      <c r="Q344" s="20"/>
      <c r="R344" s="20" t="s">
        <v>2807</v>
      </c>
      <c r="S344" s="22">
        <v>45</v>
      </c>
      <c r="T344" s="20" t="s">
        <v>1289</v>
      </c>
      <c r="U344" s="20">
        <v>3.6</v>
      </c>
      <c r="V344" s="20" t="s">
        <v>458</v>
      </c>
      <c r="W344" s="20">
        <v>1.9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29</v>
      </c>
      <c r="AD344" s="22">
        <v>242077</v>
      </c>
      <c r="AE344" s="22">
        <v>974</v>
      </c>
      <c r="AF344" s="22">
        <v>117894</v>
      </c>
      <c r="AG344" s="22">
        <v>6741</v>
      </c>
      <c r="AH344" s="20">
        <v>0.3</v>
      </c>
      <c r="AI344" s="20">
        <v>6.4</v>
      </c>
      <c r="AJ344" s="20" t="s">
        <v>458</v>
      </c>
      <c r="AK344" s="22">
        <v>693</v>
      </c>
      <c r="AL344" s="22">
        <v>1</v>
      </c>
      <c r="AM344" s="22">
        <v>0</v>
      </c>
      <c r="AN344" s="22">
        <v>3</v>
      </c>
      <c r="AO344" s="22">
        <v>13</v>
      </c>
      <c r="AP344" s="22">
        <v>0</v>
      </c>
      <c r="AQ344" s="22">
        <v>0</v>
      </c>
      <c r="AR344" s="22">
        <v>0</v>
      </c>
      <c r="AS344" s="22">
        <v>1</v>
      </c>
      <c r="AT344" s="22">
        <v>1</v>
      </c>
      <c r="AU344" s="22">
        <v>0</v>
      </c>
      <c r="AV344" s="22">
        <v>4</v>
      </c>
      <c r="AW344" s="22">
        <v>144</v>
      </c>
      <c r="AX344" s="20">
        <v>152.80000000000001</v>
      </c>
      <c r="AY344" s="20">
        <v>12.7</v>
      </c>
      <c r="AZ344" s="20">
        <v>43</v>
      </c>
      <c r="BA344" s="20">
        <v>20.8</v>
      </c>
      <c r="BB344" s="22">
        <v>8</v>
      </c>
      <c r="BC344" s="20">
        <v>0.96</v>
      </c>
      <c r="BD344" s="20">
        <v>0.11</v>
      </c>
      <c r="BE344" s="20">
        <v>1.07</v>
      </c>
      <c r="BF344" s="20">
        <v>16.84</v>
      </c>
      <c r="BG344" s="22">
        <v>98</v>
      </c>
      <c r="BH344" s="22">
        <v>36</v>
      </c>
      <c r="BI344" s="22">
        <v>331</v>
      </c>
      <c r="BJ344" s="22">
        <v>113</v>
      </c>
      <c r="BK344" s="22">
        <v>185</v>
      </c>
      <c r="BL344" s="22">
        <v>40</v>
      </c>
      <c r="BM344" s="22">
        <v>187</v>
      </c>
      <c r="BN344" s="22">
        <v>56</v>
      </c>
      <c r="BO344" s="20"/>
      <c r="BP344" s="20"/>
      <c r="BQ344" s="20"/>
      <c r="BR344" s="20"/>
      <c r="BS344" s="20"/>
      <c r="BT344" s="20"/>
      <c r="BU344" s="22">
        <v>0.12</v>
      </c>
      <c r="BV344" s="22">
        <v>0</v>
      </c>
      <c r="BW344" s="22">
        <v>0.01</v>
      </c>
      <c r="BX344" s="22">
        <v>0.13</v>
      </c>
      <c r="BY344" s="22">
        <v>2.19</v>
      </c>
      <c r="BZ344" s="22">
        <v>1.69</v>
      </c>
      <c r="CA344" s="22">
        <v>354</v>
      </c>
      <c r="CB344" s="22">
        <v>52</v>
      </c>
      <c r="CC344" s="22">
        <v>203</v>
      </c>
      <c r="CD344" s="22">
        <v>59</v>
      </c>
      <c r="CE344" s="22">
        <v>82</v>
      </c>
      <c r="CF344" s="22">
        <v>25</v>
      </c>
      <c r="CG344" s="22">
        <v>125</v>
      </c>
      <c r="CH344" s="22">
        <v>51</v>
      </c>
      <c r="CI344" s="22">
        <v>1.04</v>
      </c>
      <c r="CJ344" s="22">
        <v>0.39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153366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3</v>
      </c>
      <c r="J345" s="20">
        <v>1.3</v>
      </c>
      <c r="K345" s="20">
        <v>1.3</v>
      </c>
      <c r="L345" s="22">
        <v>1</v>
      </c>
      <c r="M345" s="20" t="s">
        <v>504</v>
      </c>
      <c r="N345" s="20">
        <v>1.3</v>
      </c>
      <c r="O345" s="22">
        <v>282</v>
      </c>
      <c r="P345" s="23" t="b">
        <v>0</v>
      </c>
      <c r="Q345" s="20"/>
      <c r="R345" s="20" t="s">
        <v>3042</v>
      </c>
      <c r="S345" s="22">
        <v>48</v>
      </c>
      <c r="T345" s="20" t="s">
        <v>1298</v>
      </c>
      <c r="U345" s="20">
        <v>2.2000000000000002</v>
      </c>
      <c r="V345" s="20" t="s">
        <v>555</v>
      </c>
      <c r="W345" s="20">
        <v>0.5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20</v>
      </c>
      <c r="AD345" s="22">
        <v>24423</v>
      </c>
      <c r="AE345" s="22">
        <v>209</v>
      </c>
      <c r="AF345" s="22">
        <v>64730</v>
      </c>
      <c r="AG345" s="22">
        <v>1689</v>
      </c>
      <c r="AH345" s="20">
        <v>0.3</v>
      </c>
      <c r="AI345" s="20">
        <v>4.2</v>
      </c>
      <c r="AJ345" s="20" t="s">
        <v>555</v>
      </c>
      <c r="AK345" s="22">
        <v>510</v>
      </c>
      <c r="AL345" s="22">
        <v>0</v>
      </c>
      <c r="AM345" s="22">
        <v>1</v>
      </c>
      <c r="AN345" s="22">
        <v>3</v>
      </c>
      <c r="AO345" s="22">
        <v>10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81</v>
      </c>
      <c r="AX345" s="20">
        <v>78</v>
      </c>
      <c r="AY345" s="20">
        <v>117.2</v>
      </c>
      <c r="AZ345" s="20">
        <v>9</v>
      </c>
      <c r="BA345" s="20">
        <v>20.399999999999999</v>
      </c>
      <c r="BB345" s="22">
        <v>6</v>
      </c>
      <c r="BC345" s="20">
        <v>0.01</v>
      </c>
      <c r="BD345" s="20">
        <v>0.47</v>
      </c>
      <c r="BE345" s="20">
        <v>0.48</v>
      </c>
      <c r="BF345" s="20">
        <v>10.95</v>
      </c>
      <c r="BG345" s="22">
        <v>217</v>
      </c>
      <c r="BH345" s="22">
        <v>87</v>
      </c>
      <c r="BI345" s="22">
        <v>70</v>
      </c>
      <c r="BJ345" s="22">
        <v>52</v>
      </c>
      <c r="BK345" s="22">
        <v>318</v>
      </c>
      <c r="BL345" s="22">
        <v>164</v>
      </c>
      <c r="BM345" s="22">
        <v>190</v>
      </c>
      <c r="BN345" s="22">
        <v>92</v>
      </c>
      <c r="BO345" s="22">
        <v>4</v>
      </c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0.08</v>
      </c>
      <c r="BX345" s="22">
        <v>0.08</v>
      </c>
      <c r="BY345" s="22">
        <v>1.93</v>
      </c>
      <c r="BZ345" s="22">
        <v>1.76</v>
      </c>
      <c r="CA345" s="22">
        <v>296</v>
      </c>
      <c r="CB345" s="22">
        <v>195</v>
      </c>
      <c r="CC345" s="22">
        <v>206</v>
      </c>
      <c r="CD345" s="22">
        <v>101</v>
      </c>
      <c r="CE345" s="22">
        <v>202</v>
      </c>
      <c r="CF345" s="22">
        <v>82</v>
      </c>
      <c r="CG345" s="22">
        <v>231</v>
      </c>
      <c r="CH345" s="22">
        <v>70</v>
      </c>
      <c r="CI345" s="22">
        <v>1.06</v>
      </c>
      <c r="CJ345" s="22">
        <v>0.53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169528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2</v>
      </c>
      <c r="J346" s="20">
        <v>0.7</v>
      </c>
      <c r="K346" s="20">
        <v>0.7</v>
      </c>
      <c r="L346" s="22">
        <v>1</v>
      </c>
      <c r="M346" s="20" t="s">
        <v>1307</v>
      </c>
      <c r="N346" s="20">
        <v>0.7</v>
      </c>
      <c r="O346" s="22">
        <v>283</v>
      </c>
      <c r="P346" s="23" t="b">
        <v>0</v>
      </c>
      <c r="Q346" s="20"/>
      <c r="R346" s="20" t="s">
        <v>3192</v>
      </c>
      <c r="S346" s="22">
        <v>45</v>
      </c>
      <c r="T346" s="20" t="s">
        <v>1308</v>
      </c>
      <c r="U346" s="20">
        <v>2</v>
      </c>
      <c r="V346" s="20" t="s">
        <v>542</v>
      </c>
      <c r="W346" s="20">
        <v>0.6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16</v>
      </c>
      <c r="AD346" s="22">
        <v>36827</v>
      </c>
      <c r="AE346" s="22">
        <v>349</v>
      </c>
      <c r="AF346" s="22">
        <v>46776</v>
      </c>
      <c r="AG346" s="22">
        <v>1052</v>
      </c>
      <c r="AH346" s="20">
        <v>0.2</v>
      </c>
      <c r="AI346" s="20">
        <v>3.6</v>
      </c>
      <c r="AJ346" s="20" t="s">
        <v>542</v>
      </c>
      <c r="AK346" s="22">
        <v>720</v>
      </c>
      <c r="AL346" s="22">
        <v>0</v>
      </c>
      <c r="AM346" s="22">
        <v>0</v>
      </c>
      <c r="AN346" s="22">
        <v>2</v>
      </c>
      <c r="AO346" s="22">
        <v>15</v>
      </c>
      <c r="AP346" s="22">
        <v>1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1</v>
      </c>
      <c r="AW346" s="22">
        <v>123</v>
      </c>
      <c r="AX346" s="20">
        <v>129.80000000000001</v>
      </c>
      <c r="AY346" s="20">
        <v>87.2</v>
      </c>
      <c r="AZ346" s="20">
        <v>15</v>
      </c>
      <c r="BA346" s="20">
        <v>23.3</v>
      </c>
      <c r="BB346" s="22">
        <v>8</v>
      </c>
      <c r="BC346" s="20">
        <v>0.05</v>
      </c>
      <c r="BD346" s="20">
        <v>0.53</v>
      </c>
      <c r="BE346" s="20">
        <v>0.57999999999999996</v>
      </c>
      <c r="BF346" s="20">
        <v>16.149999999999999</v>
      </c>
      <c r="BG346" s="22">
        <v>123</v>
      </c>
      <c r="BH346" s="22">
        <v>46</v>
      </c>
      <c r="BI346" s="22">
        <v>111</v>
      </c>
      <c r="BJ346" s="22">
        <v>22</v>
      </c>
      <c r="BK346" s="22">
        <v>286</v>
      </c>
      <c r="BL346" s="22">
        <v>91</v>
      </c>
      <c r="BM346" s="22">
        <v>162</v>
      </c>
      <c r="BN346" s="22">
        <v>41</v>
      </c>
      <c r="BO346" s="20"/>
      <c r="BP346" s="20"/>
      <c r="BQ346" s="20"/>
      <c r="BR346" s="20"/>
      <c r="BS346" s="20"/>
      <c r="BT346" s="20"/>
      <c r="BU346" s="22">
        <v>0.01</v>
      </c>
      <c r="BV346" s="22">
        <v>0</v>
      </c>
      <c r="BW346" s="22">
        <v>7.0000000000000007E-2</v>
      </c>
      <c r="BX346" s="22">
        <v>0.08</v>
      </c>
      <c r="BY346" s="22">
        <v>2.02</v>
      </c>
      <c r="BZ346" s="22">
        <v>1.88</v>
      </c>
      <c r="CA346" s="22">
        <v>367</v>
      </c>
      <c r="CB346" s="22">
        <v>60</v>
      </c>
      <c r="CC346" s="22">
        <v>281</v>
      </c>
      <c r="CD346" s="22">
        <v>88</v>
      </c>
      <c r="CE346" s="22">
        <v>224</v>
      </c>
      <c r="CF346" s="22">
        <v>73</v>
      </c>
      <c r="CG346" s="22">
        <v>217</v>
      </c>
      <c r="CH346" s="22">
        <v>83</v>
      </c>
      <c r="CI346" s="22">
        <v>1</v>
      </c>
      <c r="CJ346" s="22">
        <v>0.25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155529</v>
      </c>
      <c r="D347" s="22">
        <v>-1</v>
      </c>
      <c r="E347" s="22">
        <v>1</v>
      </c>
      <c r="F347" s="22">
        <v>-1</v>
      </c>
      <c r="G347" s="22">
        <v>1</v>
      </c>
      <c r="H347" s="22">
        <v>0</v>
      </c>
      <c r="I347" s="22">
        <v>1</v>
      </c>
      <c r="J347" s="20">
        <v>0</v>
      </c>
      <c r="K347" s="20">
        <v>0</v>
      </c>
      <c r="L347" s="22">
        <v>0</v>
      </c>
      <c r="M347" s="20" t="s">
        <v>1301</v>
      </c>
      <c r="N347" s="20">
        <v>0</v>
      </c>
      <c r="O347" s="22">
        <v>284</v>
      </c>
      <c r="P347" s="23" t="b">
        <v>0</v>
      </c>
      <c r="Q347" s="20"/>
      <c r="R347" s="20"/>
      <c r="S347" s="22">
        <v>39</v>
      </c>
      <c r="T347" s="20" t="s">
        <v>1302</v>
      </c>
      <c r="U347" s="20">
        <v>0</v>
      </c>
      <c r="V347" s="20" t="s">
        <v>574</v>
      </c>
      <c r="W347" s="20">
        <v>0.3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-1</v>
      </c>
      <c r="AD347" s="22">
        <v>4811</v>
      </c>
      <c r="AE347" s="22">
        <v>598</v>
      </c>
      <c r="AF347" s="22">
        <v>15138</v>
      </c>
      <c r="AG347" s="22">
        <v>317</v>
      </c>
      <c r="AH347" s="20">
        <v>0</v>
      </c>
      <c r="AI347" s="20">
        <v>-0.3</v>
      </c>
      <c r="AJ347" s="20" t="s">
        <v>574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-3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444</v>
      </c>
      <c r="BH347" s="22">
        <v>31</v>
      </c>
      <c r="BI347" s="22">
        <v>426</v>
      </c>
      <c r="BJ347" s="22">
        <v>14</v>
      </c>
      <c r="BK347" s="22">
        <v>403</v>
      </c>
      <c r="BL347" s="22">
        <v>9</v>
      </c>
      <c r="BM347" s="22">
        <v>448</v>
      </c>
      <c r="BN347" s="22">
        <v>31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712</v>
      </c>
      <c r="CB347" s="22">
        <v>78</v>
      </c>
      <c r="CC347" s="22">
        <v>380</v>
      </c>
      <c r="CD347" s="22">
        <v>29</v>
      </c>
      <c r="CE347" s="22">
        <v>451</v>
      </c>
      <c r="CF347" s="22">
        <v>31</v>
      </c>
      <c r="CG347" s="22">
        <v>265</v>
      </c>
      <c r="CH347" s="22">
        <v>35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167074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2</v>
      </c>
      <c r="J348" s="20">
        <v>0</v>
      </c>
      <c r="K348" s="20">
        <v>0</v>
      </c>
      <c r="L348" s="22">
        <v>0</v>
      </c>
      <c r="M348" s="20" t="s">
        <v>1305</v>
      </c>
      <c r="N348" s="20">
        <v>0</v>
      </c>
      <c r="O348" s="22">
        <v>285</v>
      </c>
      <c r="P348" s="23" t="b">
        <v>0</v>
      </c>
      <c r="Q348" s="20" t="s">
        <v>2474</v>
      </c>
      <c r="R348" s="20" t="s">
        <v>3303</v>
      </c>
      <c r="S348" s="22">
        <v>44</v>
      </c>
      <c r="T348" s="20" t="s">
        <v>1306</v>
      </c>
      <c r="U348" s="20">
        <v>2.4</v>
      </c>
      <c r="V348" s="20" t="s">
        <v>517</v>
      </c>
      <c r="W348" s="20">
        <v>0.4</v>
      </c>
      <c r="X348" s="23" t="b">
        <v>0</v>
      </c>
      <c r="Y348" s="20"/>
      <c r="Z348" s="20" t="s">
        <v>899</v>
      </c>
      <c r="AA348" s="22">
        <v>10</v>
      </c>
      <c r="AB348" s="22">
        <v>54</v>
      </c>
      <c r="AC348" s="22">
        <v>12</v>
      </c>
      <c r="AD348" s="22">
        <v>19879</v>
      </c>
      <c r="AE348" s="22">
        <v>7</v>
      </c>
      <c r="AF348" s="22">
        <v>48083</v>
      </c>
      <c r="AG348" s="22">
        <v>1914</v>
      </c>
      <c r="AH348" s="20">
        <v>0</v>
      </c>
      <c r="AI348" s="20">
        <v>2.7</v>
      </c>
      <c r="AJ348" s="20" t="s">
        <v>517</v>
      </c>
      <c r="AK348" s="22">
        <v>427</v>
      </c>
      <c r="AL348" s="22">
        <v>0</v>
      </c>
      <c r="AM348" s="22">
        <v>0</v>
      </c>
      <c r="AN348" s="22">
        <v>2</v>
      </c>
      <c r="AO348" s="22">
        <v>8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0</v>
      </c>
      <c r="AW348" s="22">
        <v>71</v>
      </c>
      <c r="AX348" s="20">
        <v>68</v>
      </c>
      <c r="AY348" s="20">
        <v>45.8</v>
      </c>
      <c r="AZ348" s="20">
        <v>13</v>
      </c>
      <c r="BA348" s="20">
        <v>12.7</v>
      </c>
      <c r="BB348" s="22">
        <v>5</v>
      </c>
      <c r="BC348" s="20">
        <v>0.19</v>
      </c>
      <c r="BD348" s="20">
        <v>0.22</v>
      </c>
      <c r="BE348" s="20">
        <v>0.41</v>
      </c>
      <c r="BF348" s="20">
        <v>11.87</v>
      </c>
      <c r="BG348" s="22">
        <v>238</v>
      </c>
      <c r="BH348" s="22">
        <v>94</v>
      </c>
      <c r="BI348" s="22">
        <v>206</v>
      </c>
      <c r="BJ348" s="22">
        <v>55</v>
      </c>
      <c r="BK348" s="22">
        <v>298</v>
      </c>
      <c r="BL348" s="22">
        <v>97</v>
      </c>
      <c r="BM348" s="22">
        <v>274</v>
      </c>
      <c r="BN348" s="22">
        <v>92</v>
      </c>
      <c r="BO348" s="20"/>
      <c r="BP348" s="20"/>
      <c r="BQ348" s="20"/>
      <c r="BR348" s="20"/>
      <c r="BS348" s="20"/>
      <c r="BT348" s="20"/>
      <c r="BU348" s="22">
        <v>0.04</v>
      </c>
      <c r="BV348" s="22">
        <v>0</v>
      </c>
      <c r="BW348" s="22">
        <v>0.05</v>
      </c>
      <c r="BX348" s="22">
        <v>0.09</v>
      </c>
      <c r="BY348" s="22">
        <v>2.5</v>
      </c>
      <c r="BZ348" s="22">
        <v>1.69</v>
      </c>
      <c r="CA348" s="22">
        <v>501</v>
      </c>
      <c r="CB348" s="22">
        <v>110</v>
      </c>
      <c r="CC348" s="22">
        <v>516</v>
      </c>
      <c r="CD348" s="22">
        <v>197</v>
      </c>
      <c r="CE348" s="22">
        <v>183</v>
      </c>
      <c r="CF348" s="22">
        <v>61</v>
      </c>
      <c r="CG348" s="22">
        <v>256</v>
      </c>
      <c r="CH348" s="22">
        <v>99</v>
      </c>
      <c r="CI348" s="22">
        <v>1.05</v>
      </c>
      <c r="CJ348" s="22">
        <v>0.42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109646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569</v>
      </c>
      <c r="N349" s="20">
        <v>0</v>
      </c>
      <c r="O349" s="22">
        <v>286</v>
      </c>
      <c r="P349" s="23" t="b">
        <v>0</v>
      </c>
      <c r="Q349" s="20" t="s">
        <v>3436</v>
      </c>
      <c r="R349" s="20" t="s">
        <v>3193</v>
      </c>
      <c r="S349" s="22">
        <v>43</v>
      </c>
      <c r="T349" s="20" t="s">
        <v>1295</v>
      </c>
      <c r="U349" s="20">
        <v>1</v>
      </c>
      <c r="V349" s="20" t="s">
        <v>570</v>
      </c>
      <c r="W349" s="20">
        <v>0</v>
      </c>
      <c r="X349" s="23" t="b">
        <v>0</v>
      </c>
      <c r="Y349" s="20"/>
      <c r="Z349" s="20" t="s">
        <v>899</v>
      </c>
      <c r="AA349" s="22">
        <v>10</v>
      </c>
      <c r="AB349" s="22">
        <v>54</v>
      </c>
      <c r="AC349" s="22">
        <v>1</v>
      </c>
      <c r="AD349" s="22">
        <v>816</v>
      </c>
      <c r="AE349" s="22">
        <v>9</v>
      </c>
      <c r="AF349" s="22">
        <v>5323</v>
      </c>
      <c r="AG349" s="22">
        <v>68</v>
      </c>
      <c r="AH349" s="20">
        <v>0</v>
      </c>
      <c r="AI349" s="20">
        <v>0.2</v>
      </c>
      <c r="AJ349" s="20" t="s">
        <v>569</v>
      </c>
      <c r="AK349" s="22">
        <v>1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5</v>
      </c>
      <c r="AX349" s="20">
        <v>12</v>
      </c>
      <c r="AY349" s="20">
        <v>0</v>
      </c>
      <c r="AZ349" s="20">
        <v>0</v>
      </c>
      <c r="BA349" s="20">
        <v>1.2</v>
      </c>
      <c r="BB349" s="22">
        <v>0</v>
      </c>
      <c r="BC349" s="20">
        <v>0</v>
      </c>
      <c r="BD349" s="20">
        <v>0</v>
      </c>
      <c r="BE349" s="20">
        <v>0</v>
      </c>
      <c r="BF349" s="20">
        <v>0.67</v>
      </c>
      <c r="BG349" s="22">
        <v>371</v>
      </c>
      <c r="BH349" s="22">
        <v>138</v>
      </c>
      <c r="BI349" s="22">
        <v>526</v>
      </c>
      <c r="BJ349" s="22">
        <v>208</v>
      </c>
      <c r="BK349" s="22">
        <v>507</v>
      </c>
      <c r="BL349" s="22">
        <v>201</v>
      </c>
      <c r="BM349" s="22">
        <v>417</v>
      </c>
      <c r="BN349" s="22">
        <v>148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60.3</v>
      </c>
      <c r="BZ349" s="22">
        <v>0</v>
      </c>
      <c r="CA349" s="22">
        <v>575</v>
      </c>
      <c r="CB349" s="22">
        <v>141</v>
      </c>
      <c r="CC349" s="22">
        <v>483</v>
      </c>
      <c r="CD349" s="22">
        <v>182</v>
      </c>
      <c r="CE349" s="22">
        <v>353</v>
      </c>
      <c r="CF349" s="22">
        <v>123</v>
      </c>
      <c r="CG349" s="22">
        <v>519</v>
      </c>
      <c r="CH349" s="22">
        <v>195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245824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4</v>
      </c>
      <c r="J350" s="20">
        <v>1.3</v>
      </c>
      <c r="K350" s="20">
        <v>1.3</v>
      </c>
      <c r="L350" s="22">
        <v>1</v>
      </c>
      <c r="M350" s="20" t="s">
        <v>346</v>
      </c>
      <c r="N350" s="20">
        <v>1.3</v>
      </c>
      <c r="O350" s="22">
        <v>287</v>
      </c>
      <c r="P350" s="23" t="b">
        <v>0</v>
      </c>
      <c r="Q350" s="20"/>
      <c r="R350" s="20"/>
      <c r="S350" s="22">
        <v>48</v>
      </c>
      <c r="T350" s="20" t="s">
        <v>1325</v>
      </c>
      <c r="U350" s="20">
        <v>2.4</v>
      </c>
      <c r="V350" s="20" t="s">
        <v>1326</v>
      </c>
      <c r="W350" s="20">
        <v>1.9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12</v>
      </c>
      <c r="AD350" s="22">
        <v>78538</v>
      </c>
      <c r="AE350" s="22">
        <v>2544</v>
      </c>
      <c r="AF350" s="22">
        <v>285809</v>
      </c>
      <c r="AG350" s="22">
        <v>4654</v>
      </c>
      <c r="AH350" s="20">
        <v>0.3</v>
      </c>
      <c r="AI350" s="20">
        <v>2.5</v>
      </c>
      <c r="AJ350" s="20" t="s">
        <v>1327</v>
      </c>
      <c r="AK350" s="22">
        <v>198</v>
      </c>
      <c r="AL350" s="22">
        <v>1</v>
      </c>
      <c r="AM350" s="22">
        <v>0</v>
      </c>
      <c r="AN350" s="22">
        <v>0</v>
      </c>
      <c r="AO350" s="22">
        <v>2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2</v>
      </c>
      <c r="AW350" s="22">
        <v>39</v>
      </c>
      <c r="AX350" s="20">
        <v>43.6</v>
      </c>
      <c r="AY350" s="20">
        <v>46.7</v>
      </c>
      <c r="AZ350" s="20">
        <v>83</v>
      </c>
      <c r="BA350" s="20">
        <v>17.3</v>
      </c>
      <c r="BB350" s="22">
        <v>2</v>
      </c>
      <c r="BC350" s="20">
        <v>0.67</v>
      </c>
      <c r="BD350" s="20">
        <v>0.06</v>
      </c>
      <c r="BE350" s="20">
        <v>0.73</v>
      </c>
      <c r="BF350" s="20">
        <v>2.42</v>
      </c>
      <c r="BG350" s="22">
        <v>284</v>
      </c>
      <c r="BH350" s="22">
        <v>33</v>
      </c>
      <c r="BI350" s="22">
        <v>203</v>
      </c>
      <c r="BJ350" s="22">
        <v>34</v>
      </c>
      <c r="BK350" s="22">
        <v>110</v>
      </c>
      <c r="BL350" s="22">
        <v>36</v>
      </c>
      <c r="BM350" s="22">
        <v>220</v>
      </c>
      <c r="BN350" s="22">
        <v>35</v>
      </c>
      <c r="BO350" s="20"/>
      <c r="BP350" s="20"/>
      <c r="BQ350" s="20"/>
      <c r="BR350" s="20"/>
      <c r="BS350" s="20"/>
      <c r="BT350" s="20"/>
      <c r="BU350" s="22">
        <v>0.3</v>
      </c>
      <c r="BV350" s="22">
        <v>0</v>
      </c>
      <c r="BW350" s="22">
        <v>0.03</v>
      </c>
      <c r="BX350" s="22">
        <v>0.33</v>
      </c>
      <c r="BY350" s="22">
        <v>1.1000000000000001</v>
      </c>
      <c r="BZ350" s="22">
        <v>0.91</v>
      </c>
      <c r="CA350" s="22">
        <v>313</v>
      </c>
      <c r="CB350" s="22">
        <v>61</v>
      </c>
      <c r="CC350" s="22">
        <v>207</v>
      </c>
      <c r="CD350" s="22">
        <v>30</v>
      </c>
      <c r="CE350" s="22">
        <v>186</v>
      </c>
      <c r="CF350" s="22">
        <v>29</v>
      </c>
      <c r="CG350" s="22">
        <v>126</v>
      </c>
      <c r="CH350" s="22">
        <v>23</v>
      </c>
      <c r="CI350" s="22">
        <v>0.91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153682</v>
      </c>
      <c r="D351" s="22">
        <v>-1</v>
      </c>
      <c r="E351" s="22">
        <v>1</v>
      </c>
      <c r="F351" s="22">
        <v>-2</v>
      </c>
      <c r="G351" s="22">
        <v>2</v>
      </c>
      <c r="H351" s="22">
        <v>0</v>
      </c>
      <c r="I351" s="22">
        <v>3</v>
      </c>
      <c r="J351" s="20">
        <v>1</v>
      </c>
      <c r="K351" s="20">
        <v>1</v>
      </c>
      <c r="L351" s="22">
        <v>1</v>
      </c>
      <c r="M351" s="20" t="s">
        <v>1299</v>
      </c>
      <c r="N351" s="20">
        <v>1</v>
      </c>
      <c r="O351" s="22">
        <v>288</v>
      </c>
      <c r="P351" s="23" t="b">
        <v>0</v>
      </c>
      <c r="Q351" s="20"/>
      <c r="R351" s="20"/>
      <c r="S351" s="22">
        <v>53</v>
      </c>
      <c r="T351" s="20" t="s">
        <v>1300</v>
      </c>
      <c r="U351" s="20">
        <v>1.8</v>
      </c>
      <c r="V351" s="20" t="s">
        <v>482</v>
      </c>
      <c r="W351" s="20">
        <v>0.1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16</v>
      </c>
      <c r="AD351" s="22">
        <v>15049</v>
      </c>
      <c r="AE351" s="22">
        <v>183</v>
      </c>
      <c r="AF351" s="22">
        <v>22582</v>
      </c>
      <c r="AG351" s="22">
        <v>421</v>
      </c>
      <c r="AH351" s="20">
        <v>0.2</v>
      </c>
      <c r="AI351" s="20">
        <v>3</v>
      </c>
      <c r="AJ351" s="20" t="s">
        <v>482</v>
      </c>
      <c r="AK351" s="22">
        <v>514</v>
      </c>
      <c r="AL351" s="22">
        <v>0</v>
      </c>
      <c r="AM351" s="22">
        <v>0</v>
      </c>
      <c r="AN351" s="22">
        <v>2</v>
      </c>
      <c r="AO351" s="22">
        <v>10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60</v>
      </c>
      <c r="AX351" s="20">
        <v>41.6</v>
      </c>
      <c r="AY351" s="20">
        <v>99</v>
      </c>
      <c r="AZ351" s="20">
        <v>69</v>
      </c>
      <c r="BA351" s="20">
        <v>20.8</v>
      </c>
      <c r="BB351" s="22">
        <v>6</v>
      </c>
      <c r="BC351" s="20">
        <v>0.63</v>
      </c>
      <c r="BD351" s="20">
        <v>0.82</v>
      </c>
      <c r="BE351" s="20">
        <v>1.45</v>
      </c>
      <c r="BF351" s="20">
        <v>13.26</v>
      </c>
      <c r="BG351" s="22">
        <v>292</v>
      </c>
      <c r="BH351" s="22">
        <v>123</v>
      </c>
      <c r="BI351" s="22">
        <v>94</v>
      </c>
      <c r="BJ351" s="22">
        <v>67</v>
      </c>
      <c r="BK351" s="22">
        <v>128</v>
      </c>
      <c r="BL351" s="22">
        <v>75</v>
      </c>
      <c r="BM351" s="22">
        <v>188</v>
      </c>
      <c r="BN351" s="22">
        <v>90</v>
      </c>
      <c r="BO351" s="22">
        <v>3</v>
      </c>
      <c r="BP351" s="20"/>
      <c r="BQ351" s="22">
        <v>1</v>
      </c>
      <c r="BR351" s="20"/>
      <c r="BS351" s="22">
        <v>3</v>
      </c>
      <c r="BT351" s="20"/>
      <c r="BU351" s="22">
        <v>0.11</v>
      </c>
      <c r="BV351" s="22">
        <v>0</v>
      </c>
      <c r="BW351" s="22">
        <v>0.14000000000000001</v>
      </c>
      <c r="BX351" s="22">
        <v>0.25</v>
      </c>
      <c r="BY351" s="22">
        <v>2.3199999999999998</v>
      </c>
      <c r="BZ351" s="22">
        <v>1.75</v>
      </c>
      <c r="CA351" s="22">
        <v>141</v>
      </c>
      <c r="CB351" s="22">
        <v>89</v>
      </c>
      <c r="CC351" s="22">
        <v>245</v>
      </c>
      <c r="CD351" s="22">
        <v>120</v>
      </c>
      <c r="CE351" s="22">
        <v>260</v>
      </c>
      <c r="CF351" s="22">
        <v>117</v>
      </c>
      <c r="CG351" s="22">
        <v>362</v>
      </c>
      <c r="CH351" s="22">
        <v>115</v>
      </c>
      <c r="CI351" s="22">
        <v>1.05</v>
      </c>
      <c r="CJ351" s="22">
        <v>0.35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102057</v>
      </c>
      <c r="D352" s="22">
        <v>0</v>
      </c>
      <c r="E352" s="22">
        <v>0</v>
      </c>
      <c r="F352" s="22">
        <v>-2</v>
      </c>
      <c r="G352" s="22">
        <v>2</v>
      </c>
      <c r="H352" s="22">
        <v>0</v>
      </c>
      <c r="I352" s="22">
        <v>4</v>
      </c>
      <c r="J352" s="20">
        <v>0.7</v>
      </c>
      <c r="K352" s="20">
        <v>0.7</v>
      </c>
      <c r="L352" s="22">
        <v>1</v>
      </c>
      <c r="M352" s="20" t="s">
        <v>1677</v>
      </c>
      <c r="N352" s="20">
        <v>0.7</v>
      </c>
      <c r="O352" s="22">
        <v>558</v>
      </c>
      <c r="P352" s="23" t="b">
        <v>0</v>
      </c>
      <c r="Q352" s="20"/>
      <c r="R352" s="20"/>
      <c r="S352" s="22">
        <v>53</v>
      </c>
      <c r="T352" s="20" t="s">
        <v>1678</v>
      </c>
      <c r="U352" s="20">
        <v>1.5</v>
      </c>
      <c r="V352" s="20" t="s">
        <v>610</v>
      </c>
      <c r="W352" s="20">
        <v>0.7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12</v>
      </c>
      <c r="AD352" s="22">
        <v>95074</v>
      </c>
      <c r="AE352" s="22">
        <v>640</v>
      </c>
      <c r="AF352" s="22">
        <v>147207</v>
      </c>
      <c r="AG352" s="22">
        <v>2834</v>
      </c>
      <c r="AH352" s="20">
        <v>0.1</v>
      </c>
      <c r="AI352" s="20">
        <v>2.2999999999999998</v>
      </c>
      <c r="AJ352" s="20" t="s">
        <v>1677</v>
      </c>
      <c r="AK352" s="22">
        <v>548</v>
      </c>
      <c r="AL352" s="22">
        <v>0</v>
      </c>
      <c r="AM352" s="22">
        <v>0</v>
      </c>
      <c r="AN352" s="22">
        <v>2</v>
      </c>
      <c r="AO352" s="22">
        <v>11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32</v>
      </c>
      <c r="AX352" s="20">
        <v>41.4</v>
      </c>
      <c r="AY352" s="20">
        <v>71.3</v>
      </c>
      <c r="AZ352" s="20">
        <v>122</v>
      </c>
      <c r="BA352" s="20">
        <v>23</v>
      </c>
      <c r="BB352" s="22">
        <v>7</v>
      </c>
      <c r="BC352" s="20">
        <v>1.17</v>
      </c>
      <c r="BD352" s="20">
        <v>0.31</v>
      </c>
      <c r="BE352" s="20">
        <v>1.48</v>
      </c>
      <c r="BF352" s="20">
        <v>12.93</v>
      </c>
      <c r="BG352" s="22">
        <v>293</v>
      </c>
      <c r="BH352" s="22">
        <v>34</v>
      </c>
      <c r="BI352" s="22">
        <v>143</v>
      </c>
      <c r="BJ352" s="22">
        <v>18</v>
      </c>
      <c r="BK352" s="22">
        <v>67</v>
      </c>
      <c r="BL352" s="22">
        <v>26</v>
      </c>
      <c r="BM352" s="22">
        <v>166</v>
      </c>
      <c r="BN352" s="22">
        <v>30</v>
      </c>
      <c r="BO352" s="20"/>
      <c r="BP352" s="20"/>
      <c r="BQ352" s="20"/>
      <c r="BR352" s="20"/>
      <c r="BS352" s="20"/>
      <c r="BT352" s="20"/>
      <c r="BU352" s="22">
        <v>0.19</v>
      </c>
      <c r="BV352" s="22">
        <v>0</v>
      </c>
      <c r="BW352" s="22">
        <v>0.05</v>
      </c>
      <c r="BX352" s="22">
        <v>0.24</v>
      </c>
      <c r="BY352" s="22">
        <v>2.12</v>
      </c>
      <c r="BZ352" s="22">
        <v>1.81</v>
      </c>
      <c r="CA352" s="22">
        <v>139</v>
      </c>
      <c r="CB352" s="22">
        <v>39</v>
      </c>
      <c r="CC352" s="22">
        <v>288</v>
      </c>
      <c r="CD352" s="22">
        <v>41</v>
      </c>
      <c r="CE352" s="22">
        <v>293</v>
      </c>
      <c r="CF352" s="22">
        <v>39</v>
      </c>
      <c r="CG352" s="22">
        <v>196</v>
      </c>
      <c r="CH352" s="22">
        <v>32</v>
      </c>
      <c r="CI352" s="22">
        <v>1.1499999999999999</v>
      </c>
      <c r="CJ352" s="22">
        <v>0.33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47431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4.7</v>
      </c>
      <c r="K353" s="20">
        <v>4.7</v>
      </c>
      <c r="L353" s="22">
        <v>2</v>
      </c>
      <c r="M353" s="20" t="s">
        <v>354</v>
      </c>
      <c r="N353" s="20">
        <v>4.7</v>
      </c>
      <c r="O353" s="22">
        <v>591</v>
      </c>
      <c r="P353" s="23" t="b">
        <v>0</v>
      </c>
      <c r="Q353" s="20"/>
      <c r="R353" s="20" t="s">
        <v>2900</v>
      </c>
      <c r="S353" s="22">
        <v>53</v>
      </c>
      <c r="T353" s="20" t="s">
        <v>1323</v>
      </c>
      <c r="U353" s="20">
        <v>3.1</v>
      </c>
      <c r="V353" s="20" t="s">
        <v>1324</v>
      </c>
      <c r="W353" s="20">
        <v>0.4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25</v>
      </c>
      <c r="AD353" s="22">
        <v>31530</v>
      </c>
      <c r="AE353" s="22">
        <v>1434</v>
      </c>
      <c r="AF353" s="22">
        <v>55340</v>
      </c>
      <c r="AG353" s="22">
        <v>1732</v>
      </c>
      <c r="AH353" s="20">
        <v>0.9</v>
      </c>
      <c r="AI353" s="20">
        <v>4.7</v>
      </c>
      <c r="AJ353" s="20" t="s">
        <v>354</v>
      </c>
      <c r="AK353" s="22">
        <v>534</v>
      </c>
      <c r="AL353" s="22">
        <v>1</v>
      </c>
      <c r="AM353" s="22">
        <v>1</v>
      </c>
      <c r="AN353" s="22">
        <v>2</v>
      </c>
      <c r="AO353" s="22">
        <v>7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3</v>
      </c>
      <c r="AW353" s="22">
        <v>87</v>
      </c>
      <c r="AX353" s="20">
        <v>101.4</v>
      </c>
      <c r="AY353" s="20">
        <v>165.9</v>
      </c>
      <c r="AZ353" s="20">
        <v>111</v>
      </c>
      <c r="BA353" s="20">
        <v>37.700000000000003</v>
      </c>
      <c r="BB353" s="22">
        <v>6</v>
      </c>
      <c r="BC353" s="20">
        <v>0.93</v>
      </c>
      <c r="BD353" s="20">
        <v>0.65</v>
      </c>
      <c r="BE353" s="20">
        <v>1.58</v>
      </c>
      <c r="BF353" s="20">
        <v>9.3000000000000007</v>
      </c>
      <c r="BG353" s="22">
        <v>167</v>
      </c>
      <c r="BH353" s="22">
        <v>65</v>
      </c>
      <c r="BI353" s="22">
        <v>39</v>
      </c>
      <c r="BJ353" s="22">
        <v>30</v>
      </c>
      <c r="BK353" s="22">
        <v>78</v>
      </c>
      <c r="BL353" s="22">
        <v>46</v>
      </c>
      <c r="BM353" s="22">
        <v>78</v>
      </c>
      <c r="BN353" s="22">
        <v>48</v>
      </c>
      <c r="BO353" s="22">
        <v>2</v>
      </c>
      <c r="BP353" s="20"/>
      <c r="BQ353" s="22">
        <v>2</v>
      </c>
      <c r="BR353" s="20"/>
      <c r="BS353" s="20"/>
      <c r="BT353" s="20"/>
      <c r="BU353" s="22">
        <v>0.16</v>
      </c>
      <c r="BV353" s="22">
        <v>0</v>
      </c>
      <c r="BW353" s="22">
        <v>0.11</v>
      </c>
      <c r="BX353" s="22">
        <v>0.27</v>
      </c>
      <c r="BY353" s="22">
        <v>1.57</v>
      </c>
      <c r="BZ353" s="22">
        <v>1.18</v>
      </c>
      <c r="CA353" s="22">
        <v>136</v>
      </c>
      <c r="CB353" s="22">
        <v>87</v>
      </c>
      <c r="CC353" s="22">
        <v>43</v>
      </c>
      <c r="CD353" s="22">
        <v>24</v>
      </c>
      <c r="CE353" s="22">
        <v>128</v>
      </c>
      <c r="CF353" s="22">
        <v>56</v>
      </c>
      <c r="CG353" s="22">
        <v>252</v>
      </c>
      <c r="CH353" s="22">
        <v>82</v>
      </c>
      <c r="CI353" s="22">
        <v>1.01</v>
      </c>
      <c r="CJ353" s="22">
        <v>0.34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232892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0.7</v>
      </c>
      <c r="K354" s="20">
        <v>0.7</v>
      </c>
      <c r="L354" s="22">
        <v>1</v>
      </c>
      <c r="M354" s="20" t="s">
        <v>2422</v>
      </c>
      <c r="N354" s="20">
        <v>0.7</v>
      </c>
      <c r="O354" s="22">
        <v>610</v>
      </c>
      <c r="P354" s="23" t="b">
        <v>0</v>
      </c>
      <c r="Q354" s="20"/>
      <c r="R354" s="20" t="s">
        <v>3352</v>
      </c>
      <c r="S354" s="22">
        <v>44</v>
      </c>
      <c r="T354" s="20" t="s">
        <v>2423</v>
      </c>
      <c r="U354" s="20">
        <v>0.4</v>
      </c>
      <c r="V354" s="20" t="s">
        <v>2424</v>
      </c>
      <c r="W354" s="20">
        <v>0.2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2</v>
      </c>
      <c r="AD354" s="22">
        <v>5957</v>
      </c>
      <c r="AE354" s="22">
        <v>186</v>
      </c>
      <c r="AF354" s="22">
        <v>21991</v>
      </c>
      <c r="AG354" s="22">
        <v>294</v>
      </c>
      <c r="AH354" s="20">
        <v>0.2</v>
      </c>
      <c r="AI354" s="20">
        <v>0.5</v>
      </c>
      <c r="AJ354" s="20" t="s">
        <v>2424</v>
      </c>
      <c r="AK354" s="22">
        <v>215</v>
      </c>
      <c r="AL354" s="22">
        <v>0</v>
      </c>
      <c r="AM354" s="22">
        <v>0</v>
      </c>
      <c r="AN354" s="22">
        <v>0</v>
      </c>
      <c r="AO354" s="22">
        <v>5</v>
      </c>
      <c r="AP354" s="22">
        <v>0</v>
      </c>
      <c r="AQ354" s="22">
        <v>0</v>
      </c>
      <c r="AR354" s="22">
        <v>0</v>
      </c>
      <c r="AS354" s="22">
        <v>0</v>
      </c>
      <c r="AT354" s="22">
        <v>1</v>
      </c>
      <c r="AU354" s="22">
        <v>0</v>
      </c>
      <c r="AV354" s="22">
        <v>0</v>
      </c>
      <c r="AW354" s="22">
        <v>27</v>
      </c>
      <c r="AX354" s="20">
        <v>31.6</v>
      </c>
      <c r="AY354" s="20">
        <v>2.1</v>
      </c>
      <c r="AZ354" s="20">
        <v>4</v>
      </c>
      <c r="BA354" s="20">
        <v>3.7</v>
      </c>
      <c r="BB354" s="22">
        <v>2</v>
      </c>
      <c r="BC354" s="20">
        <v>0</v>
      </c>
      <c r="BD354" s="20">
        <v>0.01</v>
      </c>
      <c r="BE354" s="20">
        <v>0.01</v>
      </c>
      <c r="BF354" s="20">
        <v>7.6</v>
      </c>
      <c r="BG354" s="22">
        <v>314</v>
      </c>
      <c r="BH354" s="22">
        <v>118</v>
      </c>
      <c r="BI354" s="22">
        <v>384</v>
      </c>
      <c r="BJ354" s="22">
        <v>143</v>
      </c>
      <c r="BK354" s="22">
        <v>359</v>
      </c>
      <c r="BL354" s="22">
        <v>124</v>
      </c>
      <c r="BM354" s="22">
        <v>364</v>
      </c>
      <c r="BN354" s="22">
        <v>129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3.18</v>
      </c>
      <c r="BZ354" s="22">
        <v>2.09</v>
      </c>
      <c r="CA354" s="22">
        <v>530</v>
      </c>
      <c r="CB354" s="22">
        <v>126</v>
      </c>
      <c r="CC354" s="22">
        <v>278</v>
      </c>
      <c r="CD354" s="22">
        <v>86</v>
      </c>
      <c r="CE354" s="22">
        <v>438</v>
      </c>
      <c r="CF354" s="22">
        <v>151</v>
      </c>
      <c r="CG354" s="22">
        <v>326</v>
      </c>
      <c r="CH354" s="22">
        <v>127</v>
      </c>
      <c r="CI354" s="22">
        <v>0.84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547686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2</v>
      </c>
      <c r="J355" s="20">
        <v>0</v>
      </c>
      <c r="K355" s="20">
        <v>0</v>
      </c>
      <c r="L355" s="22">
        <v>0</v>
      </c>
      <c r="M355" s="20" t="s">
        <v>2551</v>
      </c>
      <c r="N355" s="20">
        <v>0</v>
      </c>
      <c r="O355" s="22">
        <v>625</v>
      </c>
      <c r="P355" s="23" t="b">
        <v>0</v>
      </c>
      <c r="Q355" s="20"/>
      <c r="R355" s="20"/>
      <c r="S355" s="22">
        <v>40</v>
      </c>
      <c r="T355" s="20" t="s">
        <v>2552</v>
      </c>
      <c r="U355" s="20">
        <v>0</v>
      </c>
      <c r="V355" s="20" t="s">
        <v>2553</v>
      </c>
      <c r="W355" s="20">
        <v>0.1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2272</v>
      </c>
      <c r="AE355" s="22">
        <v>109</v>
      </c>
      <c r="AF355" s="22">
        <v>2773</v>
      </c>
      <c r="AG355" s="22">
        <v>96</v>
      </c>
      <c r="AH355" s="20">
        <v>0</v>
      </c>
      <c r="AI355" s="20">
        <v>0</v>
      </c>
      <c r="AJ355" s="20" t="s">
        <v>2553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531</v>
      </c>
      <c r="BH355" s="22">
        <v>204</v>
      </c>
      <c r="BI355" s="22">
        <v>514</v>
      </c>
      <c r="BJ355" s="22">
        <v>200</v>
      </c>
      <c r="BK355" s="22">
        <v>495</v>
      </c>
      <c r="BL355" s="22">
        <v>193</v>
      </c>
      <c r="BM355" s="22">
        <v>535</v>
      </c>
      <c r="BN355" s="22">
        <v>203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692</v>
      </c>
      <c r="CB355" s="22">
        <v>214</v>
      </c>
      <c r="CC355" s="22">
        <v>472</v>
      </c>
      <c r="CD355" s="22">
        <v>172</v>
      </c>
      <c r="CE355" s="22">
        <v>538</v>
      </c>
      <c r="CF355" s="22">
        <v>202</v>
      </c>
      <c r="CG355" s="22">
        <v>473</v>
      </c>
      <c r="CH355" s="22">
        <v>182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490146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4</v>
      </c>
      <c r="J356" s="20">
        <v>0</v>
      </c>
      <c r="K356" s="20">
        <v>0</v>
      </c>
      <c r="L356" s="22">
        <v>0</v>
      </c>
      <c r="M356" s="20" t="s">
        <v>1311</v>
      </c>
      <c r="N356" s="20">
        <v>0</v>
      </c>
      <c r="O356" s="22">
        <v>651</v>
      </c>
      <c r="P356" s="23" t="b">
        <v>0</v>
      </c>
      <c r="Q356" s="20" t="s">
        <v>2901</v>
      </c>
      <c r="R356" s="20" t="s">
        <v>2902</v>
      </c>
      <c r="S356" s="22">
        <v>45</v>
      </c>
      <c r="T356" s="20" t="s">
        <v>2554</v>
      </c>
      <c r="U356" s="20">
        <v>0</v>
      </c>
      <c r="V356" s="20" t="s">
        <v>2555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1655</v>
      </c>
      <c r="AE356" s="22">
        <v>0</v>
      </c>
      <c r="AF356" s="22">
        <v>2120</v>
      </c>
      <c r="AG356" s="22">
        <v>20</v>
      </c>
      <c r="AH356" s="20">
        <v>0</v>
      </c>
      <c r="AI356" s="20">
        <v>0</v>
      </c>
      <c r="AJ356" s="20" t="s">
        <v>2555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640</v>
      </c>
      <c r="BH356" s="22">
        <v>70</v>
      </c>
      <c r="BI356" s="22">
        <v>636</v>
      </c>
      <c r="BJ356" s="22">
        <v>72</v>
      </c>
      <c r="BK356" s="22">
        <v>629</v>
      </c>
      <c r="BL356" s="22">
        <v>71</v>
      </c>
      <c r="BM356" s="22">
        <v>645</v>
      </c>
      <c r="BN356" s="22">
        <v>71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437</v>
      </c>
      <c r="CB356" s="22">
        <v>78</v>
      </c>
      <c r="CC356" s="22">
        <v>608</v>
      </c>
      <c r="CD356" s="22">
        <v>70</v>
      </c>
      <c r="CE356" s="22">
        <v>645</v>
      </c>
      <c r="CF356" s="22">
        <v>72</v>
      </c>
      <c r="CG356" s="22">
        <v>620</v>
      </c>
      <c r="CH356" s="22">
        <v>85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75</v>
      </c>
      <c r="B357" s="22">
        <v>75</v>
      </c>
      <c r="C357" s="22">
        <v>515023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3</v>
      </c>
      <c r="J357" s="20">
        <v>0</v>
      </c>
      <c r="K357" s="20">
        <v>0</v>
      </c>
      <c r="L357" s="22">
        <v>0</v>
      </c>
      <c r="M357" s="20" t="s">
        <v>917</v>
      </c>
      <c r="N357" s="20">
        <v>0</v>
      </c>
      <c r="O357" s="22">
        <v>652</v>
      </c>
      <c r="P357" s="23" t="b">
        <v>0</v>
      </c>
      <c r="Q357" s="20" t="s">
        <v>3285</v>
      </c>
      <c r="R357" s="20" t="s">
        <v>3524</v>
      </c>
      <c r="S357" s="22">
        <v>45</v>
      </c>
      <c r="T357" s="20" t="s">
        <v>2556</v>
      </c>
      <c r="U357" s="20">
        <v>0</v>
      </c>
      <c r="V357" s="20" t="s">
        <v>2557</v>
      </c>
      <c r="W357" s="20">
        <v>0</v>
      </c>
      <c r="X357" s="23" t="b">
        <v>0</v>
      </c>
      <c r="Y357" s="20"/>
      <c r="Z357" s="20" t="s">
        <v>937</v>
      </c>
      <c r="AA357" s="22">
        <v>10</v>
      </c>
      <c r="AB357" s="22">
        <v>54</v>
      </c>
      <c r="AC357" s="22">
        <v>0</v>
      </c>
      <c r="AD357" s="22">
        <v>935</v>
      </c>
      <c r="AE357" s="22">
        <v>8</v>
      </c>
      <c r="AF357" s="22">
        <v>703</v>
      </c>
      <c r="AG357" s="22">
        <v>43</v>
      </c>
      <c r="AH357" s="20">
        <v>0</v>
      </c>
      <c r="AI357" s="20">
        <v>0</v>
      </c>
      <c r="AJ357" s="20" t="s">
        <v>2557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650</v>
      </c>
      <c r="BH357" s="22">
        <v>260</v>
      </c>
      <c r="BI357" s="22">
        <v>646</v>
      </c>
      <c r="BJ357" s="22">
        <v>261</v>
      </c>
      <c r="BK357" s="22">
        <v>639</v>
      </c>
      <c r="BL357" s="22">
        <v>259</v>
      </c>
      <c r="BM357" s="22">
        <v>655</v>
      </c>
      <c r="BN357" s="22">
        <v>264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448</v>
      </c>
      <c r="CB357" s="22">
        <v>255</v>
      </c>
      <c r="CC357" s="22">
        <v>618</v>
      </c>
      <c r="CD357" s="22">
        <v>242</v>
      </c>
      <c r="CE357" s="22">
        <v>655</v>
      </c>
      <c r="CF357" s="22">
        <v>264</v>
      </c>
      <c r="CG357" s="22">
        <v>667</v>
      </c>
      <c r="CH357" s="22">
        <v>270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159533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3</v>
      </c>
      <c r="J358" s="20">
        <v>0</v>
      </c>
      <c r="K358" s="20">
        <v>0</v>
      </c>
      <c r="L358" s="22">
        <v>0</v>
      </c>
      <c r="M358" s="20" t="s">
        <v>2558</v>
      </c>
      <c r="N358" s="20">
        <v>0</v>
      </c>
      <c r="O358" s="22">
        <v>662</v>
      </c>
      <c r="P358" s="23" t="b">
        <v>0</v>
      </c>
      <c r="Q358" s="20" t="s">
        <v>3437</v>
      </c>
      <c r="R358" s="20" t="s">
        <v>3304</v>
      </c>
      <c r="S358" s="22">
        <v>49</v>
      </c>
      <c r="T358" s="20" t="s">
        <v>2559</v>
      </c>
      <c r="U358" s="20">
        <v>1</v>
      </c>
      <c r="V358" s="20" t="s">
        <v>670</v>
      </c>
      <c r="W358" s="20">
        <v>0</v>
      </c>
      <c r="X358" s="23" t="b">
        <v>0</v>
      </c>
      <c r="Y358" s="20"/>
      <c r="Z358" s="20" t="s">
        <v>899</v>
      </c>
      <c r="AA358" s="22">
        <v>10</v>
      </c>
      <c r="AB358" s="22">
        <v>54</v>
      </c>
      <c r="AC358" s="22">
        <v>3</v>
      </c>
      <c r="AD358" s="22">
        <v>5822</v>
      </c>
      <c r="AE358" s="22">
        <v>11</v>
      </c>
      <c r="AF358" s="22">
        <v>5850</v>
      </c>
      <c r="AG358" s="22">
        <v>78</v>
      </c>
      <c r="AH358" s="20">
        <v>0</v>
      </c>
      <c r="AI358" s="20">
        <v>0.6</v>
      </c>
      <c r="AJ358" s="20" t="s">
        <v>2558</v>
      </c>
      <c r="AK358" s="22">
        <v>32</v>
      </c>
      <c r="AL358" s="22">
        <v>0</v>
      </c>
      <c r="AM358" s="22">
        <v>0</v>
      </c>
      <c r="AN358" s="22">
        <v>0</v>
      </c>
      <c r="AO358" s="22">
        <v>3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4</v>
      </c>
      <c r="AX358" s="20">
        <v>5.2</v>
      </c>
      <c r="AY358" s="20">
        <v>0.4</v>
      </c>
      <c r="AZ358" s="20">
        <v>21</v>
      </c>
      <c r="BA358" s="20">
        <v>2.6</v>
      </c>
      <c r="BB358" s="22">
        <v>0</v>
      </c>
      <c r="BC358" s="20">
        <v>0.12</v>
      </c>
      <c r="BD358" s="20">
        <v>0</v>
      </c>
      <c r="BE358" s="20">
        <v>0.12</v>
      </c>
      <c r="BF358" s="20">
        <v>2.4</v>
      </c>
      <c r="BG358" s="22">
        <v>404</v>
      </c>
      <c r="BH358" s="22">
        <v>186</v>
      </c>
      <c r="BI358" s="22">
        <v>403</v>
      </c>
      <c r="BJ358" s="22">
        <v>199</v>
      </c>
      <c r="BK358" s="22">
        <v>253</v>
      </c>
      <c r="BL358" s="22">
        <v>131</v>
      </c>
      <c r="BM358" s="22">
        <v>393</v>
      </c>
      <c r="BN358" s="22">
        <v>183</v>
      </c>
      <c r="BO358" s="20"/>
      <c r="BP358" s="20"/>
      <c r="BQ358" s="20"/>
      <c r="BR358" s="20"/>
      <c r="BS358" s="20"/>
      <c r="BT358" s="20"/>
      <c r="BU358" s="22">
        <v>0.34</v>
      </c>
      <c r="BV358" s="22">
        <v>0</v>
      </c>
      <c r="BW358" s="22">
        <v>0</v>
      </c>
      <c r="BX358" s="22">
        <v>0.34</v>
      </c>
      <c r="BY358" s="22">
        <v>6.75</v>
      </c>
      <c r="BZ358" s="22">
        <v>8.44</v>
      </c>
      <c r="CA358" s="22">
        <v>239</v>
      </c>
      <c r="CB358" s="22">
        <v>156</v>
      </c>
      <c r="CC358" s="22">
        <v>659</v>
      </c>
      <c r="CD358" s="22">
        <v>268</v>
      </c>
      <c r="CE358" s="22">
        <v>395</v>
      </c>
      <c r="CF358" s="22">
        <v>186</v>
      </c>
      <c r="CG358" s="22">
        <v>550</v>
      </c>
      <c r="CH358" s="22">
        <v>203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515024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3</v>
      </c>
      <c r="J359" s="20">
        <v>0</v>
      </c>
      <c r="K359" s="20">
        <v>0</v>
      </c>
      <c r="L359" s="22">
        <v>0</v>
      </c>
      <c r="M359" s="20" t="s">
        <v>1236</v>
      </c>
      <c r="N359" s="20">
        <v>0</v>
      </c>
      <c r="O359" s="22">
        <v>683</v>
      </c>
      <c r="P359" s="23" t="b">
        <v>0</v>
      </c>
      <c r="Q359" s="20"/>
      <c r="R359" s="20"/>
      <c r="S359" s="22">
        <v>45</v>
      </c>
      <c r="T359" s="20" t="s">
        <v>2903</v>
      </c>
      <c r="U359" s="20">
        <v>2</v>
      </c>
      <c r="V359" s="20" t="s">
        <v>2904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2</v>
      </c>
      <c r="AD359" s="22">
        <v>3355</v>
      </c>
      <c r="AE359" s="22">
        <v>92</v>
      </c>
      <c r="AF359" s="22">
        <v>1820</v>
      </c>
      <c r="AG359" s="22">
        <v>87</v>
      </c>
      <c r="AH359" s="20">
        <v>0</v>
      </c>
      <c r="AI359" s="20">
        <v>0.4</v>
      </c>
      <c r="AJ359" s="20" t="s">
        <v>2904</v>
      </c>
      <c r="AK359" s="22">
        <v>74</v>
      </c>
      <c r="AL359" s="22">
        <v>0</v>
      </c>
      <c r="AM359" s="22">
        <v>0</v>
      </c>
      <c r="AN359" s="22">
        <v>0</v>
      </c>
      <c r="AO359" s="22">
        <v>5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2</v>
      </c>
      <c r="AX359" s="20">
        <v>3.2</v>
      </c>
      <c r="AY359" s="20">
        <v>0.7</v>
      </c>
      <c r="AZ359" s="20">
        <v>17</v>
      </c>
      <c r="BA359" s="20">
        <v>2.1</v>
      </c>
      <c r="BB359" s="22">
        <v>0</v>
      </c>
      <c r="BC359" s="20">
        <v>0.28000000000000003</v>
      </c>
      <c r="BD359" s="20">
        <v>0.01</v>
      </c>
      <c r="BE359" s="20">
        <v>0.28999999999999998</v>
      </c>
      <c r="BF359" s="20">
        <v>2.2599999999999998</v>
      </c>
      <c r="BG359" s="22">
        <v>417</v>
      </c>
      <c r="BH359" s="22">
        <v>191</v>
      </c>
      <c r="BI359" s="22">
        <v>399</v>
      </c>
      <c r="BJ359" s="22">
        <v>198</v>
      </c>
      <c r="BK359" s="22">
        <v>275</v>
      </c>
      <c r="BL359" s="22">
        <v>143</v>
      </c>
      <c r="BM359" s="22">
        <v>402</v>
      </c>
      <c r="BN359" s="22">
        <v>187</v>
      </c>
      <c r="BO359" s="20"/>
      <c r="BP359" s="20"/>
      <c r="BQ359" s="20"/>
      <c r="BR359" s="20"/>
      <c r="BS359" s="20"/>
      <c r="BT359" s="20"/>
      <c r="BU359" s="22">
        <v>0.34</v>
      </c>
      <c r="BV359" s="22">
        <v>0</v>
      </c>
      <c r="BW359" s="22">
        <v>0.01</v>
      </c>
      <c r="BX359" s="22">
        <v>0.35</v>
      </c>
      <c r="BY359" s="22">
        <v>2.75</v>
      </c>
      <c r="BZ359" s="22">
        <v>6.08</v>
      </c>
      <c r="CA359" s="22">
        <v>449</v>
      </c>
      <c r="CB359" s="22">
        <v>256</v>
      </c>
      <c r="CC359" s="22">
        <v>619</v>
      </c>
      <c r="CD359" s="22">
        <v>243</v>
      </c>
      <c r="CE359" s="22">
        <v>229</v>
      </c>
      <c r="CF359" s="22">
        <v>96</v>
      </c>
      <c r="CG359" s="22">
        <v>573</v>
      </c>
      <c r="CH359" s="22">
        <v>214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166477</v>
      </c>
      <c r="D360" s="22">
        <v>0</v>
      </c>
      <c r="E360" s="22">
        <v>0</v>
      </c>
      <c r="F360" s="22">
        <v>0</v>
      </c>
      <c r="G360" s="22">
        <v>0</v>
      </c>
      <c r="H360" s="22">
        <v>1</v>
      </c>
      <c r="I360" s="22">
        <v>2</v>
      </c>
      <c r="J360" s="20">
        <v>1.3</v>
      </c>
      <c r="K360" s="20">
        <v>1.3</v>
      </c>
      <c r="L360" s="22">
        <v>1</v>
      </c>
      <c r="M360" s="20" t="s">
        <v>3043</v>
      </c>
      <c r="N360" s="20">
        <v>1.3</v>
      </c>
      <c r="O360" s="22">
        <v>688</v>
      </c>
      <c r="P360" s="23" t="b">
        <v>0</v>
      </c>
      <c r="Q360" s="20"/>
      <c r="R360" s="20"/>
      <c r="S360" s="22">
        <v>45</v>
      </c>
      <c r="T360" s="20" t="s">
        <v>3044</v>
      </c>
      <c r="U360" s="20">
        <v>3.2</v>
      </c>
      <c r="V360" s="20" t="s">
        <v>3045</v>
      </c>
      <c r="W360" s="20">
        <v>0.6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19</v>
      </c>
      <c r="AD360" s="22">
        <v>88970</v>
      </c>
      <c r="AE360" s="22">
        <v>567</v>
      </c>
      <c r="AF360" s="22">
        <v>35397</v>
      </c>
      <c r="AG360" s="22">
        <v>3030</v>
      </c>
      <c r="AH360" s="20">
        <v>0.3</v>
      </c>
      <c r="AI360" s="20">
        <v>4.2</v>
      </c>
      <c r="AJ360" s="20" t="s">
        <v>3045</v>
      </c>
      <c r="AK360" s="22">
        <v>467</v>
      </c>
      <c r="AL360" s="22">
        <v>0</v>
      </c>
      <c r="AM360" s="22">
        <v>0</v>
      </c>
      <c r="AN360" s="22">
        <v>2</v>
      </c>
      <c r="AO360" s="22">
        <v>6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3</v>
      </c>
      <c r="AW360" s="22">
        <v>94</v>
      </c>
      <c r="AX360" s="20">
        <v>81.2</v>
      </c>
      <c r="AY360" s="20">
        <v>72.5</v>
      </c>
      <c r="AZ360" s="20">
        <v>49</v>
      </c>
      <c r="BA360" s="20">
        <v>20.3</v>
      </c>
      <c r="BB360" s="22">
        <v>5</v>
      </c>
      <c r="BC360" s="20">
        <v>0.16</v>
      </c>
      <c r="BD360" s="20">
        <v>0.72</v>
      </c>
      <c r="BE360" s="20">
        <v>0.88</v>
      </c>
      <c r="BF360" s="20">
        <v>5.58</v>
      </c>
      <c r="BG360" s="22">
        <v>210</v>
      </c>
      <c r="BH360" s="22">
        <v>82</v>
      </c>
      <c r="BI360" s="22">
        <v>138</v>
      </c>
      <c r="BJ360" s="22">
        <v>32</v>
      </c>
      <c r="BK360" s="22">
        <v>171</v>
      </c>
      <c r="BL360" s="22">
        <v>32</v>
      </c>
      <c r="BM360" s="22">
        <v>192</v>
      </c>
      <c r="BN360" s="22">
        <v>57</v>
      </c>
      <c r="BO360" s="20"/>
      <c r="BP360" s="20"/>
      <c r="BQ360" s="20"/>
      <c r="BR360" s="20"/>
      <c r="BS360" s="20"/>
      <c r="BT360" s="20"/>
      <c r="BU360" s="22">
        <v>0.03</v>
      </c>
      <c r="BV360" s="22">
        <v>0</v>
      </c>
      <c r="BW360" s="22">
        <v>0.14000000000000001</v>
      </c>
      <c r="BX360" s="22">
        <v>0.17</v>
      </c>
      <c r="BY360" s="22">
        <v>1.08</v>
      </c>
      <c r="BZ360" s="22">
        <v>1.1599999999999999</v>
      </c>
      <c r="CA360" s="22">
        <v>365</v>
      </c>
      <c r="CB360" s="22">
        <v>58</v>
      </c>
      <c r="CC360" s="22">
        <v>204</v>
      </c>
      <c r="CD360" s="22">
        <v>60</v>
      </c>
      <c r="CE360" s="22">
        <v>111</v>
      </c>
      <c r="CF360" s="22">
        <v>33</v>
      </c>
      <c r="CG360" s="22">
        <v>211</v>
      </c>
      <c r="CH360" s="22">
        <v>81</v>
      </c>
      <c r="CI360" s="22">
        <v>0.96</v>
      </c>
      <c r="CJ360" s="22">
        <v>0.39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428971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1</v>
      </c>
      <c r="J361" s="20">
        <v>0</v>
      </c>
      <c r="K361" s="20">
        <v>0</v>
      </c>
      <c r="L361" s="22">
        <v>0</v>
      </c>
      <c r="M361" s="20" t="s">
        <v>1103</v>
      </c>
      <c r="N361" s="20">
        <v>0</v>
      </c>
      <c r="O361" s="22">
        <v>692</v>
      </c>
      <c r="P361" s="23" t="b">
        <v>0</v>
      </c>
      <c r="Q361" s="20"/>
      <c r="R361" s="20"/>
      <c r="S361" s="22">
        <v>40</v>
      </c>
      <c r="T361" s="20" t="s">
        <v>3046</v>
      </c>
      <c r="U361" s="20">
        <v>0</v>
      </c>
      <c r="V361" s="20" t="s">
        <v>3047</v>
      </c>
      <c r="W361" s="20">
        <v>0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0</v>
      </c>
      <c r="AD361" s="22">
        <v>1257</v>
      </c>
      <c r="AE361" s="22">
        <v>60</v>
      </c>
      <c r="AF361" s="22">
        <v>519</v>
      </c>
      <c r="AG361" s="22">
        <v>33</v>
      </c>
      <c r="AH361" s="20">
        <v>0</v>
      </c>
      <c r="AI361" s="20">
        <v>0</v>
      </c>
      <c r="AJ361" s="20" t="s">
        <v>3047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500</v>
      </c>
      <c r="BH361" s="22">
        <v>61</v>
      </c>
      <c r="BI361" s="22">
        <v>484</v>
      </c>
      <c r="BJ361" s="22">
        <v>45</v>
      </c>
      <c r="BK361" s="22">
        <v>463</v>
      </c>
      <c r="BL361" s="22">
        <v>40</v>
      </c>
      <c r="BM361" s="22">
        <v>505</v>
      </c>
      <c r="BN361" s="22">
        <v>61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655</v>
      </c>
      <c r="CB361" s="22">
        <v>58</v>
      </c>
      <c r="CC361" s="22">
        <v>439</v>
      </c>
      <c r="CD361" s="22">
        <v>60</v>
      </c>
      <c r="CE361" s="22">
        <v>507</v>
      </c>
      <c r="CF361" s="22">
        <v>61</v>
      </c>
      <c r="CG361" s="22">
        <v>630</v>
      </c>
      <c r="CH361" s="22">
        <v>78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225897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2</v>
      </c>
      <c r="J362" s="20">
        <v>0</v>
      </c>
      <c r="K362" s="20">
        <v>0</v>
      </c>
      <c r="L362" s="22">
        <v>0</v>
      </c>
      <c r="M362" s="20" t="s">
        <v>3194</v>
      </c>
      <c r="N362" s="20">
        <v>0</v>
      </c>
      <c r="O362" s="22">
        <v>707</v>
      </c>
      <c r="P362" s="23" t="b">
        <v>0</v>
      </c>
      <c r="Q362" s="20"/>
      <c r="R362" s="20"/>
      <c r="S362" s="22">
        <v>45</v>
      </c>
      <c r="T362" s="20" t="s">
        <v>3195</v>
      </c>
      <c r="U362" s="20">
        <v>0</v>
      </c>
      <c r="V362" s="20" t="s">
        <v>3196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1659</v>
      </c>
      <c r="AE362" s="22">
        <v>74</v>
      </c>
      <c r="AF362" s="22">
        <v>1008</v>
      </c>
      <c r="AG362" s="22">
        <v>66</v>
      </c>
      <c r="AH362" s="20">
        <v>0</v>
      </c>
      <c r="AI362" s="20">
        <v>0</v>
      </c>
      <c r="AJ362" s="20" t="s">
        <v>3196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611</v>
      </c>
      <c r="BH362" s="22">
        <v>233</v>
      </c>
      <c r="BI362" s="22">
        <v>607</v>
      </c>
      <c r="BJ362" s="22">
        <v>232</v>
      </c>
      <c r="BK362" s="22">
        <v>598</v>
      </c>
      <c r="BL362" s="22">
        <v>231</v>
      </c>
      <c r="BM362" s="22">
        <v>615</v>
      </c>
      <c r="BN362" s="22">
        <v>232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391</v>
      </c>
      <c r="CB362" s="22">
        <v>77</v>
      </c>
      <c r="CC362" s="22">
        <v>577</v>
      </c>
      <c r="CD362" s="22">
        <v>220</v>
      </c>
      <c r="CE362" s="22">
        <v>619</v>
      </c>
      <c r="CF362" s="22">
        <v>232</v>
      </c>
      <c r="CG362" s="22">
        <v>604</v>
      </c>
      <c r="CH362" s="22">
        <v>211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60706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1</v>
      </c>
      <c r="J363" s="20">
        <v>0.5</v>
      </c>
      <c r="K363" s="20">
        <v>0.5</v>
      </c>
      <c r="L363" s="22">
        <v>0</v>
      </c>
      <c r="M363" s="20" t="s">
        <v>364</v>
      </c>
      <c r="N363" s="20">
        <v>0</v>
      </c>
      <c r="O363" s="22">
        <v>289</v>
      </c>
      <c r="P363" s="23" t="b">
        <v>0</v>
      </c>
      <c r="Q363" s="20"/>
      <c r="R363" s="20"/>
      <c r="S363" s="22">
        <v>40</v>
      </c>
      <c r="T363" s="20" t="s">
        <v>1370</v>
      </c>
      <c r="U363" s="20">
        <v>0</v>
      </c>
      <c r="V363" s="20" t="s">
        <v>1371</v>
      </c>
      <c r="W363" s="20">
        <v>0.3</v>
      </c>
      <c r="X363" s="23" t="b">
        <v>0</v>
      </c>
      <c r="Y363" s="20"/>
      <c r="Z363" s="20" t="s">
        <v>858</v>
      </c>
      <c r="AA363" s="22">
        <v>11</v>
      </c>
      <c r="AB363" s="22">
        <v>14</v>
      </c>
      <c r="AC363" s="22">
        <v>0</v>
      </c>
      <c r="AD363" s="22">
        <v>5663</v>
      </c>
      <c r="AE363" s="22">
        <v>216</v>
      </c>
      <c r="AF363" s="22">
        <v>10644</v>
      </c>
      <c r="AG363" s="22">
        <v>361</v>
      </c>
      <c r="AH363" s="20">
        <v>0</v>
      </c>
      <c r="AI363" s="20">
        <v>0</v>
      </c>
      <c r="AJ363" s="20" t="s">
        <v>364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463</v>
      </c>
      <c r="BH363" s="22">
        <v>44</v>
      </c>
      <c r="BI363" s="22">
        <v>446</v>
      </c>
      <c r="BJ363" s="22">
        <v>27</v>
      </c>
      <c r="BK363" s="22">
        <v>424</v>
      </c>
      <c r="BL363" s="22">
        <v>22</v>
      </c>
      <c r="BM363" s="22">
        <v>468</v>
      </c>
      <c r="BN363" s="22">
        <v>44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611</v>
      </c>
      <c r="CB363" s="22">
        <v>40</v>
      </c>
      <c r="CC363" s="22">
        <v>401</v>
      </c>
      <c r="CD363" s="22">
        <v>42</v>
      </c>
      <c r="CE363" s="22">
        <v>470</v>
      </c>
      <c r="CF363" s="22">
        <v>44</v>
      </c>
      <c r="CG363" s="22">
        <v>277</v>
      </c>
      <c r="CH363" s="22">
        <v>38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169187</v>
      </c>
      <c r="D364" s="22">
        <v>0</v>
      </c>
      <c r="E364" s="22">
        <v>0</v>
      </c>
      <c r="F364" s="22">
        <v>-1</v>
      </c>
      <c r="G364" s="22">
        <v>1</v>
      </c>
      <c r="H364" s="22">
        <v>1</v>
      </c>
      <c r="I364" s="22">
        <v>2</v>
      </c>
      <c r="J364" s="20">
        <v>2.5</v>
      </c>
      <c r="K364" s="20">
        <v>2.5</v>
      </c>
      <c r="L364" s="22">
        <v>6</v>
      </c>
      <c r="M364" s="20" t="s">
        <v>431</v>
      </c>
      <c r="N364" s="20">
        <v>2</v>
      </c>
      <c r="O364" s="22">
        <v>290</v>
      </c>
      <c r="P364" s="23" t="b">
        <v>0</v>
      </c>
      <c r="Q364" s="20"/>
      <c r="R364" s="20" t="s">
        <v>3048</v>
      </c>
      <c r="S364" s="22">
        <v>79</v>
      </c>
      <c r="T364" s="20" t="s">
        <v>1352</v>
      </c>
      <c r="U364" s="20">
        <v>3.4</v>
      </c>
      <c r="V364" s="20" t="s">
        <v>430</v>
      </c>
      <c r="W364" s="20">
        <v>8.3000000000000007</v>
      </c>
      <c r="X364" s="23" t="b">
        <v>0</v>
      </c>
      <c r="Y364" s="20"/>
      <c r="Z364" s="20" t="s">
        <v>858</v>
      </c>
      <c r="AA364" s="22">
        <v>11</v>
      </c>
      <c r="AB364" s="22">
        <v>14</v>
      </c>
      <c r="AC364" s="22">
        <v>24</v>
      </c>
      <c r="AD364" s="22">
        <v>286658</v>
      </c>
      <c r="AE364" s="22">
        <v>13686</v>
      </c>
      <c r="AF364" s="22">
        <v>1212680</v>
      </c>
      <c r="AG364" s="22">
        <v>10682</v>
      </c>
      <c r="AH364" s="20">
        <v>0.3</v>
      </c>
      <c r="AI364" s="20">
        <v>3</v>
      </c>
      <c r="AJ364" s="20" t="s">
        <v>430</v>
      </c>
      <c r="AK364" s="22">
        <v>511</v>
      </c>
      <c r="AL364" s="22">
        <v>0</v>
      </c>
      <c r="AM364" s="22">
        <v>1</v>
      </c>
      <c r="AN364" s="22">
        <v>2</v>
      </c>
      <c r="AO364" s="22">
        <v>6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3</v>
      </c>
      <c r="AW364" s="22">
        <v>123</v>
      </c>
      <c r="AX364" s="20">
        <v>100</v>
      </c>
      <c r="AY364" s="20">
        <v>181.4</v>
      </c>
      <c r="AZ364" s="20">
        <v>57</v>
      </c>
      <c r="BA364" s="20">
        <v>33.9</v>
      </c>
      <c r="BB364" s="22">
        <v>6</v>
      </c>
      <c r="BC364" s="20">
        <v>0.37</v>
      </c>
      <c r="BD364" s="20">
        <v>0.69</v>
      </c>
      <c r="BE364" s="20">
        <v>1.06</v>
      </c>
      <c r="BF364" s="20">
        <v>6.9</v>
      </c>
      <c r="BG364" s="22">
        <v>174</v>
      </c>
      <c r="BH364" s="22">
        <v>69</v>
      </c>
      <c r="BI364" s="22">
        <v>32</v>
      </c>
      <c r="BJ364" s="22">
        <v>5</v>
      </c>
      <c r="BK364" s="22">
        <v>152</v>
      </c>
      <c r="BL364" s="22">
        <v>27</v>
      </c>
      <c r="BM364" s="22">
        <v>84</v>
      </c>
      <c r="BN364" s="22">
        <v>18</v>
      </c>
      <c r="BO364" s="22">
        <v>3</v>
      </c>
      <c r="BP364" s="20"/>
      <c r="BQ364" s="22">
        <v>1</v>
      </c>
      <c r="BR364" s="20"/>
      <c r="BS364" s="20"/>
      <c r="BT364" s="20"/>
      <c r="BU364" s="22">
        <v>7.0000000000000007E-2</v>
      </c>
      <c r="BV364" s="22">
        <v>0</v>
      </c>
      <c r="BW364" s="22">
        <v>0.12</v>
      </c>
      <c r="BX364" s="22">
        <v>0.19</v>
      </c>
      <c r="BY364" s="22">
        <v>1.22</v>
      </c>
      <c r="BZ364" s="22">
        <v>1.06</v>
      </c>
      <c r="CA364" s="22">
        <v>13</v>
      </c>
      <c r="CB364" s="22">
        <v>1</v>
      </c>
      <c r="CC364" s="22">
        <v>168</v>
      </c>
      <c r="CD364" s="22">
        <v>47</v>
      </c>
      <c r="CE364" s="22">
        <v>102</v>
      </c>
      <c r="CF364" s="22">
        <v>29</v>
      </c>
      <c r="CG364" s="22">
        <v>46</v>
      </c>
      <c r="CH364" s="22">
        <v>14</v>
      </c>
      <c r="CI364" s="22">
        <v>1.06</v>
      </c>
      <c r="CJ364" s="22">
        <v>0.35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116535</v>
      </c>
      <c r="D365" s="22">
        <v>0</v>
      </c>
      <c r="E365" s="22">
        <v>0</v>
      </c>
      <c r="F365" s="22">
        <v>0</v>
      </c>
      <c r="G365" s="22">
        <v>0</v>
      </c>
      <c r="H365" s="22">
        <v>2</v>
      </c>
      <c r="I365" s="22">
        <v>1</v>
      </c>
      <c r="J365" s="20">
        <v>4.5</v>
      </c>
      <c r="K365" s="20">
        <v>4.5</v>
      </c>
      <c r="L365" s="22">
        <v>8</v>
      </c>
      <c r="M365" s="20" t="s">
        <v>80</v>
      </c>
      <c r="N365" s="20">
        <v>4</v>
      </c>
      <c r="O365" s="22">
        <v>291</v>
      </c>
      <c r="P365" s="23" t="b">
        <v>0</v>
      </c>
      <c r="Q365" s="20"/>
      <c r="R365" s="20"/>
      <c r="S365" s="22">
        <v>55</v>
      </c>
      <c r="T365" s="20" t="s">
        <v>1346</v>
      </c>
      <c r="U365" s="20">
        <v>4</v>
      </c>
      <c r="V365" s="20" t="s">
        <v>1347</v>
      </c>
      <c r="W365" s="20">
        <v>11.6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36</v>
      </c>
      <c r="AD365" s="22">
        <v>457204</v>
      </c>
      <c r="AE365" s="22">
        <v>38850</v>
      </c>
      <c r="AF365" s="22">
        <v>339722</v>
      </c>
      <c r="AG365" s="22">
        <v>6403</v>
      </c>
      <c r="AH365" s="20">
        <v>0.7</v>
      </c>
      <c r="AI365" s="20">
        <v>6.5</v>
      </c>
      <c r="AJ365" s="20" t="s">
        <v>2560</v>
      </c>
      <c r="AK365" s="22">
        <v>810</v>
      </c>
      <c r="AL365" s="22">
        <v>0</v>
      </c>
      <c r="AM365" s="22">
        <v>0</v>
      </c>
      <c r="AN365" s="22">
        <v>2</v>
      </c>
      <c r="AO365" s="22">
        <v>9</v>
      </c>
      <c r="AP365" s="22">
        <v>0</v>
      </c>
      <c r="AQ365" s="22">
        <v>0</v>
      </c>
      <c r="AR365" s="22">
        <v>0</v>
      </c>
      <c r="AS365" s="22">
        <v>1</v>
      </c>
      <c r="AT365" s="22">
        <v>0</v>
      </c>
      <c r="AU365" s="22">
        <v>32</v>
      </c>
      <c r="AV365" s="22">
        <v>5</v>
      </c>
      <c r="AW365" s="22">
        <v>192</v>
      </c>
      <c r="AX365" s="20">
        <v>246.6</v>
      </c>
      <c r="AY365" s="20">
        <v>10.1</v>
      </c>
      <c r="AZ365" s="20">
        <v>0</v>
      </c>
      <c r="BA365" s="20">
        <v>25.6</v>
      </c>
      <c r="BB365" s="22">
        <v>9</v>
      </c>
      <c r="BC365" s="20">
        <v>0</v>
      </c>
      <c r="BD365" s="20">
        <v>0</v>
      </c>
      <c r="BE365" s="20">
        <v>0</v>
      </c>
      <c r="BF365" s="20">
        <v>11.5</v>
      </c>
      <c r="BG365" s="22">
        <v>25</v>
      </c>
      <c r="BH365" s="22">
        <v>10</v>
      </c>
      <c r="BI365" s="22">
        <v>348</v>
      </c>
      <c r="BJ365" s="22">
        <v>2</v>
      </c>
      <c r="BK365" s="22">
        <v>713</v>
      </c>
      <c r="BL365" s="22">
        <v>84</v>
      </c>
      <c r="BM365" s="22">
        <v>140</v>
      </c>
      <c r="BN365" s="22">
        <v>8</v>
      </c>
      <c r="BO365" s="20"/>
      <c r="BP365" s="20"/>
      <c r="BQ365" s="20"/>
      <c r="BR365" s="20"/>
      <c r="BS365" s="20"/>
      <c r="BT365" s="20"/>
      <c r="BU365" s="22">
        <v>0</v>
      </c>
      <c r="BV365" s="22">
        <v>3.56</v>
      </c>
      <c r="BW365" s="22">
        <v>0</v>
      </c>
      <c r="BX365" s="22">
        <v>0</v>
      </c>
      <c r="BY365" s="22">
        <v>1.28</v>
      </c>
      <c r="BZ365" s="22">
        <v>1</v>
      </c>
      <c r="CA365" s="22">
        <v>95</v>
      </c>
      <c r="CB365" s="22">
        <v>3</v>
      </c>
      <c r="CC365" s="22">
        <v>62</v>
      </c>
      <c r="CD365" s="22">
        <v>6</v>
      </c>
      <c r="CE365" s="22">
        <v>62</v>
      </c>
      <c r="CF365" s="22">
        <v>6</v>
      </c>
      <c r="CG365" s="22">
        <v>37</v>
      </c>
      <c r="CH365" s="22">
        <v>7</v>
      </c>
      <c r="CI365" s="22">
        <v>1</v>
      </c>
      <c r="CJ365" s="22">
        <v>0.22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0</v>
      </c>
      <c r="B366" s="22">
        <v>0</v>
      </c>
      <c r="C366" s="22">
        <v>535928</v>
      </c>
      <c r="D366" s="22">
        <v>0</v>
      </c>
      <c r="E366" s="22">
        <v>0</v>
      </c>
      <c r="F366" s="22">
        <v>-2</v>
      </c>
      <c r="G366" s="22">
        <v>2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1328</v>
      </c>
      <c r="N366" s="20">
        <v>0</v>
      </c>
      <c r="O366" s="22">
        <v>292</v>
      </c>
      <c r="P366" s="23" t="b">
        <v>0</v>
      </c>
      <c r="Q366" s="20" t="s">
        <v>2494</v>
      </c>
      <c r="R366" s="20" t="s">
        <v>3353</v>
      </c>
      <c r="S366" s="22">
        <v>48</v>
      </c>
      <c r="T366" s="20" t="s">
        <v>1378</v>
      </c>
      <c r="U366" s="20">
        <v>0</v>
      </c>
      <c r="V366" s="20" t="s">
        <v>682</v>
      </c>
      <c r="W366" s="20">
        <v>0</v>
      </c>
      <c r="X366" s="23" t="b">
        <v>0</v>
      </c>
      <c r="Y366" s="20"/>
      <c r="Z366" s="20" t="s">
        <v>899</v>
      </c>
      <c r="AA366" s="22">
        <v>11</v>
      </c>
      <c r="AB366" s="22">
        <v>14</v>
      </c>
      <c r="AC366" s="22">
        <v>0</v>
      </c>
      <c r="AD366" s="22">
        <v>957</v>
      </c>
      <c r="AE366" s="22">
        <v>5</v>
      </c>
      <c r="AF366" s="22">
        <v>4364</v>
      </c>
      <c r="AG366" s="22">
        <v>66</v>
      </c>
      <c r="AH366" s="20">
        <v>0</v>
      </c>
      <c r="AI366" s="20">
        <v>0</v>
      </c>
      <c r="AJ366" s="20" t="s">
        <v>682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674</v>
      </c>
      <c r="BH366" s="22">
        <v>276</v>
      </c>
      <c r="BI366" s="22">
        <v>672</v>
      </c>
      <c r="BJ366" s="22">
        <v>276</v>
      </c>
      <c r="BK366" s="22">
        <v>665</v>
      </c>
      <c r="BL366" s="22">
        <v>272</v>
      </c>
      <c r="BM366" s="22">
        <v>675</v>
      </c>
      <c r="BN366" s="22">
        <v>276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322</v>
      </c>
      <c r="CB366" s="22">
        <v>213</v>
      </c>
      <c r="CC366" s="22">
        <v>649</v>
      </c>
      <c r="CD366" s="22">
        <v>259</v>
      </c>
      <c r="CE366" s="22">
        <v>676</v>
      </c>
      <c r="CF366" s="22">
        <v>276</v>
      </c>
      <c r="CG366" s="22">
        <v>557</v>
      </c>
      <c r="CH366" s="22">
        <v>207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447203</v>
      </c>
      <c r="D367" s="22">
        <v>0</v>
      </c>
      <c r="E367" s="22">
        <v>0</v>
      </c>
      <c r="F367" s="22">
        <v>-1</v>
      </c>
      <c r="G367" s="22">
        <v>1</v>
      </c>
      <c r="H367" s="22">
        <v>1</v>
      </c>
      <c r="I367" s="22">
        <v>4</v>
      </c>
      <c r="J367" s="20">
        <v>4.3</v>
      </c>
      <c r="K367" s="20">
        <v>4.3</v>
      </c>
      <c r="L367" s="22">
        <v>4</v>
      </c>
      <c r="M367" s="20" t="s">
        <v>423</v>
      </c>
      <c r="N367" s="20">
        <v>3.8</v>
      </c>
      <c r="O367" s="22">
        <v>293</v>
      </c>
      <c r="P367" s="23" t="b">
        <v>0</v>
      </c>
      <c r="Q367" s="20"/>
      <c r="R367" s="20"/>
      <c r="S367" s="22">
        <v>74</v>
      </c>
      <c r="T367" s="20" t="s">
        <v>1368</v>
      </c>
      <c r="U367" s="20">
        <v>4.5999999999999996</v>
      </c>
      <c r="V367" s="20" t="s">
        <v>1369</v>
      </c>
      <c r="W367" s="20">
        <v>13</v>
      </c>
      <c r="X367" s="23" t="b">
        <v>0</v>
      </c>
      <c r="Y367" s="20"/>
      <c r="Z367" s="20" t="s">
        <v>858</v>
      </c>
      <c r="AA367" s="22">
        <v>11</v>
      </c>
      <c r="AB367" s="22">
        <v>14</v>
      </c>
      <c r="AC367" s="22">
        <v>37</v>
      </c>
      <c r="AD367" s="22">
        <v>1253056</v>
      </c>
      <c r="AE367" s="22">
        <v>29799</v>
      </c>
      <c r="AF367" s="22">
        <v>1355426</v>
      </c>
      <c r="AG367" s="22">
        <v>52065</v>
      </c>
      <c r="AH367" s="20">
        <v>0.5</v>
      </c>
      <c r="AI367" s="20">
        <v>5</v>
      </c>
      <c r="AJ367" s="20" t="s">
        <v>423</v>
      </c>
      <c r="AK367" s="22">
        <v>337</v>
      </c>
      <c r="AL367" s="22">
        <v>3</v>
      </c>
      <c r="AM367" s="22">
        <v>4</v>
      </c>
      <c r="AN367" s="22">
        <v>1</v>
      </c>
      <c r="AO367" s="22">
        <v>3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3</v>
      </c>
      <c r="AW367" s="22">
        <v>126</v>
      </c>
      <c r="AX367" s="20">
        <v>164</v>
      </c>
      <c r="AY367" s="20">
        <v>57.8</v>
      </c>
      <c r="AZ367" s="20">
        <v>190</v>
      </c>
      <c r="BA367" s="20">
        <v>41.3</v>
      </c>
      <c r="BB367" s="22">
        <v>3</v>
      </c>
      <c r="BC367" s="20">
        <v>2.89</v>
      </c>
      <c r="BD367" s="20">
        <v>0.82</v>
      </c>
      <c r="BE367" s="20">
        <v>3.71</v>
      </c>
      <c r="BF367" s="20">
        <v>5.14</v>
      </c>
      <c r="BG367" s="22">
        <v>83</v>
      </c>
      <c r="BH367" s="22">
        <v>10</v>
      </c>
      <c r="BI367" s="22">
        <v>180</v>
      </c>
      <c r="BJ367" s="22">
        <v>28</v>
      </c>
      <c r="BK367" s="22">
        <v>31</v>
      </c>
      <c r="BL367" s="22">
        <v>13</v>
      </c>
      <c r="BM367" s="22">
        <v>55</v>
      </c>
      <c r="BN367" s="22">
        <v>13</v>
      </c>
      <c r="BO367" s="20"/>
      <c r="BP367" s="20"/>
      <c r="BQ367" s="20"/>
      <c r="BR367" s="20"/>
      <c r="BS367" s="22">
        <v>3</v>
      </c>
      <c r="BT367" s="20"/>
      <c r="BU367" s="22">
        <v>0.77</v>
      </c>
      <c r="BV367" s="22">
        <v>0</v>
      </c>
      <c r="BW367" s="22">
        <v>0.22</v>
      </c>
      <c r="BX367" s="22">
        <v>0.99</v>
      </c>
      <c r="BY367" s="22">
        <v>1.37</v>
      </c>
      <c r="BZ367" s="22">
        <v>0.8</v>
      </c>
      <c r="CA367" s="22">
        <v>24</v>
      </c>
      <c r="CB367" s="22">
        <v>9</v>
      </c>
      <c r="CC367" s="22">
        <v>69</v>
      </c>
      <c r="CD367" s="22">
        <v>11</v>
      </c>
      <c r="CE367" s="22">
        <v>38</v>
      </c>
      <c r="CF367" s="22">
        <v>9</v>
      </c>
      <c r="CG367" s="22">
        <v>32</v>
      </c>
      <c r="CH367" s="22">
        <v>5</v>
      </c>
      <c r="CI367" s="22">
        <v>0.8</v>
      </c>
      <c r="CJ367" s="22">
        <v>0.27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194634</v>
      </c>
      <c r="D368" s="22">
        <v>0</v>
      </c>
      <c r="E368" s="22">
        <v>0</v>
      </c>
      <c r="F368" s="22">
        <v>-3</v>
      </c>
      <c r="G368" s="22">
        <v>3</v>
      </c>
      <c r="H368" s="22">
        <v>1</v>
      </c>
      <c r="I368" s="22">
        <v>3</v>
      </c>
      <c r="J368" s="20">
        <v>2.2999999999999998</v>
      </c>
      <c r="K368" s="20">
        <v>2.2999999999999998</v>
      </c>
      <c r="L368" s="22">
        <v>3</v>
      </c>
      <c r="M368" s="20" t="s">
        <v>1354</v>
      </c>
      <c r="N368" s="20">
        <v>1.8</v>
      </c>
      <c r="O368" s="22">
        <v>294</v>
      </c>
      <c r="P368" s="23" t="b">
        <v>0</v>
      </c>
      <c r="Q368" s="20"/>
      <c r="R368" s="20" t="s">
        <v>3354</v>
      </c>
      <c r="S368" s="22">
        <v>77</v>
      </c>
      <c r="T368" s="20" t="s">
        <v>1355</v>
      </c>
      <c r="U368" s="20">
        <v>3.2</v>
      </c>
      <c r="V368" s="20" t="s">
        <v>1356</v>
      </c>
      <c r="W368" s="20">
        <v>1.3</v>
      </c>
      <c r="X368" s="23" t="b">
        <v>0</v>
      </c>
      <c r="Y368" s="20"/>
      <c r="Z368" s="20" t="s">
        <v>858</v>
      </c>
      <c r="AA368" s="22">
        <v>11</v>
      </c>
      <c r="AB368" s="22">
        <v>14</v>
      </c>
      <c r="AC368" s="22">
        <v>26</v>
      </c>
      <c r="AD368" s="22">
        <v>202198</v>
      </c>
      <c r="AE368" s="22">
        <v>2466</v>
      </c>
      <c r="AF368" s="22">
        <v>380664</v>
      </c>
      <c r="AG368" s="22">
        <v>4970</v>
      </c>
      <c r="AH368" s="20">
        <v>0.2</v>
      </c>
      <c r="AI368" s="20">
        <v>3.4</v>
      </c>
      <c r="AJ368" s="20" t="s">
        <v>2108</v>
      </c>
      <c r="AK368" s="22">
        <v>374</v>
      </c>
      <c r="AL368" s="22">
        <v>2</v>
      </c>
      <c r="AM368" s="22">
        <v>2</v>
      </c>
      <c r="AN368" s="22">
        <v>1</v>
      </c>
      <c r="AO368" s="22">
        <v>4</v>
      </c>
      <c r="AP368" s="22">
        <v>0</v>
      </c>
      <c r="AQ368" s="22">
        <v>0</v>
      </c>
      <c r="AR368" s="22">
        <v>0</v>
      </c>
      <c r="AS368" s="22">
        <v>1</v>
      </c>
      <c r="AT368" s="22">
        <v>1</v>
      </c>
      <c r="AU368" s="22">
        <v>0</v>
      </c>
      <c r="AV368" s="22">
        <v>2</v>
      </c>
      <c r="AW368" s="22">
        <v>75</v>
      </c>
      <c r="AX368" s="20">
        <v>94</v>
      </c>
      <c r="AY368" s="20">
        <v>91.8</v>
      </c>
      <c r="AZ368" s="20">
        <v>215</v>
      </c>
      <c r="BA368" s="20">
        <v>40</v>
      </c>
      <c r="BB368" s="22">
        <v>4</v>
      </c>
      <c r="BC368" s="20">
        <v>1.48</v>
      </c>
      <c r="BD368" s="20">
        <v>0.46</v>
      </c>
      <c r="BE368" s="20">
        <v>1.94</v>
      </c>
      <c r="BF368" s="20">
        <v>4.59</v>
      </c>
      <c r="BG368" s="22">
        <v>182</v>
      </c>
      <c r="BH368" s="22">
        <v>72</v>
      </c>
      <c r="BI368" s="22">
        <v>103</v>
      </c>
      <c r="BJ368" s="22">
        <v>74</v>
      </c>
      <c r="BK368" s="22">
        <v>25</v>
      </c>
      <c r="BL368" s="22">
        <v>14</v>
      </c>
      <c r="BM368" s="22">
        <v>65</v>
      </c>
      <c r="BN368" s="22">
        <v>42</v>
      </c>
      <c r="BO368" s="20"/>
      <c r="BP368" s="20"/>
      <c r="BQ368" s="20"/>
      <c r="BR368" s="20"/>
      <c r="BS368" s="20"/>
      <c r="BT368" s="20"/>
      <c r="BU368" s="22">
        <v>0.36</v>
      </c>
      <c r="BV368" s="22">
        <v>0</v>
      </c>
      <c r="BW368" s="22">
        <v>0.11</v>
      </c>
      <c r="BX368" s="22">
        <v>0.47</v>
      </c>
      <c r="BY368" s="22">
        <v>1.1000000000000001</v>
      </c>
      <c r="BZ368" s="22">
        <v>0.96</v>
      </c>
      <c r="CA368" s="22">
        <v>16</v>
      </c>
      <c r="CB368" s="22">
        <v>9</v>
      </c>
      <c r="CC368" s="22">
        <v>180</v>
      </c>
      <c r="CD368" s="22">
        <v>88</v>
      </c>
      <c r="CE368" s="22">
        <v>117</v>
      </c>
      <c r="CF368" s="22">
        <v>52</v>
      </c>
      <c r="CG368" s="22">
        <v>153</v>
      </c>
      <c r="CH368" s="22">
        <v>48</v>
      </c>
      <c r="CI368" s="22">
        <v>0.96</v>
      </c>
      <c r="CJ368" s="22">
        <v>0.24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444884</v>
      </c>
      <c r="D369" s="22">
        <v>0</v>
      </c>
      <c r="E369" s="22">
        <v>0</v>
      </c>
      <c r="F369" s="22">
        <v>-2</v>
      </c>
      <c r="G369" s="22">
        <v>2</v>
      </c>
      <c r="H369" s="22">
        <v>0</v>
      </c>
      <c r="I369" s="22">
        <v>3</v>
      </c>
      <c r="J369" s="20">
        <v>1</v>
      </c>
      <c r="K369" s="20">
        <v>1</v>
      </c>
      <c r="L369" s="22">
        <v>1</v>
      </c>
      <c r="M369" s="20" t="s">
        <v>1181</v>
      </c>
      <c r="N369" s="20">
        <v>0.5</v>
      </c>
      <c r="O369" s="22">
        <v>295</v>
      </c>
      <c r="P369" s="23" t="b">
        <v>0</v>
      </c>
      <c r="Q369" s="20"/>
      <c r="R369" s="20"/>
      <c r="S369" s="22">
        <v>48</v>
      </c>
      <c r="T369" s="20" t="s">
        <v>1367</v>
      </c>
      <c r="U369" s="20">
        <v>1.3</v>
      </c>
      <c r="V369" s="20" t="s">
        <v>568</v>
      </c>
      <c r="W369" s="20">
        <v>0.2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9</v>
      </c>
      <c r="AD369" s="22">
        <v>9725</v>
      </c>
      <c r="AE369" s="22">
        <v>480</v>
      </c>
      <c r="AF369" s="22">
        <v>17665</v>
      </c>
      <c r="AG369" s="22">
        <v>574</v>
      </c>
      <c r="AH369" s="20">
        <v>0.1</v>
      </c>
      <c r="AI369" s="20">
        <v>1.9</v>
      </c>
      <c r="AJ369" s="20" t="s">
        <v>568</v>
      </c>
      <c r="AK369" s="22">
        <v>192</v>
      </c>
      <c r="AL369" s="22">
        <v>0</v>
      </c>
      <c r="AM369" s="22">
        <v>1</v>
      </c>
      <c r="AN369" s="22">
        <v>0</v>
      </c>
      <c r="AO369" s="22">
        <v>1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0</v>
      </c>
      <c r="AW369" s="22">
        <v>40</v>
      </c>
      <c r="AX369" s="20">
        <v>20.6</v>
      </c>
      <c r="AY369" s="20">
        <v>46.7</v>
      </c>
      <c r="AZ369" s="20">
        <v>28</v>
      </c>
      <c r="BA369" s="20">
        <v>9.6</v>
      </c>
      <c r="BB369" s="22">
        <v>1</v>
      </c>
      <c r="BC369" s="20">
        <v>0.14000000000000001</v>
      </c>
      <c r="BD369" s="20">
        <v>0.25</v>
      </c>
      <c r="BE369" s="20">
        <v>0.39</v>
      </c>
      <c r="BF369" s="20">
        <v>2.71</v>
      </c>
      <c r="BG369" s="22">
        <v>347</v>
      </c>
      <c r="BH369" s="22">
        <v>154</v>
      </c>
      <c r="BI369" s="22">
        <v>204</v>
      </c>
      <c r="BJ369" s="22">
        <v>116</v>
      </c>
      <c r="BK369" s="22">
        <v>227</v>
      </c>
      <c r="BL369" s="22">
        <v>119</v>
      </c>
      <c r="BM369" s="22">
        <v>299</v>
      </c>
      <c r="BN369" s="22">
        <v>134</v>
      </c>
      <c r="BO369" s="20"/>
      <c r="BP369" s="20"/>
      <c r="BQ369" s="20"/>
      <c r="BR369" s="20"/>
      <c r="BS369" s="20"/>
      <c r="BT369" s="20"/>
      <c r="BU369" s="22">
        <v>7.0000000000000007E-2</v>
      </c>
      <c r="BV369" s="22">
        <v>0</v>
      </c>
      <c r="BW369" s="22">
        <v>0.12</v>
      </c>
      <c r="BX369" s="22">
        <v>0.19</v>
      </c>
      <c r="BY369" s="22">
        <v>1.27</v>
      </c>
      <c r="BZ369" s="22">
        <v>0.47</v>
      </c>
      <c r="CA369" s="22">
        <v>316</v>
      </c>
      <c r="CB369" s="22">
        <v>208</v>
      </c>
      <c r="CC369" s="22">
        <v>313</v>
      </c>
      <c r="CD369" s="22">
        <v>143</v>
      </c>
      <c r="CE369" s="22">
        <v>321</v>
      </c>
      <c r="CF369" s="22">
        <v>148</v>
      </c>
      <c r="CG369" s="22">
        <v>341</v>
      </c>
      <c r="CH369" s="22">
        <v>107</v>
      </c>
      <c r="CI369" s="22">
        <v>0.47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0</v>
      </c>
      <c r="B370" s="22">
        <v>0</v>
      </c>
      <c r="C370" s="22">
        <v>116643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1348</v>
      </c>
      <c r="N370" s="20">
        <v>0</v>
      </c>
      <c r="O370" s="22">
        <v>296</v>
      </c>
      <c r="P370" s="23" t="b">
        <v>0</v>
      </c>
      <c r="Q370" s="20" t="s">
        <v>2425</v>
      </c>
      <c r="R370" s="20" t="s">
        <v>2426</v>
      </c>
      <c r="S370" s="22">
        <v>50</v>
      </c>
      <c r="T370" s="20" t="s">
        <v>1349</v>
      </c>
      <c r="U370" s="20">
        <v>0</v>
      </c>
      <c r="V370" s="20" t="s">
        <v>735</v>
      </c>
      <c r="W370" s="20">
        <v>0</v>
      </c>
      <c r="X370" s="23" t="b">
        <v>0</v>
      </c>
      <c r="Y370" s="20"/>
      <c r="Z370" s="20" t="s">
        <v>872</v>
      </c>
      <c r="AA370" s="22">
        <v>11</v>
      </c>
      <c r="AB370" s="22">
        <v>14</v>
      </c>
      <c r="AC370" s="22">
        <v>0</v>
      </c>
      <c r="AD370" s="22">
        <v>0</v>
      </c>
      <c r="AE370" s="22">
        <v>0</v>
      </c>
      <c r="AF370" s="22">
        <v>1064</v>
      </c>
      <c r="AG370" s="22">
        <v>4</v>
      </c>
      <c r="AH370" s="20">
        <v>0</v>
      </c>
      <c r="AI370" s="20">
        <v>0</v>
      </c>
      <c r="AJ370" s="20" t="s">
        <v>178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697</v>
      </c>
      <c r="BH370" s="22">
        <v>294</v>
      </c>
      <c r="BI370" s="22">
        <v>694</v>
      </c>
      <c r="BJ370" s="22">
        <v>293</v>
      </c>
      <c r="BK370" s="22">
        <v>691</v>
      </c>
      <c r="BL370" s="22">
        <v>292</v>
      </c>
      <c r="BM370" s="22">
        <v>697</v>
      </c>
      <c r="BN370" s="22">
        <v>294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176</v>
      </c>
      <c r="CB370" s="22">
        <v>107</v>
      </c>
      <c r="CC370" s="22">
        <v>679</v>
      </c>
      <c r="CD370" s="22">
        <v>284</v>
      </c>
      <c r="CE370" s="22">
        <v>697</v>
      </c>
      <c r="CF370" s="22">
        <v>293</v>
      </c>
      <c r="CG370" s="22">
        <v>678</v>
      </c>
      <c r="CH370" s="22">
        <v>278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27.75" thickBot="1">
      <c r="A371" s="22">
        <v>75</v>
      </c>
      <c r="B371" s="22">
        <v>75</v>
      </c>
      <c r="C371" s="22">
        <v>243298</v>
      </c>
      <c r="D371" s="22">
        <v>0</v>
      </c>
      <c r="E371" s="22">
        <v>0</v>
      </c>
      <c r="F371" s="22">
        <v>-3</v>
      </c>
      <c r="G371" s="22">
        <v>3</v>
      </c>
      <c r="H371" s="22">
        <v>0</v>
      </c>
      <c r="I371" s="22">
        <v>4</v>
      </c>
      <c r="J371" s="20">
        <v>1.9</v>
      </c>
      <c r="K371" s="20">
        <v>1.9</v>
      </c>
      <c r="L371" s="22">
        <v>0</v>
      </c>
      <c r="M371" s="20" t="s">
        <v>1337</v>
      </c>
      <c r="N371" s="20">
        <v>2</v>
      </c>
      <c r="O371" s="22">
        <v>297</v>
      </c>
      <c r="P371" s="23" t="b">
        <v>0</v>
      </c>
      <c r="Q371" s="20" t="s">
        <v>3298</v>
      </c>
      <c r="R371" s="20" t="s">
        <v>3355</v>
      </c>
      <c r="S371" s="22">
        <v>72</v>
      </c>
      <c r="T371" s="20" t="s">
        <v>1379</v>
      </c>
      <c r="U371" s="20">
        <v>2.9</v>
      </c>
      <c r="V371" s="20" t="s">
        <v>1380</v>
      </c>
      <c r="W371" s="20">
        <v>2.2000000000000002</v>
      </c>
      <c r="X371" s="23" t="b">
        <v>0</v>
      </c>
      <c r="Y371" s="20"/>
      <c r="Z371" s="20" t="s">
        <v>937</v>
      </c>
      <c r="AA371" s="22">
        <v>11</v>
      </c>
      <c r="AB371" s="22">
        <v>14</v>
      </c>
      <c r="AC371" s="22">
        <v>20</v>
      </c>
      <c r="AD371" s="22">
        <v>117242</v>
      </c>
      <c r="AE371" s="22">
        <v>345</v>
      </c>
      <c r="AF371" s="22">
        <v>538095</v>
      </c>
      <c r="AG371" s="22">
        <v>7349</v>
      </c>
      <c r="AH371" s="20">
        <v>0.3</v>
      </c>
      <c r="AI371" s="20">
        <v>2.8</v>
      </c>
      <c r="AJ371" s="20" t="s">
        <v>1380</v>
      </c>
      <c r="AK371" s="22">
        <v>318</v>
      </c>
      <c r="AL371" s="22">
        <v>2</v>
      </c>
      <c r="AM371" s="22">
        <v>0</v>
      </c>
      <c r="AN371" s="22">
        <v>0</v>
      </c>
      <c r="AO371" s="22">
        <v>5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3</v>
      </c>
      <c r="AW371" s="22">
        <v>68</v>
      </c>
      <c r="AX371" s="20">
        <v>90.6</v>
      </c>
      <c r="AY371" s="20">
        <v>47.2</v>
      </c>
      <c r="AZ371" s="20">
        <v>131</v>
      </c>
      <c r="BA371" s="20">
        <v>26.7</v>
      </c>
      <c r="BB371" s="22">
        <v>5</v>
      </c>
      <c r="BC371" s="20">
        <v>1.99</v>
      </c>
      <c r="BD371" s="20">
        <v>0.16</v>
      </c>
      <c r="BE371" s="20">
        <v>2.15</v>
      </c>
      <c r="BF371" s="20">
        <v>4.05</v>
      </c>
      <c r="BG371" s="22">
        <v>187</v>
      </c>
      <c r="BH371" s="22">
        <v>21</v>
      </c>
      <c r="BI371" s="22">
        <v>198</v>
      </c>
      <c r="BJ371" s="22">
        <v>33</v>
      </c>
      <c r="BK371" s="22">
        <v>59</v>
      </c>
      <c r="BL371" s="22">
        <v>23</v>
      </c>
      <c r="BM371" s="22">
        <v>130</v>
      </c>
      <c r="BN371" s="22">
        <v>24</v>
      </c>
      <c r="BO371" s="20"/>
      <c r="BP371" s="20"/>
      <c r="BQ371" s="20"/>
      <c r="BR371" s="20"/>
      <c r="BS371" s="20"/>
      <c r="BT371" s="20"/>
      <c r="BU371" s="22">
        <v>0.56000000000000005</v>
      </c>
      <c r="BV371" s="22">
        <v>0</v>
      </c>
      <c r="BW371" s="22">
        <v>0.05</v>
      </c>
      <c r="BX371" s="22">
        <v>0.61</v>
      </c>
      <c r="BY371" s="22">
        <v>1.1499999999999999</v>
      </c>
      <c r="BZ371" s="22">
        <v>1.42</v>
      </c>
      <c r="CA371" s="22">
        <v>27</v>
      </c>
      <c r="CB371" s="22">
        <v>11</v>
      </c>
      <c r="CC371" s="22">
        <v>164</v>
      </c>
      <c r="CD371" s="22">
        <v>26</v>
      </c>
      <c r="CE371" s="22">
        <v>155</v>
      </c>
      <c r="CF371" s="22">
        <v>21</v>
      </c>
      <c r="CG371" s="22">
        <v>118</v>
      </c>
      <c r="CH371" s="22">
        <v>22</v>
      </c>
      <c r="CI371" s="22">
        <v>1.42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171287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2</v>
      </c>
      <c r="J372" s="20">
        <v>1.7</v>
      </c>
      <c r="K372" s="20">
        <v>1.7</v>
      </c>
      <c r="L372" s="22">
        <v>1</v>
      </c>
      <c r="M372" s="20" t="s">
        <v>1016</v>
      </c>
      <c r="N372" s="20">
        <v>1.2</v>
      </c>
      <c r="O372" s="22">
        <v>298</v>
      </c>
      <c r="P372" s="23" t="b">
        <v>0</v>
      </c>
      <c r="Q372" s="20"/>
      <c r="R372" s="20"/>
      <c r="S372" s="22">
        <v>45</v>
      </c>
      <c r="T372" s="20" t="s">
        <v>1353</v>
      </c>
      <c r="U372" s="20">
        <v>1.9</v>
      </c>
      <c r="V372" s="20" t="s">
        <v>466</v>
      </c>
      <c r="W372" s="20">
        <v>0.5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15</v>
      </c>
      <c r="AD372" s="22">
        <v>39142</v>
      </c>
      <c r="AE372" s="22">
        <v>891</v>
      </c>
      <c r="AF372" s="22">
        <v>31116</v>
      </c>
      <c r="AG372" s="22">
        <v>1898</v>
      </c>
      <c r="AH372" s="20">
        <v>0.3</v>
      </c>
      <c r="AI372" s="20">
        <v>3.3</v>
      </c>
      <c r="AJ372" s="20" t="s">
        <v>466</v>
      </c>
      <c r="AK372" s="22">
        <v>432</v>
      </c>
      <c r="AL372" s="22">
        <v>0</v>
      </c>
      <c r="AM372" s="22">
        <v>0</v>
      </c>
      <c r="AN372" s="22">
        <v>1</v>
      </c>
      <c r="AO372" s="22">
        <v>3</v>
      </c>
      <c r="AP372" s="22">
        <v>0</v>
      </c>
      <c r="AQ372" s="22">
        <v>0</v>
      </c>
      <c r="AR372" s="22">
        <v>0</v>
      </c>
      <c r="AS372" s="22">
        <v>1</v>
      </c>
      <c r="AT372" s="22">
        <v>0</v>
      </c>
      <c r="AU372" s="22">
        <v>0</v>
      </c>
      <c r="AV372" s="22">
        <v>0</v>
      </c>
      <c r="AW372" s="22">
        <v>79</v>
      </c>
      <c r="AX372" s="20">
        <v>83.4</v>
      </c>
      <c r="AY372" s="20">
        <v>72.400000000000006</v>
      </c>
      <c r="AZ372" s="20">
        <v>24</v>
      </c>
      <c r="BA372" s="20">
        <v>18</v>
      </c>
      <c r="BB372" s="22">
        <v>4</v>
      </c>
      <c r="BC372" s="20">
        <v>0.12</v>
      </c>
      <c r="BD372" s="20">
        <v>0.12</v>
      </c>
      <c r="BE372" s="20">
        <v>0.24</v>
      </c>
      <c r="BF372" s="20">
        <v>6.52</v>
      </c>
      <c r="BG372" s="22">
        <v>203</v>
      </c>
      <c r="BH372" s="22">
        <v>80</v>
      </c>
      <c r="BI372" s="22">
        <v>139</v>
      </c>
      <c r="BJ372" s="22">
        <v>33</v>
      </c>
      <c r="BK372" s="22">
        <v>243</v>
      </c>
      <c r="BL372" s="22">
        <v>71</v>
      </c>
      <c r="BM372" s="22">
        <v>214</v>
      </c>
      <c r="BN372" s="22">
        <v>69</v>
      </c>
      <c r="BO372" s="20"/>
      <c r="BP372" s="20"/>
      <c r="BQ372" s="20"/>
      <c r="BR372" s="20"/>
      <c r="BS372" s="20"/>
      <c r="BT372" s="20"/>
      <c r="BU372" s="22">
        <v>0.02</v>
      </c>
      <c r="BV372" s="22">
        <v>0</v>
      </c>
      <c r="BW372" s="22">
        <v>0.02</v>
      </c>
      <c r="BX372" s="22">
        <v>0.04</v>
      </c>
      <c r="BY372" s="22">
        <v>1.36</v>
      </c>
      <c r="BZ372" s="22">
        <v>0.62</v>
      </c>
      <c r="CA372" s="22">
        <v>369</v>
      </c>
      <c r="CB372" s="22">
        <v>62</v>
      </c>
      <c r="CC372" s="22">
        <v>217</v>
      </c>
      <c r="CD372" s="22">
        <v>64</v>
      </c>
      <c r="CE372" s="22">
        <v>242</v>
      </c>
      <c r="CF372" s="22">
        <v>80</v>
      </c>
      <c r="CG372" s="22">
        <v>230</v>
      </c>
      <c r="CH372" s="22">
        <v>91</v>
      </c>
      <c r="CI372" s="22">
        <v>0.83</v>
      </c>
      <c r="CJ372" s="22">
        <v>0.21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0</v>
      </c>
      <c r="B373" s="22">
        <v>0</v>
      </c>
      <c r="C373" s="22">
        <v>56979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3</v>
      </c>
      <c r="J373" s="20">
        <v>0</v>
      </c>
      <c r="K373" s="20">
        <v>0</v>
      </c>
      <c r="L373" s="22">
        <v>0</v>
      </c>
      <c r="M373" s="20" t="s">
        <v>1014</v>
      </c>
      <c r="N373" s="20">
        <v>0</v>
      </c>
      <c r="O373" s="22">
        <v>299</v>
      </c>
      <c r="P373" s="23" t="b">
        <v>0</v>
      </c>
      <c r="Q373" s="20" t="s">
        <v>2109</v>
      </c>
      <c r="R373" s="20" t="s">
        <v>2110</v>
      </c>
      <c r="S373" s="22">
        <v>50</v>
      </c>
      <c r="T373" s="20" t="s">
        <v>1339</v>
      </c>
      <c r="U373" s="20">
        <v>0</v>
      </c>
      <c r="V373" s="20" t="s">
        <v>434</v>
      </c>
      <c r="W373" s="20">
        <v>0</v>
      </c>
      <c r="X373" s="23" t="b">
        <v>0</v>
      </c>
      <c r="Y373" s="20"/>
      <c r="Z373" s="20" t="s">
        <v>872</v>
      </c>
      <c r="AA373" s="22">
        <v>11</v>
      </c>
      <c r="AB373" s="22">
        <v>14</v>
      </c>
      <c r="AC373" s="22">
        <v>0</v>
      </c>
      <c r="AD373" s="22">
        <v>0</v>
      </c>
      <c r="AE373" s="22">
        <v>0</v>
      </c>
      <c r="AF373" s="22">
        <v>766</v>
      </c>
      <c r="AG373" s="22">
        <v>3</v>
      </c>
      <c r="AH373" s="20">
        <v>0</v>
      </c>
      <c r="AI373" s="20">
        <v>0</v>
      </c>
      <c r="AJ373" s="20" t="s">
        <v>434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692</v>
      </c>
      <c r="BH373" s="22">
        <v>291</v>
      </c>
      <c r="BI373" s="22">
        <v>689</v>
      </c>
      <c r="BJ373" s="22">
        <v>290</v>
      </c>
      <c r="BK373" s="22">
        <v>685</v>
      </c>
      <c r="BL373" s="22">
        <v>288</v>
      </c>
      <c r="BM373" s="22">
        <v>692</v>
      </c>
      <c r="BN373" s="22">
        <v>291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168</v>
      </c>
      <c r="CB373" s="22">
        <v>103</v>
      </c>
      <c r="CC373" s="22">
        <v>674</v>
      </c>
      <c r="CD373" s="22">
        <v>281</v>
      </c>
      <c r="CE373" s="22">
        <v>693</v>
      </c>
      <c r="CF373" s="22">
        <v>291</v>
      </c>
      <c r="CG373" s="22">
        <v>688</v>
      </c>
      <c r="CH373" s="22">
        <v>283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206915</v>
      </c>
      <c r="D374" s="22">
        <v>0</v>
      </c>
      <c r="E374" s="22">
        <v>0</v>
      </c>
      <c r="F374" s="22">
        <v>-1</v>
      </c>
      <c r="G374" s="22">
        <v>1</v>
      </c>
      <c r="H374" s="22">
        <v>0</v>
      </c>
      <c r="I374" s="22">
        <v>3</v>
      </c>
      <c r="J374" s="20">
        <v>0</v>
      </c>
      <c r="K374" s="20">
        <v>0</v>
      </c>
      <c r="L374" s="22">
        <v>0</v>
      </c>
      <c r="M374" s="20" t="s">
        <v>1361</v>
      </c>
      <c r="N374" s="20">
        <v>0</v>
      </c>
      <c r="O374" s="22">
        <v>300</v>
      </c>
      <c r="P374" s="23" t="b">
        <v>0</v>
      </c>
      <c r="Q374" s="20" t="s">
        <v>3356</v>
      </c>
      <c r="R374" s="20" t="s">
        <v>3357</v>
      </c>
      <c r="S374" s="22">
        <v>49</v>
      </c>
      <c r="T374" s="20" t="s">
        <v>1362</v>
      </c>
      <c r="U374" s="20">
        <v>1</v>
      </c>
      <c r="V374" s="20" t="s">
        <v>623</v>
      </c>
      <c r="W374" s="20">
        <v>0.1</v>
      </c>
      <c r="X374" s="23" t="b">
        <v>0</v>
      </c>
      <c r="Y374" s="20"/>
      <c r="Z374" s="20" t="s">
        <v>1806</v>
      </c>
      <c r="AA374" s="22">
        <v>11</v>
      </c>
      <c r="AB374" s="22">
        <v>14</v>
      </c>
      <c r="AC374" s="22">
        <v>5</v>
      </c>
      <c r="AD374" s="22">
        <v>2642</v>
      </c>
      <c r="AE374" s="22">
        <v>19</v>
      </c>
      <c r="AF374" s="22">
        <v>11373</v>
      </c>
      <c r="AG374" s="22">
        <v>156</v>
      </c>
      <c r="AH374" s="20">
        <v>0</v>
      </c>
      <c r="AI374" s="20">
        <v>1</v>
      </c>
      <c r="AJ374" s="20" t="s">
        <v>623</v>
      </c>
      <c r="AK374" s="22">
        <v>278</v>
      </c>
      <c r="AL374" s="22">
        <v>0</v>
      </c>
      <c r="AM374" s="22">
        <v>0</v>
      </c>
      <c r="AN374" s="22">
        <v>1</v>
      </c>
      <c r="AO374" s="22">
        <v>4</v>
      </c>
      <c r="AP374" s="22">
        <v>0</v>
      </c>
      <c r="AQ374" s="22">
        <v>0</v>
      </c>
      <c r="AR374" s="22">
        <v>0</v>
      </c>
      <c r="AS374" s="22">
        <v>1</v>
      </c>
      <c r="AT374" s="22">
        <v>1</v>
      </c>
      <c r="AU374" s="22">
        <v>0</v>
      </c>
      <c r="AV374" s="22">
        <v>0</v>
      </c>
      <c r="AW374" s="22">
        <v>29</v>
      </c>
      <c r="AX374" s="20">
        <v>34</v>
      </c>
      <c r="AY374" s="20">
        <v>17.600000000000001</v>
      </c>
      <c r="AZ374" s="20">
        <v>20</v>
      </c>
      <c r="BA374" s="20">
        <v>6.7</v>
      </c>
      <c r="BB374" s="22">
        <v>4</v>
      </c>
      <c r="BC374" s="20">
        <v>0.11</v>
      </c>
      <c r="BD374" s="20">
        <v>0.08</v>
      </c>
      <c r="BE374" s="20">
        <v>0.19</v>
      </c>
      <c r="BF374" s="20">
        <v>6.68</v>
      </c>
      <c r="BG374" s="22">
        <v>310</v>
      </c>
      <c r="BH374" s="22">
        <v>133</v>
      </c>
      <c r="BI374" s="22">
        <v>300</v>
      </c>
      <c r="BJ374" s="22">
        <v>160</v>
      </c>
      <c r="BK374" s="22">
        <v>258</v>
      </c>
      <c r="BL374" s="22">
        <v>135</v>
      </c>
      <c r="BM374" s="22">
        <v>331</v>
      </c>
      <c r="BN374" s="22">
        <v>151</v>
      </c>
      <c r="BO374" s="20"/>
      <c r="BP374" s="20"/>
      <c r="BQ374" s="20"/>
      <c r="BR374" s="20"/>
      <c r="BS374" s="20"/>
      <c r="BT374" s="20"/>
      <c r="BU374" s="22">
        <v>0.04</v>
      </c>
      <c r="BV374" s="22">
        <v>0</v>
      </c>
      <c r="BW374" s="22">
        <v>0.03</v>
      </c>
      <c r="BX374" s="22">
        <v>7.0000000000000007E-2</v>
      </c>
      <c r="BY374" s="22">
        <v>2.16</v>
      </c>
      <c r="BZ374" s="22">
        <v>1.29</v>
      </c>
      <c r="CA374" s="22">
        <v>252</v>
      </c>
      <c r="CB374" s="22">
        <v>164</v>
      </c>
      <c r="CC374" s="22">
        <v>663</v>
      </c>
      <c r="CD374" s="22">
        <v>272</v>
      </c>
      <c r="CE374" s="22">
        <v>398</v>
      </c>
      <c r="CF374" s="22">
        <v>188</v>
      </c>
      <c r="CG374" s="22">
        <v>498</v>
      </c>
      <c r="CH374" s="22">
        <v>171</v>
      </c>
      <c r="CI374" s="22">
        <v>1.29</v>
      </c>
      <c r="CJ374" s="22">
        <v>0.32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200720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1</v>
      </c>
      <c r="J375" s="20">
        <v>0.5</v>
      </c>
      <c r="K375" s="20">
        <v>0.5</v>
      </c>
      <c r="L375" s="22">
        <v>0</v>
      </c>
      <c r="M375" s="20" t="s">
        <v>1357</v>
      </c>
      <c r="N375" s="20">
        <v>0</v>
      </c>
      <c r="O375" s="22">
        <v>301</v>
      </c>
      <c r="P375" s="23" t="b">
        <v>0</v>
      </c>
      <c r="Q375" s="20"/>
      <c r="R375" s="20"/>
      <c r="S375" s="22">
        <v>39</v>
      </c>
      <c r="T375" s="20" t="s">
        <v>1358</v>
      </c>
      <c r="U375" s="20">
        <v>0</v>
      </c>
      <c r="V375" s="20" t="s">
        <v>683</v>
      </c>
      <c r="W375" s="20">
        <v>0.3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0</v>
      </c>
      <c r="AD375" s="22">
        <v>5122</v>
      </c>
      <c r="AE375" s="22">
        <v>779</v>
      </c>
      <c r="AF375" s="22">
        <v>9293</v>
      </c>
      <c r="AG375" s="22">
        <v>326</v>
      </c>
      <c r="AH375" s="20">
        <v>0</v>
      </c>
      <c r="AI375" s="20">
        <v>0</v>
      </c>
      <c r="AJ375" s="20" t="s">
        <v>683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447</v>
      </c>
      <c r="BH375" s="22">
        <v>34</v>
      </c>
      <c r="BI375" s="22">
        <v>429</v>
      </c>
      <c r="BJ375" s="22">
        <v>17</v>
      </c>
      <c r="BK375" s="22">
        <v>406</v>
      </c>
      <c r="BL375" s="22">
        <v>12</v>
      </c>
      <c r="BM375" s="22">
        <v>451</v>
      </c>
      <c r="BN375" s="22">
        <v>34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716</v>
      </c>
      <c r="CB375" s="22">
        <v>81</v>
      </c>
      <c r="CC375" s="22">
        <v>383</v>
      </c>
      <c r="CD375" s="22">
        <v>32</v>
      </c>
      <c r="CE375" s="22">
        <v>454</v>
      </c>
      <c r="CF375" s="22">
        <v>34</v>
      </c>
      <c r="CG375" s="22">
        <v>291</v>
      </c>
      <c r="CH375" s="22">
        <v>42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204716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2</v>
      </c>
      <c r="J376" s="20">
        <v>2.2999999999999998</v>
      </c>
      <c r="K376" s="20">
        <v>2.2999999999999998</v>
      </c>
      <c r="L376" s="22">
        <v>5</v>
      </c>
      <c r="M376" s="20" t="s">
        <v>1359</v>
      </c>
      <c r="N376" s="20">
        <v>1.8</v>
      </c>
      <c r="O376" s="22">
        <v>302</v>
      </c>
      <c r="P376" s="23" t="b">
        <v>0</v>
      </c>
      <c r="Q376" s="20"/>
      <c r="R376" s="20" t="s">
        <v>2905</v>
      </c>
      <c r="S376" s="22">
        <v>49</v>
      </c>
      <c r="T376" s="20" t="s">
        <v>1360</v>
      </c>
      <c r="U376" s="20">
        <v>2</v>
      </c>
      <c r="V376" s="20" t="s">
        <v>557</v>
      </c>
      <c r="W376" s="20">
        <v>1.3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12</v>
      </c>
      <c r="AD376" s="22">
        <v>123407</v>
      </c>
      <c r="AE376" s="22">
        <v>6573</v>
      </c>
      <c r="AF376" s="22">
        <v>181415</v>
      </c>
      <c r="AG376" s="22">
        <v>1589</v>
      </c>
      <c r="AH376" s="20">
        <v>0.4</v>
      </c>
      <c r="AI376" s="20">
        <v>2.4</v>
      </c>
      <c r="AJ376" s="20" t="s">
        <v>557</v>
      </c>
      <c r="AK376" s="22">
        <v>287</v>
      </c>
      <c r="AL376" s="22">
        <v>0</v>
      </c>
      <c r="AM376" s="22">
        <v>0</v>
      </c>
      <c r="AN376" s="22">
        <v>1</v>
      </c>
      <c r="AO376" s="22">
        <v>4</v>
      </c>
      <c r="AP376" s="22">
        <v>0</v>
      </c>
      <c r="AQ376" s="22">
        <v>0</v>
      </c>
      <c r="AR376" s="22">
        <v>0</v>
      </c>
      <c r="AS376" s="22">
        <v>1</v>
      </c>
      <c r="AT376" s="22">
        <v>0</v>
      </c>
      <c r="AU376" s="22">
        <v>0</v>
      </c>
      <c r="AV376" s="22">
        <v>0</v>
      </c>
      <c r="AW376" s="22">
        <v>66</v>
      </c>
      <c r="AX376" s="20">
        <v>69.8</v>
      </c>
      <c r="AY376" s="20">
        <v>14.2</v>
      </c>
      <c r="AZ376" s="20">
        <v>6</v>
      </c>
      <c r="BA376" s="20">
        <v>9</v>
      </c>
      <c r="BB376" s="22">
        <v>3</v>
      </c>
      <c r="BC376" s="20">
        <v>0.05</v>
      </c>
      <c r="BD376" s="20">
        <v>0.02</v>
      </c>
      <c r="BE376" s="20">
        <v>7.0000000000000007E-2</v>
      </c>
      <c r="BF376" s="20">
        <v>4.59</v>
      </c>
      <c r="BG376" s="22">
        <v>233</v>
      </c>
      <c r="BH376" s="22">
        <v>92</v>
      </c>
      <c r="BI376" s="22">
        <v>320</v>
      </c>
      <c r="BJ376" s="22">
        <v>110</v>
      </c>
      <c r="BK376" s="22">
        <v>347</v>
      </c>
      <c r="BL376" s="22">
        <v>115</v>
      </c>
      <c r="BM376" s="22">
        <v>307</v>
      </c>
      <c r="BN376" s="22">
        <v>106</v>
      </c>
      <c r="BO376" s="20"/>
      <c r="BP376" s="20"/>
      <c r="BQ376" s="20"/>
      <c r="BR376" s="20"/>
      <c r="BS376" s="20"/>
      <c r="BT376" s="20"/>
      <c r="BU376" s="22">
        <v>0.02</v>
      </c>
      <c r="BV376" s="22">
        <v>0</v>
      </c>
      <c r="BW376" s="22">
        <v>0.01</v>
      </c>
      <c r="BX376" s="22">
        <v>0.03</v>
      </c>
      <c r="BY376" s="22">
        <v>1.44</v>
      </c>
      <c r="BZ376" s="22">
        <v>1.25</v>
      </c>
      <c r="CA376" s="22">
        <v>249</v>
      </c>
      <c r="CB376" s="22">
        <v>29</v>
      </c>
      <c r="CC376" s="22">
        <v>173</v>
      </c>
      <c r="CD376" s="22">
        <v>49</v>
      </c>
      <c r="CE376" s="22">
        <v>236</v>
      </c>
      <c r="CF376" s="22">
        <v>79</v>
      </c>
      <c r="CG376" s="22">
        <v>155</v>
      </c>
      <c r="CH376" s="22">
        <v>62</v>
      </c>
      <c r="CI376" s="22">
        <v>0.94</v>
      </c>
      <c r="CJ376" s="22">
        <v>0.31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244731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3.5</v>
      </c>
      <c r="K377" s="20">
        <v>3.5</v>
      </c>
      <c r="L377" s="22">
        <v>6</v>
      </c>
      <c r="M377" s="20" t="s">
        <v>1336</v>
      </c>
      <c r="N377" s="20">
        <v>3</v>
      </c>
      <c r="O377" s="22">
        <v>303</v>
      </c>
      <c r="P377" s="23" t="b">
        <v>0</v>
      </c>
      <c r="Q377" s="20"/>
      <c r="R377" s="20"/>
      <c r="S377" s="22">
        <v>75</v>
      </c>
      <c r="T377" s="20" t="s">
        <v>1365</v>
      </c>
      <c r="U377" s="20">
        <v>3.6</v>
      </c>
      <c r="V377" s="20" t="s">
        <v>1366</v>
      </c>
      <c r="W377" s="20">
        <v>9.3000000000000007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32</v>
      </c>
      <c r="AD377" s="22">
        <v>1221754</v>
      </c>
      <c r="AE377" s="22">
        <v>15975</v>
      </c>
      <c r="AF377" s="22">
        <v>1025775</v>
      </c>
      <c r="AG377" s="22">
        <v>31839</v>
      </c>
      <c r="AH377" s="20">
        <v>0.4</v>
      </c>
      <c r="AI377" s="20">
        <v>4.3</v>
      </c>
      <c r="AJ377" s="20" t="s">
        <v>162</v>
      </c>
      <c r="AK377" s="22">
        <v>624</v>
      </c>
      <c r="AL377" s="22">
        <v>2</v>
      </c>
      <c r="AM377" s="22">
        <v>1</v>
      </c>
      <c r="AN377" s="22">
        <v>2</v>
      </c>
      <c r="AO377" s="22">
        <v>7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1</v>
      </c>
      <c r="AW377" s="22">
        <v>89</v>
      </c>
      <c r="AX377" s="20">
        <v>95</v>
      </c>
      <c r="AY377" s="20">
        <v>114.3</v>
      </c>
      <c r="AZ377" s="20">
        <v>179</v>
      </c>
      <c r="BA377" s="20">
        <v>38.799999999999997</v>
      </c>
      <c r="BB377" s="22">
        <v>8</v>
      </c>
      <c r="BC377" s="20">
        <v>2.66</v>
      </c>
      <c r="BD377" s="20">
        <v>1.07</v>
      </c>
      <c r="BE377" s="20">
        <v>3.73</v>
      </c>
      <c r="BF377" s="20">
        <v>8.68</v>
      </c>
      <c r="BG377" s="22">
        <v>181</v>
      </c>
      <c r="BH377" s="22">
        <v>71</v>
      </c>
      <c r="BI377" s="22">
        <v>72</v>
      </c>
      <c r="BJ377" s="22">
        <v>54</v>
      </c>
      <c r="BK377" s="22">
        <v>36</v>
      </c>
      <c r="BL377" s="22">
        <v>21</v>
      </c>
      <c r="BM377" s="22">
        <v>71</v>
      </c>
      <c r="BN377" s="22">
        <v>46</v>
      </c>
      <c r="BO377" s="20"/>
      <c r="BP377" s="20"/>
      <c r="BQ377" s="20"/>
      <c r="BR377" s="20"/>
      <c r="BS377" s="20"/>
      <c r="BT377" s="20"/>
      <c r="BU377" s="22">
        <v>0.38</v>
      </c>
      <c r="BV377" s="22">
        <v>0</v>
      </c>
      <c r="BW377" s="22">
        <v>0.15</v>
      </c>
      <c r="BX377" s="22">
        <v>0.53</v>
      </c>
      <c r="BY377" s="22">
        <v>1.25</v>
      </c>
      <c r="BZ377" s="22">
        <v>1.01</v>
      </c>
      <c r="CA377" s="22">
        <v>21</v>
      </c>
      <c r="CB377" s="22">
        <v>13</v>
      </c>
      <c r="CC377" s="22">
        <v>102</v>
      </c>
      <c r="CD377" s="22">
        <v>45</v>
      </c>
      <c r="CE377" s="22">
        <v>89</v>
      </c>
      <c r="CF377" s="22">
        <v>43</v>
      </c>
      <c r="CG377" s="22">
        <v>43</v>
      </c>
      <c r="CH377" s="22">
        <v>15</v>
      </c>
      <c r="CI377" s="22">
        <v>1.1499999999999999</v>
      </c>
      <c r="CJ377" s="22">
        <v>0.28999999999999998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243016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3.5</v>
      </c>
      <c r="K378" s="20">
        <v>3.5</v>
      </c>
      <c r="L378" s="22">
        <v>3</v>
      </c>
      <c r="M378" s="20" t="s">
        <v>1105</v>
      </c>
      <c r="N378" s="20">
        <v>3</v>
      </c>
      <c r="O378" s="22">
        <v>304</v>
      </c>
      <c r="P378" s="23" t="b">
        <v>0</v>
      </c>
      <c r="Q378" s="20"/>
      <c r="R378" s="20" t="s">
        <v>2808</v>
      </c>
      <c r="S378" s="22">
        <v>59</v>
      </c>
      <c r="T378" s="20" t="s">
        <v>1106</v>
      </c>
      <c r="U378" s="20">
        <v>1.8</v>
      </c>
      <c r="V378" s="20" t="s">
        <v>500</v>
      </c>
      <c r="W378" s="20">
        <v>3.9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16</v>
      </c>
      <c r="AD378" s="22">
        <v>122234</v>
      </c>
      <c r="AE378" s="22">
        <v>2812</v>
      </c>
      <c r="AF378" s="22">
        <v>848492</v>
      </c>
      <c r="AG378" s="22">
        <v>9009</v>
      </c>
      <c r="AH378" s="20">
        <v>0.5</v>
      </c>
      <c r="AI378" s="20">
        <v>2.7</v>
      </c>
      <c r="AJ378" s="20" t="s">
        <v>500</v>
      </c>
      <c r="AK378" s="22">
        <v>700</v>
      </c>
      <c r="AL378" s="22">
        <v>0</v>
      </c>
      <c r="AM378" s="22">
        <v>1</v>
      </c>
      <c r="AN378" s="22">
        <v>2</v>
      </c>
      <c r="AO378" s="22">
        <v>8</v>
      </c>
      <c r="AP378" s="22">
        <v>0</v>
      </c>
      <c r="AQ378" s="22">
        <v>0</v>
      </c>
      <c r="AR378" s="22">
        <v>0</v>
      </c>
      <c r="AS378" s="22">
        <v>3</v>
      </c>
      <c r="AT378" s="22">
        <v>1</v>
      </c>
      <c r="AU378" s="22">
        <v>0</v>
      </c>
      <c r="AV378" s="22">
        <v>1</v>
      </c>
      <c r="AW378" s="22">
        <v>99</v>
      </c>
      <c r="AX378" s="20">
        <v>127</v>
      </c>
      <c r="AY378" s="20">
        <v>121.9</v>
      </c>
      <c r="AZ378" s="20">
        <v>13</v>
      </c>
      <c r="BA378" s="20">
        <v>26.2</v>
      </c>
      <c r="BB378" s="22">
        <v>9</v>
      </c>
      <c r="BC378" s="20">
        <v>0.1</v>
      </c>
      <c r="BD378" s="20">
        <v>0.82</v>
      </c>
      <c r="BE378" s="20">
        <v>0.92</v>
      </c>
      <c r="BF378" s="20">
        <v>11.78</v>
      </c>
      <c r="BG378" s="22">
        <v>128</v>
      </c>
      <c r="BH378" s="22">
        <v>47</v>
      </c>
      <c r="BI378" s="22">
        <v>68</v>
      </c>
      <c r="BJ378" s="22">
        <v>50</v>
      </c>
      <c r="BK378" s="22">
        <v>301</v>
      </c>
      <c r="BL378" s="22">
        <v>155</v>
      </c>
      <c r="BM378" s="22">
        <v>134</v>
      </c>
      <c r="BN378" s="22">
        <v>72</v>
      </c>
      <c r="BO378" s="20"/>
      <c r="BP378" s="20"/>
      <c r="BQ378" s="20"/>
      <c r="BR378" s="20"/>
      <c r="BS378" s="20"/>
      <c r="BT378" s="20"/>
      <c r="BU378" s="22">
        <v>0.01</v>
      </c>
      <c r="BV378" s="22">
        <v>0</v>
      </c>
      <c r="BW378" s="22">
        <v>0.11</v>
      </c>
      <c r="BX378" s="22">
        <v>0.12</v>
      </c>
      <c r="BY378" s="22">
        <v>1.51</v>
      </c>
      <c r="BZ378" s="22">
        <v>1.03</v>
      </c>
      <c r="CA378" s="22">
        <v>70</v>
      </c>
      <c r="CB378" s="22">
        <v>44</v>
      </c>
      <c r="CC378" s="22">
        <v>100</v>
      </c>
      <c r="CD378" s="22">
        <v>43</v>
      </c>
      <c r="CE378" s="22">
        <v>263</v>
      </c>
      <c r="CF378" s="22">
        <v>120</v>
      </c>
      <c r="CG378" s="22">
        <v>85</v>
      </c>
      <c r="CH378" s="22">
        <v>26</v>
      </c>
      <c r="CI378" s="22">
        <v>1.1599999999999999</v>
      </c>
      <c r="CJ378" s="22">
        <v>0.26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60914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2</v>
      </c>
      <c r="J379" s="20">
        <v>1.5</v>
      </c>
      <c r="K379" s="20">
        <v>1.5</v>
      </c>
      <c r="L379" s="22">
        <v>1</v>
      </c>
      <c r="M379" s="20" t="s">
        <v>1208</v>
      </c>
      <c r="N379" s="20">
        <v>1</v>
      </c>
      <c r="O379" s="22">
        <v>305</v>
      </c>
      <c r="P379" s="23" t="b">
        <v>0</v>
      </c>
      <c r="Q379" s="20"/>
      <c r="R379" s="20"/>
      <c r="S379" s="22">
        <v>49</v>
      </c>
      <c r="T379" s="20" t="s">
        <v>1340</v>
      </c>
      <c r="U379" s="20">
        <v>2</v>
      </c>
      <c r="V379" s="20" t="s">
        <v>601</v>
      </c>
      <c r="W379" s="20">
        <v>0.6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14</v>
      </c>
      <c r="AD379" s="22">
        <v>54023</v>
      </c>
      <c r="AE379" s="22">
        <v>847</v>
      </c>
      <c r="AF379" s="22">
        <v>34815</v>
      </c>
      <c r="AG379" s="22">
        <v>2821</v>
      </c>
      <c r="AH379" s="20">
        <v>0.2</v>
      </c>
      <c r="AI379" s="20">
        <v>2.9</v>
      </c>
      <c r="AJ379" s="20" t="s">
        <v>601</v>
      </c>
      <c r="AK379" s="22">
        <v>531</v>
      </c>
      <c r="AL379" s="22">
        <v>0</v>
      </c>
      <c r="AM379" s="22">
        <v>0</v>
      </c>
      <c r="AN379" s="22">
        <v>1</v>
      </c>
      <c r="AO379" s="22">
        <v>6</v>
      </c>
      <c r="AP379" s="22">
        <v>1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97</v>
      </c>
      <c r="AX379" s="20">
        <v>118.2</v>
      </c>
      <c r="AY379" s="20">
        <v>19.899999999999999</v>
      </c>
      <c r="AZ379" s="20">
        <v>20</v>
      </c>
      <c r="BA379" s="20">
        <v>15.8</v>
      </c>
      <c r="BB379" s="22">
        <v>6</v>
      </c>
      <c r="BC379" s="20">
        <v>0.42</v>
      </c>
      <c r="BD379" s="20">
        <v>0.1</v>
      </c>
      <c r="BE379" s="20">
        <v>0.52</v>
      </c>
      <c r="BF379" s="20">
        <v>7.29</v>
      </c>
      <c r="BG379" s="22">
        <v>144</v>
      </c>
      <c r="BH379" s="22">
        <v>53</v>
      </c>
      <c r="BI379" s="22">
        <v>291</v>
      </c>
      <c r="BJ379" s="22">
        <v>96</v>
      </c>
      <c r="BK379" s="22">
        <v>255</v>
      </c>
      <c r="BL379" s="22">
        <v>77</v>
      </c>
      <c r="BM379" s="22">
        <v>240</v>
      </c>
      <c r="BN379" s="22">
        <v>76</v>
      </c>
      <c r="BO379" s="20"/>
      <c r="BP379" s="20"/>
      <c r="BQ379" s="20"/>
      <c r="BR379" s="20"/>
      <c r="BS379" s="20"/>
      <c r="BT379" s="20"/>
      <c r="BU379" s="22">
        <v>7.0000000000000007E-2</v>
      </c>
      <c r="BV379" s="22">
        <v>0</v>
      </c>
      <c r="BW379" s="22">
        <v>0.02</v>
      </c>
      <c r="BX379" s="22">
        <v>0.09</v>
      </c>
      <c r="BY379" s="22">
        <v>1.24</v>
      </c>
      <c r="BZ379" s="22">
        <v>1.02</v>
      </c>
      <c r="CA379" s="22">
        <v>222</v>
      </c>
      <c r="CB379" s="22">
        <v>26</v>
      </c>
      <c r="CC379" s="22">
        <v>236</v>
      </c>
      <c r="CD379" s="22">
        <v>72</v>
      </c>
      <c r="CE379" s="22">
        <v>234</v>
      </c>
      <c r="CF379" s="22">
        <v>78</v>
      </c>
      <c r="CG379" s="22">
        <v>212</v>
      </c>
      <c r="CH379" s="22">
        <v>82</v>
      </c>
      <c r="CI379" s="22">
        <v>1.02</v>
      </c>
      <c r="CJ379" s="22">
        <v>0.17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197464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0</v>
      </c>
      <c r="K380" s="20">
        <v>0</v>
      </c>
      <c r="L380" s="22">
        <v>0</v>
      </c>
      <c r="M380" s="20" t="s">
        <v>1210</v>
      </c>
      <c r="N380" s="20">
        <v>0</v>
      </c>
      <c r="O380" s="22">
        <v>306</v>
      </c>
      <c r="P380" s="23" t="b">
        <v>0</v>
      </c>
      <c r="Q380" s="20" t="s">
        <v>3049</v>
      </c>
      <c r="R380" s="20" t="s">
        <v>3050</v>
      </c>
      <c r="S380" s="22">
        <v>40</v>
      </c>
      <c r="T380" s="20" t="s">
        <v>1377</v>
      </c>
      <c r="U380" s="20">
        <v>0</v>
      </c>
      <c r="V380" s="20" t="s">
        <v>680</v>
      </c>
      <c r="W380" s="20">
        <v>0.1</v>
      </c>
      <c r="X380" s="23" t="b">
        <v>0</v>
      </c>
      <c r="Y380" s="20"/>
      <c r="Z380" s="20" t="s">
        <v>872</v>
      </c>
      <c r="AA380" s="22">
        <v>11</v>
      </c>
      <c r="AB380" s="22">
        <v>14</v>
      </c>
      <c r="AC380" s="22">
        <v>0</v>
      </c>
      <c r="AD380" s="22">
        <v>2433</v>
      </c>
      <c r="AE380" s="22">
        <v>0</v>
      </c>
      <c r="AF380" s="22">
        <v>15935</v>
      </c>
      <c r="AG380" s="22">
        <v>177</v>
      </c>
      <c r="AH380" s="20">
        <v>0</v>
      </c>
      <c r="AI380" s="20">
        <v>0</v>
      </c>
      <c r="AJ380" s="20" t="s">
        <v>680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481</v>
      </c>
      <c r="BH380" s="22">
        <v>175</v>
      </c>
      <c r="BI380" s="22">
        <v>465</v>
      </c>
      <c r="BJ380" s="22">
        <v>172</v>
      </c>
      <c r="BK380" s="22">
        <v>443</v>
      </c>
      <c r="BL380" s="22">
        <v>162</v>
      </c>
      <c r="BM380" s="22">
        <v>486</v>
      </c>
      <c r="BN380" s="22">
        <v>175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631</v>
      </c>
      <c r="CB380" s="22">
        <v>174</v>
      </c>
      <c r="CC380" s="22">
        <v>420</v>
      </c>
      <c r="CD380" s="22">
        <v>141</v>
      </c>
      <c r="CE380" s="22">
        <v>488</v>
      </c>
      <c r="CF380" s="22">
        <v>173</v>
      </c>
      <c r="CG380" s="22">
        <v>373</v>
      </c>
      <c r="CH380" s="22">
        <v>141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0</v>
      </c>
      <c r="B381" s="22">
        <v>0</v>
      </c>
      <c r="C381" s="22">
        <v>122798</v>
      </c>
      <c r="D381" s="22">
        <v>-1</v>
      </c>
      <c r="E381" s="22">
        <v>1</v>
      </c>
      <c r="F381" s="22">
        <v>0</v>
      </c>
      <c r="G381" s="22">
        <v>0</v>
      </c>
      <c r="H381" s="22">
        <v>1</v>
      </c>
      <c r="I381" s="22">
        <v>2</v>
      </c>
      <c r="J381" s="20">
        <v>0</v>
      </c>
      <c r="K381" s="20">
        <v>0</v>
      </c>
      <c r="L381" s="22">
        <v>0</v>
      </c>
      <c r="M381" s="20" t="s">
        <v>1137</v>
      </c>
      <c r="N381" s="20">
        <v>0.8</v>
      </c>
      <c r="O381" s="22">
        <v>307</v>
      </c>
      <c r="P381" s="23" t="b">
        <v>0</v>
      </c>
      <c r="Q381" s="20" t="s">
        <v>3525</v>
      </c>
      <c r="R381" s="20" t="s">
        <v>3526</v>
      </c>
      <c r="S381" s="22">
        <v>65</v>
      </c>
      <c r="T381" s="20" t="s">
        <v>1351</v>
      </c>
      <c r="U381" s="20">
        <v>3.2</v>
      </c>
      <c r="V381" s="20" t="s">
        <v>421</v>
      </c>
      <c r="W381" s="20">
        <v>4.0999999999999996</v>
      </c>
      <c r="X381" s="23" t="b">
        <v>0</v>
      </c>
      <c r="Y381" s="20"/>
      <c r="Z381" s="20" t="s">
        <v>899</v>
      </c>
      <c r="AA381" s="22">
        <v>11</v>
      </c>
      <c r="AB381" s="22">
        <v>14</v>
      </c>
      <c r="AC381" s="22">
        <v>26</v>
      </c>
      <c r="AD381" s="22">
        <v>466074</v>
      </c>
      <c r="AE381" s="22">
        <v>102</v>
      </c>
      <c r="AF381" s="22">
        <v>526280</v>
      </c>
      <c r="AG381" s="22">
        <v>81620</v>
      </c>
      <c r="AH381" s="20">
        <v>0.1</v>
      </c>
      <c r="AI381" s="20">
        <v>4</v>
      </c>
      <c r="AJ381" s="20" t="s">
        <v>421</v>
      </c>
      <c r="AK381" s="22">
        <v>720</v>
      </c>
      <c r="AL381" s="22">
        <v>1</v>
      </c>
      <c r="AM381" s="22">
        <v>0</v>
      </c>
      <c r="AN381" s="22">
        <v>1</v>
      </c>
      <c r="AO381" s="22">
        <v>9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3</v>
      </c>
      <c r="AW381" s="22">
        <v>167</v>
      </c>
      <c r="AX381" s="20">
        <v>196.2</v>
      </c>
      <c r="AY381" s="20">
        <v>284.3</v>
      </c>
      <c r="AZ381" s="20">
        <v>46</v>
      </c>
      <c r="BA381" s="20">
        <v>52.7</v>
      </c>
      <c r="BB381" s="22">
        <v>8</v>
      </c>
      <c r="BC381" s="20">
        <v>0.47</v>
      </c>
      <c r="BD381" s="20">
        <v>0.99</v>
      </c>
      <c r="BE381" s="20">
        <v>1.46</v>
      </c>
      <c r="BF381" s="20">
        <v>11.37</v>
      </c>
      <c r="BG381" s="22">
        <v>46</v>
      </c>
      <c r="BH381" s="22">
        <v>14</v>
      </c>
      <c r="BI381" s="22">
        <v>11</v>
      </c>
      <c r="BJ381" s="22">
        <v>3</v>
      </c>
      <c r="BK381" s="22">
        <v>178</v>
      </c>
      <c r="BL381" s="22">
        <v>35</v>
      </c>
      <c r="BM381" s="22">
        <v>32</v>
      </c>
      <c r="BN381" s="22">
        <v>2</v>
      </c>
      <c r="BO381" s="22">
        <v>1</v>
      </c>
      <c r="BP381" s="20"/>
      <c r="BQ381" s="20"/>
      <c r="BR381" s="20"/>
      <c r="BS381" s="20"/>
      <c r="BT381" s="20"/>
      <c r="BU381" s="22">
        <v>0.06</v>
      </c>
      <c r="BV381" s="22">
        <v>0</v>
      </c>
      <c r="BW381" s="22">
        <v>0.12</v>
      </c>
      <c r="BX381" s="22">
        <v>0.18</v>
      </c>
      <c r="BY381" s="22">
        <v>1.42</v>
      </c>
      <c r="BZ381" s="22">
        <v>1.1200000000000001</v>
      </c>
      <c r="CA381" s="22">
        <v>45</v>
      </c>
      <c r="CB381" s="22">
        <v>3</v>
      </c>
      <c r="CC381" s="22">
        <v>275</v>
      </c>
      <c r="CD381" s="22">
        <v>84</v>
      </c>
      <c r="CE381" s="22">
        <v>116</v>
      </c>
      <c r="CF381" s="22">
        <v>36</v>
      </c>
      <c r="CG381" s="22">
        <v>82</v>
      </c>
      <c r="CH381" s="22">
        <v>30</v>
      </c>
      <c r="CI381" s="22">
        <v>1</v>
      </c>
      <c r="CJ381" s="22">
        <v>0.12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118748</v>
      </c>
      <c r="D382" s="22">
        <v>1</v>
      </c>
      <c r="E382" s="22">
        <v>-1</v>
      </c>
      <c r="F382" s="22">
        <v>3</v>
      </c>
      <c r="G382" s="22">
        <v>-3</v>
      </c>
      <c r="H382" s="22">
        <v>2</v>
      </c>
      <c r="I382" s="22">
        <v>3</v>
      </c>
      <c r="J382" s="20">
        <v>11</v>
      </c>
      <c r="K382" s="20">
        <v>11</v>
      </c>
      <c r="L382" s="22">
        <v>16</v>
      </c>
      <c r="M382" s="20" t="s">
        <v>861</v>
      </c>
      <c r="N382" s="20">
        <v>10.5</v>
      </c>
      <c r="O382" s="22">
        <v>308</v>
      </c>
      <c r="P382" s="23" t="b">
        <v>1</v>
      </c>
      <c r="Q382" s="20"/>
      <c r="R382" s="20"/>
      <c r="S382" s="22">
        <v>128</v>
      </c>
      <c r="T382" s="20" t="s">
        <v>1350</v>
      </c>
      <c r="U382" s="20">
        <v>8.3000000000000007</v>
      </c>
      <c r="V382" s="20" t="s">
        <v>402</v>
      </c>
      <c r="W382" s="20">
        <v>39.299999999999997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75</v>
      </c>
      <c r="AD382" s="22">
        <v>2061543</v>
      </c>
      <c r="AE382" s="22">
        <v>211719</v>
      </c>
      <c r="AF382" s="22">
        <v>950463</v>
      </c>
      <c r="AG382" s="22">
        <v>4444</v>
      </c>
      <c r="AH382" s="20">
        <v>0.8</v>
      </c>
      <c r="AI382" s="20">
        <v>5.9</v>
      </c>
      <c r="AJ382" s="20" t="s">
        <v>402</v>
      </c>
      <c r="AK382" s="22">
        <v>774</v>
      </c>
      <c r="AL382" s="22">
        <v>7</v>
      </c>
      <c r="AM382" s="22">
        <v>4</v>
      </c>
      <c r="AN382" s="22">
        <v>2</v>
      </c>
      <c r="AO382" s="22">
        <v>8</v>
      </c>
      <c r="AP382" s="22">
        <v>0</v>
      </c>
      <c r="AQ382" s="22">
        <v>0</v>
      </c>
      <c r="AR382" s="22">
        <v>1</v>
      </c>
      <c r="AS382" s="22">
        <v>1</v>
      </c>
      <c r="AT382" s="22">
        <v>0</v>
      </c>
      <c r="AU382" s="22">
        <v>0</v>
      </c>
      <c r="AV382" s="22">
        <v>11</v>
      </c>
      <c r="AW382" s="22">
        <v>232</v>
      </c>
      <c r="AX382" s="20">
        <v>366.4</v>
      </c>
      <c r="AY382" s="20">
        <v>263</v>
      </c>
      <c r="AZ382" s="20">
        <v>418</v>
      </c>
      <c r="BA382" s="20">
        <v>104.8</v>
      </c>
      <c r="BB382" s="22">
        <v>9</v>
      </c>
      <c r="BC382" s="20">
        <v>6.63</v>
      </c>
      <c r="BD382" s="20">
        <v>2.86</v>
      </c>
      <c r="BE382" s="20">
        <v>9.49</v>
      </c>
      <c r="BF382" s="20">
        <v>10.55</v>
      </c>
      <c r="BG382" s="22">
        <v>1</v>
      </c>
      <c r="BH382" s="22">
        <v>1</v>
      </c>
      <c r="BI382" s="22">
        <v>16</v>
      </c>
      <c r="BJ382" s="22">
        <v>12</v>
      </c>
      <c r="BK382" s="22">
        <v>2</v>
      </c>
      <c r="BL382" s="22">
        <v>1</v>
      </c>
      <c r="BM382" s="22">
        <v>1</v>
      </c>
      <c r="BN382" s="22">
        <v>1</v>
      </c>
      <c r="BO382" s="20"/>
      <c r="BP382" s="20"/>
      <c r="BQ382" s="20"/>
      <c r="BR382" s="20"/>
      <c r="BS382" s="22">
        <v>2</v>
      </c>
      <c r="BT382" s="20"/>
      <c r="BU382" s="22">
        <v>0.77</v>
      </c>
      <c r="BV382" s="22">
        <v>0</v>
      </c>
      <c r="BW382" s="22">
        <v>0.33</v>
      </c>
      <c r="BX382" s="22">
        <v>1.1000000000000001</v>
      </c>
      <c r="BY382" s="22">
        <v>1.23</v>
      </c>
      <c r="BZ382" s="22">
        <v>0.93</v>
      </c>
      <c r="CA382" s="22">
        <v>2</v>
      </c>
      <c r="CB382" s="22">
        <v>1</v>
      </c>
      <c r="CC382" s="22">
        <v>3</v>
      </c>
      <c r="CD382" s="22">
        <v>1</v>
      </c>
      <c r="CE382" s="22">
        <v>1</v>
      </c>
      <c r="CF382" s="22">
        <v>1</v>
      </c>
      <c r="CG382" s="22">
        <v>5</v>
      </c>
      <c r="CH382" s="22">
        <v>3</v>
      </c>
      <c r="CI382" s="22">
        <v>1.05</v>
      </c>
      <c r="CJ382" s="22">
        <v>0.23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424876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3.3</v>
      </c>
      <c r="K383" s="20">
        <v>3.3</v>
      </c>
      <c r="L383" s="22">
        <v>3</v>
      </c>
      <c r="M383" s="20" t="s">
        <v>2111</v>
      </c>
      <c r="N383" s="20">
        <v>2.8</v>
      </c>
      <c r="O383" s="22">
        <v>309</v>
      </c>
      <c r="P383" s="23" t="b">
        <v>0</v>
      </c>
      <c r="Q383" s="20"/>
      <c r="R383" s="20"/>
      <c r="S383" s="22">
        <v>70</v>
      </c>
      <c r="T383" s="20" t="s">
        <v>2112</v>
      </c>
      <c r="U383" s="20">
        <v>3.6</v>
      </c>
      <c r="V383" s="20" t="s">
        <v>2113</v>
      </c>
      <c r="W383" s="20">
        <v>5.6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32</v>
      </c>
      <c r="AD383" s="22">
        <v>450113</v>
      </c>
      <c r="AE383" s="22">
        <v>7874</v>
      </c>
      <c r="AF383" s="22">
        <v>341117</v>
      </c>
      <c r="AG383" s="22">
        <v>23116</v>
      </c>
      <c r="AH383" s="20">
        <v>0.4</v>
      </c>
      <c r="AI383" s="20">
        <v>4.5999999999999996</v>
      </c>
      <c r="AJ383" s="20" t="s">
        <v>2113</v>
      </c>
      <c r="AK383" s="22">
        <v>810</v>
      </c>
      <c r="AL383" s="22">
        <v>1</v>
      </c>
      <c r="AM383" s="22">
        <v>2</v>
      </c>
      <c r="AN383" s="22">
        <v>2</v>
      </c>
      <c r="AO383" s="22">
        <v>9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2</v>
      </c>
      <c r="AW383" s="22">
        <v>175</v>
      </c>
      <c r="AX383" s="20">
        <v>158.80000000000001</v>
      </c>
      <c r="AY383" s="20">
        <v>306.60000000000002</v>
      </c>
      <c r="AZ383" s="20">
        <v>105</v>
      </c>
      <c r="BA383" s="20">
        <v>57</v>
      </c>
      <c r="BB383" s="22">
        <v>9</v>
      </c>
      <c r="BC383" s="20">
        <v>0.66</v>
      </c>
      <c r="BD383" s="20">
        <v>1.77</v>
      </c>
      <c r="BE383" s="20">
        <v>2.4300000000000002</v>
      </c>
      <c r="BF383" s="20">
        <v>11.5</v>
      </c>
      <c r="BG383" s="22">
        <v>92</v>
      </c>
      <c r="BH383" s="22">
        <v>31</v>
      </c>
      <c r="BI383" s="22">
        <v>8</v>
      </c>
      <c r="BJ383" s="22">
        <v>6</v>
      </c>
      <c r="BK383" s="22">
        <v>83</v>
      </c>
      <c r="BL383" s="22">
        <v>49</v>
      </c>
      <c r="BM383" s="22">
        <v>24</v>
      </c>
      <c r="BN383" s="22">
        <v>19</v>
      </c>
      <c r="BO383" s="22">
        <v>2</v>
      </c>
      <c r="BP383" s="20"/>
      <c r="BQ383" s="22">
        <v>2</v>
      </c>
      <c r="BR383" s="20"/>
      <c r="BS383" s="20"/>
      <c r="BT383" s="20"/>
      <c r="BU383" s="22">
        <v>7.0000000000000007E-2</v>
      </c>
      <c r="BV383" s="22">
        <v>0</v>
      </c>
      <c r="BW383" s="22">
        <v>0.2</v>
      </c>
      <c r="BX383" s="22">
        <v>0.27</v>
      </c>
      <c r="BY383" s="22">
        <v>1.28</v>
      </c>
      <c r="BZ383" s="22">
        <v>1</v>
      </c>
      <c r="CA383" s="22">
        <v>32</v>
      </c>
      <c r="CB383" s="22">
        <v>18</v>
      </c>
      <c r="CC383" s="22">
        <v>105</v>
      </c>
      <c r="CD383" s="22">
        <v>46</v>
      </c>
      <c r="CE383" s="22">
        <v>88</v>
      </c>
      <c r="CF383" s="22">
        <v>42</v>
      </c>
      <c r="CG383" s="22">
        <v>70</v>
      </c>
      <c r="CH383" s="22">
        <v>20</v>
      </c>
      <c r="CI383" s="22">
        <v>1</v>
      </c>
      <c r="CJ383" s="22">
        <v>0.22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27.75" thickBot="1">
      <c r="A384" s="22">
        <v>0</v>
      </c>
      <c r="B384" s="22">
        <v>0</v>
      </c>
      <c r="C384" s="22">
        <v>61558</v>
      </c>
      <c r="D384" s="22">
        <v>0</v>
      </c>
      <c r="E384" s="22">
        <v>0</v>
      </c>
      <c r="F384" s="22">
        <v>-2</v>
      </c>
      <c r="G384" s="22">
        <v>2</v>
      </c>
      <c r="H384" s="22">
        <v>0</v>
      </c>
      <c r="I384" s="22">
        <v>3</v>
      </c>
      <c r="J384" s="20">
        <v>0</v>
      </c>
      <c r="K384" s="20">
        <v>0</v>
      </c>
      <c r="L384" s="22">
        <v>0</v>
      </c>
      <c r="M384" s="20" t="s">
        <v>605</v>
      </c>
      <c r="N384" s="20">
        <v>0</v>
      </c>
      <c r="O384" s="22">
        <v>310</v>
      </c>
      <c r="P384" s="23" t="b">
        <v>0</v>
      </c>
      <c r="Q384" s="20" t="s">
        <v>2823</v>
      </c>
      <c r="R384" s="20" t="s">
        <v>2906</v>
      </c>
      <c r="S384" s="22">
        <v>48</v>
      </c>
      <c r="T384" s="20" t="s">
        <v>1341</v>
      </c>
      <c r="U384" s="20">
        <v>0</v>
      </c>
      <c r="V384" s="20" t="s">
        <v>1342</v>
      </c>
      <c r="W384" s="20">
        <v>0.1</v>
      </c>
      <c r="X384" s="23" t="b">
        <v>0</v>
      </c>
      <c r="Y384" s="20"/>
      <c r="Z384" s="20" t="s">
        <v>899</v>
      </c>
      <c r="AA384" s="22">
        <v>11</v>
      </c>
      <c r="AB384" s="22">
        <v>14</v>
      </c>
      <c r="AC384" s="22">
        <v>0</v>
      </c>
      <c r="AD384" s="22">
        <v>1932</v>
      </c>
      <c r="AE384" s="22">
        <v>10</v>
      </c>
      <c r="AF384" s="22">
        <v>18499</v>
      </c>
      <c r="AG384" s="22">
        <v>117</v>
      </c>
      <c r="AH384" s="20">
        <v>0</v>
      </c>
      <c r="AI384" s="20">
        <v>0</v>
      </c>
      <c r="AJ384" s="20" t="s">
        <v>605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668</v>
      </c>
      <c r="BH384" s="22">
        <v>272</v>
      </c>
      <c r="BI384" s="22">
        <v>666</v>
      </c>
      <c r="BJ384" s="22">
        <v>274</v>
      </c>
      <c r="BK384" s="22">
        <v>659</v>
      </c>
      <c r="BL384" s="22">
        <v>270</v>
      </c>
      <c r="BM384" s="22">
        <v>671</v>
      </c>
      <c r="BN384" s="22">
        <v>274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288</v>
      </c>
      <c r="CB384" s="22">
        <v>187</v>
      </c>
      <c r="CC384" s="22">
        <v>643</v>
      </c>
      <c r="CD384" s="22">
        <v>256</v>
      </c>
      <c r="CE384" s="22">
        <v>671</v>
      </c>
      <c r="CF384" s="22">
        <v>273</v>
      </c>
      <c r="CG384" s="22">
        <v>404</v>
      </c>
      <c r="CH384" s="22">
        <v>127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214285</v>
      </c>
      <c r="D385" s="22">
        <v>1</v>
      </c>
      <c r="E385" s="22">
        <v>-1</v>
      </c>
      <c r="F385" s="22">
        <v>0</v>
      </c>
      <c r="G385" s="22">
        <v>0</v>
      </c>
      <c r="H385" s="22">
        <v>0</v>
      </c>
      <c r="I385" s="22">
        <v>2</v>
      </c>
      <c r="J385" s="20">
        <v>2</v>
      </c>
      <c r="K385" s="20">
        <v>2</v>
      </c>
      <c r="L385" s="22">
        <v>6</v>
      </c>
      <c r="M385" s="20" t="s">
        <v>1363</v>
      </c>
      <c r="N385" s="20">
        <v>1.5</v>
      </c>
      <c r="O385" s="22">
        <v>311</v>
      </c>
      <c r="P385" s="23" t="b">
        <v>0</v>
      </c>
      <c r="Q385" s="20"/>
      <c r="R385" s="20"/>
      <c r="S385" s="22">
        <v>45</v>
      </c>
      <c r="T385" s="20" t="s">
        <v>1364</v>
      </c>
      <c r="U385" s="20">
        <v>3.5</v>
      </c>
      <c r="V385" s="20" t="s">
        <v>533</v>
      </c>
      <c r="W385" s="20">
        <v>3.9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7</v>
      </c>
      <c r="AD385" s="22">
        <v>388372</v>
      </c>
      <c r="AE385" s="22">
        <v>120467</v>
      </c>
      <c r="AF385" s="22">
        <v>14276</v>
      </c>
      <c r="AG385" s="22">
        <v>2432</v>
      </c>
      <c r="AH385" s="20">
        <v>0.3</v>
      </c>
      <c r="AI385" s="20">
        <v>1.6</v>
      </c>
      <c r="AJ385" s="20" t="s">
        <v>533</v>
      </c>
      <c r="AK385" s="22">
        <v>65</v>
      </c>
      <c r="AL385" s="22">
        <v>0</v>
      </c>
      <c r="AM385" s="22">
        <v>0</v>
      </c>
      <c r="AN385" s="22">
        <v>1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24</v>
      </c>
      <c r="AX385" s="20">
        <v>4.5999999999999996</v>
      </c>
      <c r="AY385" s="20">
        <v>22.5</v>
      </c>
      <c r="AZ385" s="20">
        <v>2</v>
      </c>
      <c r="BA385" s="20">
        <v>3</v>
      </c>
      <c r="BB385" s="22">
        <v>1</v>
      </c>
      <c r="BC385" s="20">
        <v>0</v>
      </c>
      <c r="BD385" s="20">
        <v>0.18</v>
      </c>
      <c r="BE385" s="20">
        <v>0.18</v>
      </c>
      <c r="BF385" s="20">
        <v>0.38</v>
      </c>
      <c r="BG385" s="22">
        <v>408</v>
      </c>
      <c r="BH385" s="22">
        <v>149</v>
      </c>
      <c r="BI385" s="22">
        <v>281</v>
      </c>
      <c r="BJ385" s="22">
        <v>91</v>
      </c>
      <c r="BK385" s="22">
        <v>376</v>
      </c>
      <c r="BL385" s="22">
        <v>136</v>
      </c>
      <c r="BM385" s="22">
        <v>381</v>
      </c>
      <c r="BN385" s="22">
        <v>135</v>
      </c>
      <c r="BO385" s="22">
        <v>4</v>
      </c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0.25</v>
      </c>
      <c r="BX385" s="22">
        <v>0.25</v>
      </c>
      <c r="BY385" s="22">
        <v>0.53</v>
      </c>
      <c r="BZ385" s="22">
        <v>0</v>
      </c>
      <c r="CA385" s="22">
        <v>384</v>
      </c>
      <c r="CB385" s="22">
        <v>72</v>
      </c>
      <c r="CC385" s="22">
        <v>193</v>
      </c>
      <c r="CD385" s="22">
        <v>55</v>
      </c>
      <c r="CE385" s="22">
        <v>92</v>
      </c>
      <c r="CF385" s="22">
        <v>28</v>
      </c>
      <c r="CG385" s="22">
        <v>87</v>
      </c>
      <c r="CH385" s="22">
        <v>33</v>
      </c>
      <c r="CI385" s="22">
        <v>1.38</v>
      </c>
      <c r="CJ385" s="22">
        <v>1.38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444765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0</v>
      </c>
      <c r="K386" s="20">
        <v>0</v>
      </c>
      <c r="L386" s="22">
        <v>0</v>
      </c>
      <c r="M386" s="20" t="s">
        <v>1374</v>
      </c>
      <c r="N386" s="20">
        <v>0</v>
      </c>
      <c r="O386" s="22">
        <v>312</v>
      </c>
      <c r="P386" s="23" t="b">
        <v>0</v>
      </c>
      <c r="Q386" s="20" t="s">
        <v>2114</v>
      </c>
      <c r="R386" s="20" t="s">
        <v>2115</v>
      </c>
      <c r="S386" s="22">
        <v>40</v>
      </c>
      <c r="T386" s="20" t="s">
        <v>1375</v>
      </c>
      <c r="U386" s="20">
        <v>0</v>
      </c>
      <c r="V386" s="20" t="s">
        <v>1376</v>
      </c>
      <c r="W386" s="20">
        <v>0</v>
      </c>
      <c r="X386" s="23" t="b">
        <v>0</v>
      </c>
      <c r="Y386" s="20"/>
      <c r="Z386" s="20" t="s">
        <v>872</v>
      </c>
      <c r="AA386" s="22">
        <v>11</v>
      </c>
      <c r="AB386" s="22">
        <v>14</v>
      </c>
      <c r="AC386" s="22">
        <v>0</v>
      </c>
      <c r="AD386" s="22">
        <v>0</v>
      </c>
      <c r="AE386" s="22">
        <v>0</v>
      </c>
      <c r="AF386" s="22">
        <v>2000</v>
      </c>
      <c r="AG386" s="22">
        <v>32</v>
      </c>
      <c r="AH386" s="20">
        <v>0</v>
      </c>
      <c r="AI386" s="20">
        <v>0</v>
      </c>
      <c r="AJ386" s="20" t="s">
        <v>684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505</v>
      </c>
      <c r="BH386" s="22">
        <v>190</v>
      </c>
      <c r="BI386" s="22">
        <v>489</v>
      </c>
      <c r="BJ386" s="22">
        <v>187</v>
      </c>
      <c r="BK386" s="22">
        <v>469</v>
      </c>
      <c r="BL386" s="22">
        <v>179</v>
      </c>
      <c r="BM386" s="22">
        <v>510</v>
      </c>
      <c r="BN386" s="22">
        <v>190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662</v>
      </c>
      <c r="CB386" s="22">
        <v>196</v>
      </c>
      <c r="CC386" s="22">
        <v>446</v>
      </c>
      <c r="CD386" s="22">
        <v>158</v>
      </c>
      <c r="CE386" s="22">
        <v>513</v>
      </c>
      <c r="CF386" s="22">
        <v>189</v>
      </c>
      <c r="CG386" s="22">
        <v>596</v>
      </c>
      <c r="CH386" s="22">
        <v>209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97032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5</v>
      </c>
      <c r="K387" s="20">
        <v>5</v>
      </c>
      <c r="L387" s="22">
        <v>7</v>
      </c>
      <c r="M387" s="20" t="s">
        <v>1343</v>
      </c>
      <c r="N387" s="20">
        <v>4.5</v>
      </c>
      <c r="O387" s="22">
        <v>313</v>
      </c>
      <c r="P387" s="23" t="b">
        <v>0</v>
      </c>
      <c r="Q387" s="20"/>
      <c r="R387" s="20" t="s">
        <v>3197</v>
      </c>
      <c r="S387" s="22">
        <v>60</v>
      </c>
      <c r="T387" s="20" t="s">
        <v>1344</v>
      </c>
      <c r="U387" s="20">
        <v>2.9</v>
      </c>
      <c r="V387" s="20" t="s">
        <v>1345</v>
      </c>
      <c r="W387" s="20">
        <v>7.6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20</v>
      </c>
      <c r="AD387" s="22">
        <v>322293</v>
      </c>
      <c r="AE387" s="22">
        <v>28348</v>
      </c>
      <c r="AF387" s="22">
        <v>585179</v>
      </c>
      <c r="AG387" s="22">
        <v>5733</v>
      </c>
      <c r="AH387" s="20">
        <v>0.8</v>
      </c>
      <c r="AI387" s="20">
        <v>3.3</v>
      </c>
      <c r="AJ387" s="20" t="s">
        <v>1343</v>
      </c>
      <c r="AK387" s="22">
        <v>567</v>
      </c>
      <c r="AL387" s="22">
        <v>0</v>
      </c>
      <c r="AM387" s="22">
        <v>2</v>
      </c>
      <c r="AN387" s="22">
        <v>1</v>
      </c>
      <c r="AO387" s="22">
        <v>8</v>
      </c>
      <c r="AP387" s="22">
        <v>0</v>
      </c>
      <c r="AQ387" s="22">
        <v>0</v>
      </c>
      <c r="AR387" s="22">
        <v>0</v>
      </c>
      <c r="AS387" s="22">
        <v>1</v>
      </c>
      <c r="AT387" s="22">
        <v>1</v>
      </c>
      <c r="AU387" s="22">
        <v>0</v>
      </c>
      <c r="AV387" s="22">
        <v>3</v>
      </c>
      <c r="AW387" s="22">
        <v>120</v>
      </c>
      <c r="AX387" s="20">
        <v>203.4</v>
      </c>
      <c r="AY387" s="20">
        <v>57.8</v>
      </c>
      <c r="AZ387" s="20">
        <v>55</v>
      </c>
      <c r="BA387" s="20">
        <v>31.7</v>
      </c>
      <c r="BB387" s="22">
        <v>7</v>
      </c>
      <c r="BC387" s="20">
        <v>0.56000000000000005</v>
      </c>
      <c r="BD387" s="20">
        <v>0.27</v>
      </c>
      <c r="BE387" s="20">
        <v>0.83</v>
      </c>
      <c r="BF387" s="20">
        <v>11.68</v>
      </c>
      <c r="BG387" s="22">
        <v>40</v>
      </c>
      <c r="BH387" s="22">
        <v>11</v>
      </c>
      <c r="BI387" s="22">
        <v>179</v>
      </c>
      <c r="BJ387" s="22">
        <v>44</v>
      </c>
      <c r="BK387" s="22">
        <v>161</v>
      </c>
      <c r="BL387" s="22">
        <v>30</v>
      </c>
      <c r="BM387" s="22">
        <v>96</v>
      </c>
      <c r="BN387" s="22">
        <v>22</v>
      </c>
      <c r="BO387" s="20"/>
      <c r="BP387" s="20"/>
      <c r="BQ387" s="22">
        <v>3</v>
      </c>
      <c r="BR387" s="20"/>
      <c r="BS387" s="20"/>
      <c r="BT387" s="20"/>
      <c r="BU387" s="22">
        <v>0.09</v>
      </c>
      <c r="BV387" s="22">
        <v>0</v>
      </c>
      <c r="BW387" s="22">
        <v>0.04</v>
      </c>
      <c r="BX387" s="22">
        <v>0.13</v>
      </c>
      <c r="BY387" s="22">
        <v>1.85</v>
      </c>
      <c r="BZ387" s="22">
        <v>1.27</v>
      </c>
      <c r="CA387" s="22">
        <v>62</v>
      </c>
      <c r="CB387" s="22">
        <v>4</v>
      </c>
      <c r="CC387" s="22">
        <v>47</v>
      </c>
      <c r="CD387" s="22">
        <v>13</v>
      </c>
      <c r="CE387" s="22">
        <v>154</v>
      </c>
      <c r="CF387" s="22">
        <v>51</v>
      </c>
      <c r="CG387" s="22">
        <v>51</v>
      </c>
      <c r="CH387" s="22">
        <v>18</v>
      </c>
      <c r="CI387" s="22">
        <v>1.1100000000000001</v>
      </c>
      <c r="CJ387" s="22">
        <v>0.16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441428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2</v>
      </c>
      <c r="J388" s="20">
        <v>0.5</v>
      </c>
      <c r="K388" s="20">
        <v>0.5</v>
      </c>
      <c r="L388" s="22">
        <v>0</v>
      </c>
      <c r="M388" s="20" t="s">
        <v>2561</v>
      </c>
      <c r="N388" s="20">
        <v>0</v>
      </c>
      <c r="O388" s="22">
        <v>626</v>
      </c>
      <c r="P388" s="23" t="b">
        <v>0</v>
      </c>
      <c r="Q388" s="20"/>
      <c r="R388" s="20"/>
      <c r="S388" s="22">
        <v>40</v>
      </c>
      <c r="T388" s="20" t="s">
        <v>2562</v>
      </c>
      <c r="U388" s="20">
        <v>1.3</v>
      </c>
      <c r="V388" s="20" t="s">
        <v>2563</v>
      </c>
      <c r="W388" s="20">
        <v>0.1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4</v>
      </c>
      <c r="AD388" s="22">
        <v>10578</v>
      </c>
      <c r="AE388" s="22">
        <v>294</v>
      </c>
      <c r="AF388" s="22">
        <v>6277</v>
      </c>
      <c r="AG388" s="22">
        <v>408</v>
      </c>
      <c r="AH388" s="20">
        <v>0</v>
      </c>
      <c r="AI388" s="20">
        <v>1</v>
      </c>
      <c r="AJ388" s="20" t="s">
        <v>2563</v>
      </c>
      <c r="AK388" s="22">
        <v>114</v>
      </c>
      <c r="AL388" s="22">
        <v>0</v>
      </c>
      <c r="AM388" s="22">
        <v>0</v>
      </c>
      <c r="AN388" s="22">
        <v>0</v>
      </c>
      <c r="AO388" s="22">
        <v>1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27</v>
      </c>
      <c r="AX388" s="20">
        <v>29.6</v>
      </c>
      <c r="AY388" s="20">
        <v>2.1</v>
      </c>
      <c r="AZ388" s="20">
        <v>0</v>
      </c>
      <c r="BA388" s="20">
        <v>3.2</v>
      </c>
      <c r="BB388" s="22">
        <v>1</v>
      </c>
      <c r="BC388" s="20">
        <v>0</v>
      </c>
      <c r="BD388" s="20">
        <v>0.01</v>
      </c>
      <c r="BE388" s="20">
        <v>0.01</v>
      </c>
      <c r="BF388" s="20">
        <v>0.99</v>
      </c>
      <c r="BG388" s="22">
        <v>322</v>
      </c>
      <c r="BH388" s="22">
        <v>121</v>
      </c>
      <c r="BI388" s="22">
        <v>383</v>
      </c>
      <c r="BJ388" s="22">
        <v>142</v>
      </c>
      <c r="BK388" s="22">
        <v>467</v>
      </c>
      <c r="BL388" s="22">
        <v>177</v>
      </c>
      <c r="BM388" s="22">
        <v>372</v>
      </c>
      <c r="BN388" s="22">
        <v>131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0.01</v>
      </c>
      <c r="BX388" s="22">
        <v>0.01</v>
      </c>
      <c r="BY388" s="22">
        <v>0.78</v>
      </c>
      <c r="BZ388" s="22">
        <v>0.79</v>
      </c>
      <c r="CA388" s="22">
        <v>660</v>
      </c>
      <c r="CB388" s="22">
        <v>194</v>
      </c>
      <c r="CC388" s="22">
        <v>444</v>
      </c>
      <c r="CD388" s="22">
        <v>156</v>
      </c>
      <c r="CE388" s="22">
        <v>312</v>
      </c>
      <c r="CF388" s="22">
        <v>102</v>
      </c>
      <c r="CG388" s="22">
        <v>388</v>
      </c>
      <c r="CH388" s="22">
        <v>149</v>
      </c>
      <c r="CI388" s="22">
        <v>0.79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491970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3</v>
      </c>
      <c r="J389" s="20">
        <v>0.5</v>
      </c>
      <c r="K389" s="20">
        <v>0.5</v>
      </c>
      <c r="L389" s="22">
        <v>0</v>
      </c>
      <c r="M389" s="20" t="s">
        <v>1291</v>
      </c>
      <c r="N389" s="20">
        <v>0</v>
      </c>
      <c r="O389" s="22">
        <v>627</v>
      </c>
      <c r="P389" s="23" t="b">
        <v>0</v>
      </c>
      <c r="Q389" s="20"/>
      <c r="R389" s="20"/>
      <c r="S389" s="22">
        <v>45</v>
      </c>
      <c r="T389" s="20" t="s">
        <v>2564</v>
      </c>
      <c r="U389" s="20">
        <v>0</v>
      </c>
      <c r="V389" s="20" t="s">
        <v>681</v>
      </c>
      <c r="W389" s="20">
        <v>0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0</v>
      </c>
      <c r="AD389" s="22">
        <v>965</v>
      </c>
      <c r="AE389" s="22">
        <v>23</v>
      </c>
      <c r="AF389" s="22">
        <v>1351</v>
      </c>
      <c r="AG389" s="22">
        <v>37</v>
      </c>
      <c r="AH389" s="20">
        <v>0</v>
      </c>
      <c r="AI389" s="20">
        <v>0</v>
      </c>
      <c r="AJ389" s="20" t="s">
        <v>681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0</v>
      </c>
      <c r="AX389" s="20">
        <v>0</v>
      </c>
      <c r="AY389" s="20">
        <v>0</v>
      </c>
      <c r="AZ389" s="20">
        <v>0</v>
      </c>
      <c r="BA389" s="20">
        <v>0</v>
      </c>
      <c r="BB389" s="22">
        <v>0</v>
      </c>
      <c r="BC389" s="20">
        <v>0</v>
      </c>
      <c r="BD389" s="20">
        <v>0</v>
      </c>
      <c r="BE389" s="20">
        <v>0</v>
      </c>
      <c r="BF389" s="20">
        <v>0</v>
      </c>
      <c r="BG389" s="22">
        <v>644</v>
      </c>
      <c r="BH389" s="22">
        <v>255</v>
      </c>
      <c r="BI389" s="22">
        <v>640</v>
      </c>
      <c r="BJ389" s="22">
        <v>256</v>
      </c>
      <c r="BK389" s="22">
        <v>633</v>
      </c>
      <c r="BL389" s="22">
        <v>254</v>
      </c>
      <c r="BM389" s="22">
        <v>649</v>
      </c>
      <c r="BN389" s="22">
        <v>259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</v>
      </c>
      <c r="BX389" s="22">
        <v>0</v>
      </c>
      <c r="BY389" s="22">
        <v>0</v>
      </c>
      <c r="BZ389" s="22">
        <v>0</v>
      </c>
      <c r="CA389" s="22">
        <v>441</v>
      </c>
      <c r="CB389" s="22">
        <v>249</v>
      </c>
      <c r="CC389" s="22">
        <v>612</v>
      </c>
      <c r="CD389" s="22">
        <v>237</v>
      </c>
      <c r="CE389" s="22">
        <v>649</v>
      </c>
      <c r="CF389" s="22">
        <v>259</v>
      </c>
      <c r="CG389" s="22">
        <v>599</v>
      </c>
      <c r="CH389" s="22">
        <v>232</v>
      </c>
      <c r="CI389" s="22">
        <v>0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0</v>
      </c>
      <c r="B390" s="22">
        <v>0</v>
      </c>
      <c r="C390" s="22">
        <v>496208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3</v>
      </c>
      <c r="J390" s="20">
        <v>0</v>
      </c>
      <c r="K390" s="20">
        <v>0</v>
      </c>
      <c r="L390" s="22">
        <v>0</v>
      </c>
      <c r="M390" s="20" t="s">
        <v>999</v>
      </c>
      <c r="N390" s="20">
        <v>0</v>
      </c>
      <c r="O390" s="22">
        <v>628</v>
      </c>
      <c r="P390" s="23" t="b">
        <v>0</v>
      </c>
      <c r="Q390" s="20" t="s">
        <v>2486</v>
      </c>
      <c r="R390" s="20" t="s">
        <v>3527</v>
      </c>
      <c r="S390" s="22">
        <v>44</v>
      </c>
      <c r="T390" s="20" t="s">
        <v>2565</v>
      </c>
      <c r="U390" s="20">
        <v>1</v>
      </c>
      <c r="V390" s="20" t="s">
        <v>2566</v>
      </c>
      <c r="W390" s="20">
        <v>0</v>
      </c>
      <c r="X390" s="23" t="b">
        <v>0</v>
      </c>
      <c r="Y390" s="20"/>
      <c r="Z390" s="20" t="s">
        <v>899</v>
      </c>
      <c r="AA390" s="22">
        <v>11</v>
      </c>
      <c r="AB390" s="22">
        <v>14</v>
      </c>
      <c r="AC390" s="22">
        <v>1</v>
      </c>
      <c r="AD390" s="22">
        <v>4431</v>
      </c>
      <c r="AE390" s="22">
        <v>22</v>
      </c>
      <c r="AF390" s="22">
        <v>5497</v>
      </c>
      <c r="AG390" s="22">
        <v>221</v>
      </c>
      <c r="AH390" s="20">
        <v>0</v>
      </c>
      <c r="AI390" s="20">
        <v>0.2</v>
      </c>
      <c r="AJ390" s="20" t="s">
        <v>2566</v>
      </c>
      <c r="AK390" s="22">
        <v>13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3</v>
      </c>
      <c r="AX390" s="20">
        <v>0.2</v>
      </c>
      <c r="AY390" s="20">
        <v>0.8</v>
      </c>
      <c r="AZ390" s="20">
        <v>0</v>
      </c>
      <c r="BA390" s="20">
        <v>0.1</v>
      </c>
      <c r="BB390" s="22">
        <v>0</v>
      </c>
      <c r="BC390" s="20">
        <v>0</v>
      </c>
      <c r="BD390" s="20">
        <v>0</v>
      </c>
      <c r="BE390" s="20">
        <v>0</v>
      </c>
      <c r="BF390" s="20">
        <v>0.14000000000000001</v>
      </c>
      <c r="BG390" s="22">
        <v>433</v>
      </c>
      <c r="BH390" s="22">
        <v>202</v>
      </c>
      <c r="BI390" s="22">
        <v>396</v>
      </c>
      <c r="BJ390" s="22">
        <v>196</v>
      </c>
      <c r="BK390" s="22">
        <v>573</v>
      </c>
      <c r="BL390" s="22">
        <v>228</v>
      </c>
      <c r="BM390" s="22">
        <v>437</v>
      </c>
      <c r="BN390" s="22">
        <v>205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0.97</v>
      </c>
      <c r="BZ390" s="22">
        <v>0</v>
      </c>
      <c r="CA390" s="22">
        <v>563</v>
      </c>
      <c r="CB390" s="22">
        <v>306</v>
      </c>
      <c r="CC390" s="22">
        <v>556</v>
      </c>
      <c r="CD390" s="22">
        <v>209</v>
      </c>
      <c r="CE390" s="22">
        <v>369</v>
      </c>
      <c r="CF390" s="22">
        <v>167</v>
      </c>
      <c r="CG390" s="22">
        <v>510</v>
      </c>
      <c r="CH390" s="22">
        <v>178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491501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3</v>
      </c>
      <c r="J391" s="20">
        <v>0.5</v>
      </c>
      <c r="K391" s="20">
        <v>0.5</v>
      </c>
      <c r="L391" s="22">
        <v>0</v>
      </c>
      <c r="M391" s="20" t="s">
        <v>479</v>
      </c>
      <c r="N391" s="20">
        <v>0</v>
      </c>
      <c r="O391" s="22">
        <v>629</v>
      </c>
      <c r="P391" s="23" t="b">
        <v>0</v>
      </c>
      <c r="Q391" s="20"/>
      <c r="R391" s="20"/>
      <c r="S391" s="22">
        <v>45</v>
      </c>
      <c r="T391" s="20" t="s">
        <v>2567</v>
      </c>
      <c r="U391" s="20">
        <v>0</v>
      </c>
      <c r="V391" s="20" t="s">
        <v>2568</v>
      </c>
      <c r="W391" s="20">
        <v>0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0</v>
      </c>
      <c r="AD391" s="22">
        <v>643</v>
      </c>
      <c r="AE391" s="22">
        <v>21</v>
      </c>
      <c r="AF391" s="22">
        <v>1051</v>
      </c>
      <c r="AG391" s="22">
        <v>32</v>
      </c>
      <c r="AH391" s="20">
        <v>0</v>
      </c>
      <c r="AI391" s="20">
        <v>0</v>
      </c>
      <c r="AJ391" s="20" t="s">
        <v>2568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643</v>
      </c>
      <c r="BH391" s="22">
        <v>254</v>
      </c>
      <c r="BI391" s="22">
        <v>639</v>
      </c>
      <c r="BJ391" s="22">
        <v>255</v>
      </c>
      <c r="BK391" s="22">
        <v>632</v>
      </c>
      <c r="BL391" s="22">
        <v>253</v>
      </c>
      <c r="BM391" s="22">
        <v>648</v>
      </c>
      <c r="BN391" s="22">
        <v>258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440</v>
      </c>
      <c r="CB391" s="22">
        <v>248</v>
      </c>
      <c r="CC391" s="22">
        <v>611</v>
      </c>
      <c r="CD391" s="22">
        <v>236</v>
      </c>
      <c r="CE391" s="22">
        <v>648</v>
      </c>
      <c r="CF391" s="22">
        <v>258</v>
      </c>
      <c r="CG391" s="22">
        <v>629</v>
      </c>
      <c r="CH391" s="22">
        <v>250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158983</v>
      </c>
      <c r="D392" s="22">
        <v>-1</v>
      </c>
      <c r="E392" s="22">
        <v>1</v>
      </c>
      <c r="F392" s="22">
        <v>-1</v>
      </c>
      <c r="G392" s="22">
        <v>1</v>
      </c>
      <c r="H392" s="22">
        <v>0</v>
      </c>
      <c r="I392" s="22">
        <v>3</v>
      </c>
      <c r="J392" s="20">
        <v>1</v>
      </c>
      <c r="K392" s="20">
        <v>1</v>
      </c>
      <c r="L392" s="22">
        <v>0</v>
      </c>
      <c r="M392" s="20" t="s">
        <v>2809</v>
      </c>
      <c r="N392" s="20">
        <v>0.5</v>
      </c>
      <c r="O392" s="22">
        <v>668</v>
      </c>
      <c r="P392" s="23" t="b">
        <v>0</v>
      </c>
      <c r="Q392" s="20"/>
      <c r="R392" s="20"/>
      <c r="S392" s="22">
        <v>54</v>
      </c>
      <c r="T392" s="20" t="s">
        <v>2810</v>
      </c>
      <c r="U392" s="20">
        <v>1</v>
      </c>
      <c r="V392" s="20" t="s">
        <v>2811</v>
      </c>
      <c r="W392" s="20">
        <v>0.1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5</v>
      </c>
      <c r="AD392" s="22">
        <v>6667</v>
      </c>
      <c r="AE392" s="22">
        <v>98</v>
      </c>
      <c r="AF392" s="22">
        <v>5611</v>
      </c>
      <c r="AG392" s="22">
        <v>271</v>
      </c>
      <c r="AH392" s="20">
        <v>0.1</v>
      </c>
      <c r="AI392" s="20">
        <v>0.9</v>
      </c>
      <c r="AJ392" s="20" t="s">
        <v>2811</v>
      </c>
      <c r="AK392" s="22">
        <v>106</v>
      </c>
      <c r="AL392" s="22">
        <v>0</v>
      </c>
      <c r="AM392" s="22">
        <v>0</v>
      </c>
      <c r="AN392" s="22">
        <v>0</v>
      </c>
      <c r="AO392" s="22">
        <v>2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18</v>
      </c>
      <c r="AX392" s="20">
        <v>14.4</v>
      </c>
      <c r="AY392" s="20">
        <v>2.9</v>
      </c>
      <c r="AZ392" s="20">
        <v>0</v>
      </c>
      <c r="BA392" s="20">
        <v>1.7</v>
      </c>
      <c r="BB392" s="22">
        <v>1</v>
      </c>
      <c r="BC392" s="20">
        <v>0</v>
      </c>
      <c r="BD392" s="20">
        <v>0.01</v>
      </c>
      <c r="BE392" s="20">
        <v>0.01</v>
      </c>
      <c r="BF392" s="20">
        <v>3.02</v>
      </c>
      <c r="BG392" s="22">
        <v>363</v>
      </c>
      <c r="BH392" s="22">
        <v>160</v>
      </c>
      <c r="BI392" s="22">
        <v>375</v>
      </c>
      <c r="BJ392" s="22">
        <v>187</v>
      </c>
      <c r="BK392" s="22">
        <v>709</v>
      </c>
      <c r="BL392" s="22">
        <v>306</v>
      </c>
      <c r="BM392" s="22">
        <v>412</v>
      </c>
      <c r="BN392" s="22">
        <v>191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0.01</v>
      </c>
      <c r="BX392" s="22">
        <v>0.01</v>
      </c>
      <c r="BY392" s="22">
        <v>2.56</v>
      </c>
      <c r="BZ392" s="22">
        <v>1.7</v>
      </c>
      <c r="CA392" s="22">
        <v>120</v>
      </c>
      <c r="CB392" s="22">
        <v>76</v>
      </c>
      <c r="CC392" s="22">
        <v>323</v>
      </c>
      <c r="CD392" s="22">
        <v>151</v>
      </c>
      <c r="CE392" s="22">
        <v>409</v>
      </c>
      <c r="CF392" s="22">
        <v>198</v>
      </c>
      <c r="CG392" s="22">
        <v>482</v>
      </c>
      <c r="CH392" s="22">
        <v>163</v>
      </c>
      <c r="CI392" s="22">
        <v>0.85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441266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3</v>
      </c>
      <c r="J393" s="20">
        <v>2</v>
      </c>
      <c r="K393" s="20">
        <v>2</v>
      </c>
      <c r="L393" s="22">
        <v>3</v>
      </c>
      <c r="M393" s="20" t="s">
        <v>983</v>
      </c>
      <c r="N393" s="20">
        <v>1.5</v>
      </c>
      <c r="O393" s="22">
        <v>708</v>
      </c>
      <c r="P393" s="23" t="b">
        <v>0</v>
      </c>
      <c r="Q393" s="20"/>
      <c r="R393" s="20"/>
      <c r="S393" s="22">
        <v>50</v>
      </c>
      <c r="T393" s="20" t="s">
        <v>3198</v>
      </c>
      <c r="U393" s="20">
        <v>1.4</v>
      </c>
      <c r="V393" s="20" t="s">
        <v>3199</v>
      </c>
      <c r="W393" s="20">
        <v>0.1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7</v>
      </c>
      <c r="AD393" s="22">
        <v>12969</v>
      </c>
      <c r="AE393" s="22">
        <v>1147</v>
      </c>
      <c r="AF393" s="22">
        <v>4950</v>
      </c>
      <c r="AG393" s="22">
        <v>679</v>
      </c>
      <c r="AH393" s="20">
        <v>0.3</v>
      </c>
      <c r="AI393" s="20">
        <v>1.4</v>
      </c>
      <c r="AJ393" s="20" t="s">
        <v>3199</v>
      </c>
      <c r="AK393" s="22">
        <v>130</v>
      </c>
      <c r="AL393" s="22">
        <v>0</v>
      </c>
      <c r="AM393" s="22">
        <v>0</v>
      </c>
      <c r="AN393" s="22">
        <v>1</v>
      </c>
      <c r="AO393" s="22">
        <v>2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27</v>
      </c>
      <c r="AX393" s="20">
        <v>24.6</v>
      </c>
      <c r="AY393" s="20">
        <v>17</v>
      </c>
      <c r="AZ393" s="20">
        <v>47</v>
      </c>
      <c r="BA393" s="20">
        <v>8.8000000000000007</v>
      </c>
      <c r="BB393" s="22">
        <v>1</v>
      </c>
      <c r="BC393" s="20">
        <v>0.83</v>
      </c>
      <c r="BD393" s="20">
        <v>0.06</v>
      </c>
      <c r="BE393" s="20">
        <v>0.89</v>
      </c>
      <c r="BF393" s="20">
        <v>1.96</v>
      </c>
      <c r="BG393" s="22">
        <v>333</v>
      </c>
      <c r="BH393" s="22">
        <v>146</v>
      </c>
      <c r="BI393" s="22">
        <v>304</v>
      </c>
      <c r="BJ393" s="22">
        <v>161</v>
      </c>
      <c r="BK393" s="22">
        <v>177</v>
      </c>
      <c r="BL393" s="22">
        <v>102</v>
      </c>
      <c r="BM393" s="22">
        <v>312</v>
      </c>
      <c r="BN393" s="22">
        <v>143</v>
      </c>
      <c r="BO393" s="20"/>
      <c r="BP393" s="20"/>
      <c r="BQ393" s="20"/>
      <c r="BR393" s="20"/>
      <c r="BS393" s="20"/>
      <c r="BT393" s="20"/>
      <c r="BU393" s="22">
        <v>0.56999999999999995</v>
      </c>
      <c r="BV393" s="22">
        <v>0</v>
      </c>
      <c r="BW393" s="22">
        <v>0.04</v>
      </c>
      <c r="BX393" s="22">
        <v>0.61</v>
      </c>
      <c r="BY393" s="22">
        <v>1.36</v>
      </c>
      <c r="BZ393" s="22">
        <v>1.38</v>
      </c>
      <c r="CA393" s="22">
        <v>206</v>
      </c>
      <c r="CB393" s="22">
        <v>131</v>
      </c>
      <c r="CC393" s="22">
        <v>197</v>
      </c>
      <c r="CD393" s="22">
        <v>95</v>
      </c>
      <c r="CE393" s="22">
        <v>308</v>
      </c>
      <c r="CF393" s="22">
        <v>144</v>
      </c>
      <c r="CG393" s="22">
        <v>410</v>
      </c>
      <c r="CH393" s="22">
        <v>130</v>
      </c>
      <c r="CI393" s="22">
        <v>0.69</v>
      </c>
      <c r="CJ393" s="22">
        <v>0.69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462491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0.5</v>
      </c>
      <c r="K394" s="20">
        <v>0.5</v>
      </c>
      <c r="L394" s="22">
        <v>0</v>
      </c>
      <c r="M394" s="20" t="s">
        <v>1236</v>
      </c>
      <c r="N394" s="20">
        <v>0</v>
      </c>
      <c r="O394" s="22">
        <v>726</v>
      </c>
      <c r="P394" s="23" t="b">
        <v>0</v>
      </c>
      <c r="Q394" s="20"/>
      <c r="R394" s="20"/>
      <c r="S394" s="22">
        <v>40</v>
      </c>
      <c r="T394" s="20" t="s">
        <v>3438</v>
      </c>
      <c r="U394" s="20">
        <v>0</v>
      </c>
      <c r="V394" s="20" t="s">
        <v>663</v>
      </c>
      <c r="W394" s="20">
        <v>0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0</v>
      </c>
      <c r="AD394" s="22">
        <v>472</v>
      </c>
      <c r="AE394" s="22">
        <v>152</v>
      </c>
      <c r="AF394" s="22">
        <v>109</v>
      </c>
      <c r="AG394" s="22">
        <v>58</v>
      </c>
      <c r="AH394" s="20">
        <v>0</v>
      </c>
      <c r="AI394" s="20">
        <v>0</v>
      </c>
      <c r="AJ394" s="20" t="s">
        <v>663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513</v>
      </c>
      <c r="BH394" s="22">
        <v>194</v>
      </c>
      <c r="BI394" s="22">
        <v>497</v>
      </c>
      <c r="BJ394" s="22">
        <v>191</v>
      </c>
      <c r="BK394" s="22">
        <v>477</v>
      </c>
      <c r="BL394" s="22">
        <v>183</v>
      </c>
      <c r="BM394" s="22">
        <v>518</v>
      </c>
      <c r="BN394" s="22">
        <v>194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670</v>
      </c>
      <c r="CB394" s="22">
        <v>200</v>
      </c>
      <c r="CC394" s="22">
        <v>454</v>
      </c>
      <c r="CD394" s="22">
        <v>162</v>
      </c>
      <c r="CE394" s="22">
        <v>521</v>
      </c>
      <c r="CF394" s="22">
        <v>193</v>
      </c>
      <c r="CG394" s="22">
        <v>680</v>
      </c>
      <c r="CH394" s="22">
        <v>229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519328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2</v>
      </c>
      <c r="J395" s="20">
        <v>1.7</v>
      </c>
      <c r="K395" s="20">
        <v>1.7</v>
      </c>
      <c r="L395" s="22">
        <v>0</v>
      </c>
      <c r="M395" s="20" t="s">
        <v>1166</v>
      </c>
      <c r="N395" s="20">
        <v>0</v>
      </c>
      <c r="O395" s="22">
        <v>728</v>
      </c>
      <c r="P395" s="23" t="b">
        <v>0</v>
      </c>
      <c r="Q395" s="20"/>
      <c r="R395" s="20"/>
      <c r="S395" s="22">
        <v>40</v>
      </c>
      <c r="T395" s="20" t="s">
        <v>3528</v>
      </c>
      <c r="U395" s="20">
        <v>0</v>
      </c>
      <c r="V395" s="20" t="s">
        <v>3529</v>
      </c>
      <c r="W395" s="20">
        <v>0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0</v>
      </c>
      <c r="AD395" s="22">
        <v>43</v>
      </c>
      <c r="AE395" s="22">
        <v>43</v>
      </c>
      <c r="AF395" s="22">
        <v>4</v>
      </c>
      <c r="AG395" s="22">
        <v>4</v>
      </c>
      <c r="AH395" s="20">
        <v>0</v>
      </c>
      <c r="AI395" s="20">
        <v>0</v>
      </c>
      <c r="AJ395" s="20" t="s">
        <v>3529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529</v>
      </c>
      <c r="BH395" s="22">
        <v>202</v>
      </c>
      <c r="BI395" s="22">
        <v>512</v>
      </c>
      <c r="BJ395" s="22">
        <v>198</v>
      </c>
      <c r="BK395" s="22">
        <v>493</v>
      </c>
      <c r="BL395" s="22">
        <v>191</v>
      </c>
      <c r="BM395" s="22">
        <v>533</v>
      </c>
      <c r="BN395" s="22">
        <v>201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690</v>
      </c>
      <c r="CB395" s="22">
        <v>212</v>
      </c>
      <c r="CC395" s="22">
        <v>470</v>
      </c>
      <c r="CD395" s="22">
        <v>170</v>
      </c>
      <c r="CE395" s="22">
        <v>536</v>
      </c>
      <c r="CF395" s="22">
        <v>200</v>
      </c>
      <c r="CG395" s="22">
        <v>725</v>
      </c>
      <c r="CH395" s="22">
        <v>237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437742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0</v>
      </c>
      <c r="K396" s="20">
        <v>0</v>
      </c>
      <c r="L396" s="22">
        <v>0</v>
      </c>
      <c r="M396" s="20" t="s">
        <v>890</v>
      </c>
      <c r="N396" s="20">
        <v>0</v>
      </c>
      <c r="O396" s="22">
        <v>21</v>
      </c>
      <c r="P396" s="23" t="b">
        <v>0</v>
      </c>
      <c r="Q396" s="20" t="s">
        <v>3358</v>
      </c>
      <c r="R396" s="20" t="s">
        <v>3359</v>
      </c>
      <c r="S396" s="22">
        <v>49</v>
      </c>
      <c r="T396" s="20" t="s">
        <v>891</v>
      </c>
      <c r="U396" s="20">
        <v>1.5</v>
      </c>
      <c r="V396" s="20" t="s">
        <v>892</v>
      </c>
      <c r="W396" s="20">
        <v>0</v>
      </c>
      <c r="X396" s="23" t="b">
        <v>0</v>
      </c>
      <c r="Y396" s="20"/>
      <c r="Z396" s="20" t="s">
        <v>899</v>
      </c>
      <c r="AA396" s="22">
        <v>12</v>
      </c>
      <c r="AB396" s="22">
        <v>102</v>
      </c>
      <c r="AC396" s="22">
        <v>3</v>
      </c>
      <c r="AD396" s="22">
        <v>950</v>
      </c>
      <c r="AE396" s="22">
        <v>3</v>
      </c>
      <c r="AF396" s="22">
        <v>1911</v>
      </c>
      <c r="AG396" s="22">
        <v>40</v>
      </c>
      <c r="AH396" s="20">
        <v>0</v>
      </c>
      <c r="AI396" s="20">
        <v>0.6</v>
      </c>
      <c r="AJ396" s="20" t="s">
        <v>602</v>
      </c>
      <c r="AK396" s="22">
        <v>130</v>
      </c>
      <c r="AL396" s="22">
        <v>0</v>
      </c>
      <c r="AM396" s="22">
        <v>0</v>
      </c>
      <c r="AN396" s="22">
        <v>0</v>
      </c>
      <c r="AO396" s="22">
        <v>2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11</v>
      </c>
      <c r="AX396" s="20">
        <v>4.2</v>
      </c>
      <c r="AY396" s="20">
        <v>13.9</v>
      </c>
      <c r="AZ396" s="20">
        <v>11</v>
      </c>
      <c r="BA396" s="20">
        <v>2.9</v>
      </c>
      <c r="BB396" s="22">
        <v>2</v>
      </c>
      <c r="BC396" s="20">
        <v>0.06</v>
      </c>
      <c r="BD396" s="20">
        <v>0.01</v>
      </c>
      <c r="BE396" s="20">
        <v>7.0000000000000007E-2</v>
      </c>
      <c r="BF396" s="20">
        <v>1.07</v>
      </c>
      <c r="BG396" s="22">
        <v>410</v>
      </c>
      <c r="BH396" s="22">
        <v>188</v>
      </c>
      <c r="BI396" s="22">
        <v>325</v>
      </c>
      <c r="BJ396" s="22">
        <v>169</v>
      </c>
      <c r="BK396" s="22">
        <v>310</v>
      </c>
      <c r="BL396" s="22">
        <v>161</v>
      </c>
      <c r="BM396" s="22">
        <v>386</v>
      </c>
      <c r="BN396" s="22">
        <v>179</v>
      </c>
      <c r="BO396" s="22">
        <v>4</v>
      </c>
      <c r="BP396" s="20"/>
      <c r="BQ396" s="20"/>
      <c r="BR396" s="20"/>
      <c r="BS396" s="20"/>
      <c r="BT396" s="20"/>
      <c r="BU396" s="22">
        <v>0.04</v>
      </c>
      <c r="BV396" s="22">
        <v>0</v>
      </c>
      <c r="BW396" s="22">
        <v>0.01</v>
      </c>
      <c r="BX396" s="22">
        <v>0.05</v>
      </c>
      <c r="BY396" s="22">
        <v>0.74</v>
      </c>
      <c r="BZ396" s="22">
        <v>1.38</v>
      </c>
      <c r="CA396" s="22">
        <v>269</v>
      </c>
      <c r="CB396" s="22">
        <v>174</v>
      </c>
      <c r="CC396" s="22">
        <v>669</v>
      </c>
      <c r="CD396" s="22">
        <v>276</v>
      </c>
      <c r="CE396" s="22">
        <v>289</v>
      </c>
      <c r="CF396" s="22">
        <v>134</v>
      </c>
      <c r="CG396" s="22">
        <v>618</v>
      </c>
      <c r="CH396" s="22">
        <v>243</v>
      </c>
      <c r="CI396" s="22">
        <v>1.38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184704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3</v>
      </c>
      <c r="J397" s="20">
        <v>1.3</v>
      </c>
      <c r="K397" s="20">
        <v>1.3</v>
      </c>
      <c r="L397" s="22">
        <v>2</v>
      </c>
      <c r="M397" s="20" t="s">
        <v>944</v>
      </c>
      <c r="N397" s="20">
        <v>1.8</v>
      </c>
      <c r="O397" s="22">
        <v>52</v>
      </c>
      <c r="P397" s="23" t="b">
        <v>0</v>
      </c>
      <c r="Q397" s="20"/>
      <c r="R397" s="20"/>
      <c r="S397" s="22">
        <v>44</v>
      </c>
      <c r="T397" s="20" t="s">
        <v>945</v>
      </c>
      <c r="U397" s="20">
        <v>1.7</v>
      </c>
      <c r="V397" s="20" t="s">
        <v>667</v>
      </c>
      <c r="W397" s="20">
        <v>1.3</v>
      </c>
      <c r="X397" s="23" t="b">
        <v>0</v>
      </c>
      <c r="Y397" s="20"/>
      <c r="Z397" s="20" t="s">
        <v>858</v>
      </c>
      <c r="AA397" s="22">
        <v>12</v>
      </c>
      <c r="AB397" s="22">
        <v>102</v>
      </c>
      <c r="AC397" s="22">
        <v>15</v>
      </c>
      <c r="AD397" s="22">
        <v>116652</v>
      </c>
      <c r="AE397" s="22">
        <v>6794</v>
      </c>
      <c r="AF397" s="22">
        <v>116093</v>
      </c>
      <c r="AG397" s="22">
        <v>4424</v>
      </c>
      <c r="AH397" s="20">
        <v>0.4</v>
      </c>
      <c r="AI397" s="20">
        <v>3.4</v>
      </c>
      <c r="AJ397" s="20" t="s">
        <v>667</v>
      </c>
      <c r="AK397" s="22">
        <v>810</v>
      </c>
      <c r="AL397" s="22">
        <v>0</v>
      </c>
      <c r="AM397" s="22">
        <v>0</v>
      </c>
      <c r="AN397" s="22">
        <v>0</v>
      </c>
      <c r="AO397" s="22">
        <v>17</v>
      </c>
      <c r="AP397" s="22">
        <v>0</v>
      </c>
      <c r="AQ397" s="22">
        <v>0</v>
      </c>
      <c r="AR397" s="22">
        <v>0</v>
      </c>
      <c r="AS397" s="22">
        <v>3</v>
      </c>
      <c r="AT397" s="22">
        <v>0</v>
      </c>
      <c r="AU397" s="22">
        <v>0</v>
      </c>
      <c r="AV397" s="22">
        <v>0</v>
      </c>
      <c r="AW397" s="22">
        <v>108</v>
      </c>
      <c r="AX397" s="20">
        <v>120.4</v>
      </c>
      <c r="AY397" s="20">
        <v>98.7</v>
      </c>
      <c r="AZ397" s="20">
        <v>14</v>
      </c>
      <c r="BA397" s="20">
        <v>23.4</v>
      </c>
      <c r="BB397" s="22">
        <v>9</v>
      </c>
      <c r="BC397" s="20">
        <v>0.18</v>
      </c>
      <c r="BD397" s="20">
        <v>0.47</v>
      </c>
      <c r="BE397" s="20">
        <v>0.65</v>
      </c>
      <c r="BF397" s="20">
        <v>17.72</v>
      </c>
      <c r="BG397" s="22">
        <v>140</v>
      </c>
      <c r="BH397" s="22">
        <v>54</v>
      </c>
      <c r="BI397" s="22">
        <v>95</v>
      </c>
      <c r="BJ397" s="22">
        <v>68</v>
      </c>
      <c r="BK397" s="22">
        <v>293</v>
      </c>
      <c r="BL397" s="22">
        <v>151</v>
      </c>
      <c r="BM397" s="22">
        <v>160</v>
      </c>
      <c r="BN397" s="22">
        <v>82</v>
      </c>
      <c r="BO397" s="20"/>
      <c r="BP397" s="20"/>
      <c r="BQ397" s="20"/>
      <c r="BR397" s="20"/>
      <c r="BS397" s="20"/>
      <c r="BT397" s="20"/>
      <c r="BU397" s="22">
        <v>0.02</v>
      </c>
      <c r="BV397" s="22">
        <v>0</v>
      </c>
      <c r="BW397" s="22">
        <v>0.05</v>
      </c>
      <c r="BX397" s="22">
        <v>7.0000000000000007E-2</v>
      </c>
      <c r="BY397" s="22">
        <v>1.97</v>
      </c>
      <c r="BZ397" s="22">
        <v>1.89</v>
      </c>
      <c r="CA397" s="22">
        <v>506</v>
      </c>
      <c r="CB397" s="22">
        <v>280</v>
      </c>
      <c r="CC397" s="22">
        <v>171</v>
      </c>
      <c r="CD397" s="22">
        <v>81</v>
      </c>
      <c r="CE397" s="22">
        <v>268</v>
      </c>
      <c r="CF397" s="22">
        <v>123</v>
      </c>
      <c r="CG397" s="22">
        <v>156</v>
      </c>
      <c r="CH397" s="22">
        <v>50</v>
      </c>
      <c r="CI397" s="22">
        <v>1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174310</v>
      </c>
      <c r="D398" s="22">
        <v>0</v>
      </c>
      <c r="E398" s="22">
        <v>0</v>
      </c>
      <c r="F398" s="22">
        <v>-2</v>
      </c>
      <c r="G398" s="22">
        <v>2</v>
      </c>
      <c r="H398" s="22">
        <v>0</v>
      </c>
      <c r="I398" s="22">
        <v>4</v>
      </c>
      <c r="J398" s="20">
        <v>3.3</v>
      </c>
      <c r="K398" s="20">
        <v>3.3</v>
      </c>
      <c r="L398" s="22">
        <v>5</v>
      </c>
      <c r="M398" s="20" t="s">
        <v>2116</v>
      </c>
      <c r="N398" s="20">
        <v>3.8</v>
      </c>
      <c r="O398" s="22">
        <v>314</v>
      </c>
      <c r="P398" s="23" t="b">
        <v>0</v>
      </c>
      <c r="Q398" s="20"/>
      <c r="R398" s="20"/>
      <c r="S398" s="22">
        <v>48</v>
      </c>
      <c r="T398" s="20" t="s">
        <v>2117</v>
      </c>
      <c r="U398" s="20">
        <v>2.6</v>
      </c>
      <c r="V398" s="20" t="s">
        <v>2118</v>
      </c>
      <c r="W398" s="20">
        <v>0.6</v>
      </c>
      <c r="X398" s="23" t="b">
        <v>0</v>
      </c>
      <c r="Y398" s="20"/>
      <c r="Z398" s="20" t="s">
        <v>858</v>
      </c>
      <c r="AA398" s="22">
        <v>12</v>
      </c>
      <c r="AB398" s="22">
        <v>102</v>
      </c>
      <c r="AC398" s="22">
        <v>23</v>
      </c>
      <c r="AD398" s="22">
        <v>33384</v>
      </c>
      <c r="AE398" s="22">
        <v>4339</v>
      </c>
      <c r="AF398" s="22">
        <v>76576</v>
      </c>
      <c r="AG398" s="22">
        <v>1478</v>
      </c>
      <c r="AH398" s="20">
        <v>0.8</v>
      </c>
      <c r="AI398" s="20">
        <v>4.8</v>
      </c>
      <c r="AJ398" s="20" t="s">
        <v>2118</v>
      </c>
      <c r="AK398" s="22">
        <v>346</v>
      </c>
      <c r="AL398" s="22">
        <v>2</v>
      </c>
      <c r="AM398" s="22">
        <v>0</v>
      </c>
      <c r="AN398" s="22">
        <v>0</v>
      </c>
      <c r="AO398" s="22">
        <v>7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2</v>
      </c>
      <c r="AW398" s="22">
        <v>65</v>
      </c>
      <c r="AX398" s="20">
        <v>85.2</v>
      </c>
      <c r="AY398" s="20">
        <v>67.7</v>
      </c>
      <c r="AZ398" s="20">
        <v>91</v>
      </c>
      <c r="BA398" s="20">
        <v>24.5</v>
      </c>
      <c r="BB398" s="22">
        <v>4</v>
      </c>
      <c r="BC398" s="20">
        <v>1.1299999999999999</v>
      </c>
      <c r="BD398" s="20">
        <v>0.21</v>
      </c>
      <c r="BE398" s="20">
        <v>1.34</v>
      </c>
      <c r="BF398" s="20">
        <v>6.26</v>
      </c>
      <c r="BG398" s="22">
        <v>198</v>
      </c>
      <c r="BH398" s="22">
        <v>22</v>
      </c>
      <c r="BI398" s="22">
        <v>153</v>
      </c>
      <c r="BJ398" s="22">
        <v>20</v>
      </c>
      <c r="BK398" s="22">
        <v>94</v>
      </c>
      <c r="BL398" s="22">
        <v>32</v>
      </c>
      <c r="BM398" s="22">
        <v>150</v>
      </c>
      <c r="BN398" s="22">
        <v>26</v>
      </c>
      <c r="BO398" s="20"/>
      <c r="BP398" s="20"/>
      <c r="BQ398" s="20"/>
      <c r="BR398" s="20"/>
      <c r="BS398" s="22">
        <v>2</v>
      </c>
      <c r="BT398" s="20"/>
      <c r="BU398" s="22">
        <v>0.28999999999999998</v>
      </c>
      <c r="BV398" s="22">
        <v>0</v>
      </c>
      <c r="BW398" s="22">
        <v>0.05</v>
      </c>
      <c r="BX398" s="22">
        <v>0.34</v>
      </c>
      <c r="BY398" s="22">
        <v>1.63</v>
      </c>
      <c r="BZ398" s="22">
        <v>1.82</v>
      </c>
      <c r="CA398" s="22">
        <v>303</v>
      </c>
      <c r="CB398" s="22">
        <v>59</v>
      </c>
      <c r="CC398" s="22">
        <v>65</v>
      </c>
      <c r="CD398" s="22">
        <v>10</v>
      </c>
      <c r="CE398" s="22">
        <v>172</v>
      </c>
      <c r="CF398" s="22">
        <v>25</v>
      </c>
      <c r="CG398" s="22">
        <v>205</v>
      </c>
      <c r="CH398" s="22">
        <v>36</v>
      </c>
      <c r="CI398" s="22">
        <v>1.04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208904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2</v>
      </c>
      <c r="J399" s="20">
        <v>0</v>
      </c>
      <c r="K399" s="20">
        <v>0</v>
      </c>
      <c r="L399" s="22">
        <v>0</v>
      </c>
      <c r="M399" s="20" t="s">
        <v>2119</v>
      </c>
      <c r="N399" s="20">
        <v>0.5</v>
      </c>
      <c r="O399" s="22">
        <v>315</v>
      </c>
      <c r="P399" s="23" t="b">
        <v>0</v>
      </c>
      <c r="Q399" s="20" t="s">
        <v>2397</v>
      </c>
      <c r="R399" s="20" t="s">
        <v>3439</v>
      </c>
      <c r="S399" s="22">
        <v>40</v>
      </c>
      <c r="T399" s="20" t="s">
        <v>2120</v>
      </c>
      <c r="U399" s="20">
        <v>2.2000000000000002</v>
      </c>
      <c r="V399" s="20" t="s">
        <v>540</v>
      </c>
      <c r="W399" s="20">
        <v>1.5</v>
      </c>
      <c r="X399" s="23" t="b">
        <v>0</v>
      </c>
      <c r="Y399" s="20"/>
      <c r="Z399" s="20" t="s">
        <v>899</v>
      </c>
      <c r="AA399" s="22">
        <v>12</v>
      </c>
      <c r="AB399" s="22">
        <v>102</v>
      </c>
      <c r="AC399" s="22">
        <v>13</v>
      </c>
      <c r="AD399" s="22">
        <v>198088</v>
      </c>
      <c r="AE399" s="22">
        <v>75</v>
      </c>
      <c r="AF399" s="22">
        <v>127546</v>
      </c>
      <c r="AG399" s="22">
        <v>11390</v>
      </c>
      <c r="AH399" s="20">
        <v>0.1</v>
      </c>
      <c r="AI399" s="20">
        <v>3.2</v>
      </c>
      <c r="AJ399" s="20" t="s">
        <v>540</v>
      </c>
      <c r="AK399" s="22">
        <v>371</v>
      </c>
      <c r="AL399" s="22">
        <v>1</v>
      </c>
      <c r="AM399" s="22">
        <v>0</v>
      </c>
      <c r="AN399" s="22">
        <v>0</v>
      </c>
      <c r="AO399" s="22">
        <v>6</v>
      </c>
      <c r="AP399" s="22">
        <v>0</v>
      </c>
      <c r="AQ399" s="22">
        <v>0</v>
      </c>
      <c r="AR399" s="22">
        <v>0</v>
      </c>
      <c r="AS399" s="22">
        <v>1</v>
      </c>
      <c r="AT399" s="22">
        <v>0</v>
      </c>
      <c r="AU399" s="22">
        <v>0</v>
      </c>
      <c r="AV399" s="22">
        <v>1</v>
      </c>
      <c r="AW399" s="22">
        <v>68</v>
      </c>
      <c r="AX399" s="20">
        <v>113.2</v>
      </c>
      <c r="AY399" s="20">
        <v>1.8</v>
      </c>
      <c r="AZ399" s="20">
        <v>27</v>
      </c>
      <c r="BA399" s="20">
        <v>14.3</v>
      </c>
      <c r="BB399" s="22">
        <v>4</v>
      </c>
      <c r="BC399" s="20">
        <v>0.26</v>
      </c>
      <c r="BD399" s="20">
        <v>0</v>
      </c>
      <c r="BE399" s="20">
        <v>0.26</v>
      </c>
      <c r="BF399" s="20">
        <v>7.07</v>
      </c>
      <c r="BG399" s="22">
        <v>150</v>
      </c>
      <c r="BH399" s="22">
        <v>56</v>
      </c>
      <c r="BI399" s="22">
        <v>386</v>
      </c>
      <c r="BJ399" s="22">
        <v>144</v>
      </c>
      <c r="BK399" s="22">
        <v>229</v>
      </c>
      <c r="BL399" s="22">
        <v>65</v>
      </c>
      <c r="BM399" s="22">
        <v>256</v>
      </c>
      <c r="BN399" s="22">
        <v>85</v>
      </c>
      <c r="BO399" s="20"/>
      <c r="BP399" s="20"/>
      <c r="BQ399" s="20"/>
      <c r="BR399" s="20"/>
      <c r="BS399" s="20"/>
      <c r="BT399" s="20"/>
      <c r="BU399" s="22">
        <v>0.06</v>
      </c>
      <c r="BV399" s="22">
        <v>0</v>
      </c>
      <c r="BW399" s="22">
        <v>0</v>
      </c>
      <c r="BX399" s="22">
        <v>0.06</v>
      </c>
      <c r="BY399" s="22">
        <v>1.72</v>
      </c>
      <c r="BZ399" s="22">
        <v>1.46</v>
      </c>
      <c r="CA399" s="22">
        <v>635</v>
      </c>
      <c r="CB399" s="22">
        <v>177</v>
      </c>
      <c r="CC399" s="22">
        <v>296</v>
      </c>
      <c r="CD399" s="22">
        <v>92</v>
      </c>
      <c r="CE399" s="22">
        <v>193</v>
      </c>
      <c r="CF399" s="22">
        <v>64</v>
      </c>
      <c r="CG399" s="22">
        <v>146</v>
      </c>
      <c r="CH399" s="22">
        <v>57</v>
      </c>
      <c r="CI399" s="22">
        <v>0.97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165183</v>
      </c>
      <c r="D400" s="22">
        <v>-1</v>
      </c>
      <c r="E400" s="22">
        <v>1</v>
      </c>
      <c r="F400" s="22">
        <v>-1</v>
      </c>
      <c r="G400" s="22">
        <v>1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2121</v>
      </c>
      <c r="N400" s="20">
        <v>0.8</v>
      </c>
      <c r="O400" s="22">
        <v>316</v>
      </c>
      <c r="P400" s="23" t="b">
        <v>0</v>
      </c>
      <c r="Q400" s="20" t="s">
        <v>2397</v>
      </c>
      <c r="R400" s="20" t="s">
        <v>3406</v>
      </c>
      <c r="S400" s="22">
        <v>39</v>
      </c>
      <c r="T400" s="20" t="s">
        <v>2122</v>
      </c>
      <c r="U400" s="20">
        <v>1.3</v>
      </c>
      <c r="V400" s="20" t="s">
        <v>2123</v>
      </c>
      <c r="W400" s="20">
        <v>4</v>
      </c>
      <c r="X400" s="23" t="b">
        <v>0</v>
      </c>
      <c r="Y400" s="20"/>
      <c r="Z400" s="20" t="s">
        <v>899</v>
      </c>
      <c r="AA400" s="22">
        <v>12</v>
      </c>
      <c r="AB400" s="22">
        <v>102</v>
      </c>
      <c r="AC400" s="22">
        <v>9</v>
      </c>
      <c r="AD400" s="22">
        <v>101249</v>
      </c>
      <c r="AE400" s="22">
        <v>317</v>
      </c>
      <c r="AF400" s="22">
        <v>498585</v>
      </c>
      <c r="AG400" s="22">
        <v>18768</v>
      </c>
      <c r="AH400" s="20">
        <v>0.2</v>
      </c>
      <c r="AI400" s="20">
        <v>2.2999999999999998</v>
      </c>
      <c r="AJ400" s="20" t="s">
        <v>2123</v>
      </c>
      <c r="AK400" s="22">
        <v>560</v>
      </c>
      <c r="AL400" s="22">
        <v>0</v>
      </c>
      <c r="AM400" s="22">
        <v>0</v>
      </c>
      <c r="AN400" s="22">
        <v>0</v>
      </c>
      <c r="AO400" s="22">
        <v>12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68</v>
      </c>
      <c r="AX400" s="20">
        <v>104.4</v>
      </c>
      <c r="AY400" s="20">
        <v>16.8</v>
      </c>
      <c r="AZ400" s="20">
        <v>33</v>
      </c>
      <c r="BA400" s="20">
        <v>15.3</v>
      </c>
      <c r="BB400" s="22">
        <v>7</v>
      </c>
      <c r="BC400" s="20">
        <v>0.37</v>
      </c>
      <c r="BD400" s="20">
        <v>7.0000000000000007E-2</v>
      </c>
      <c r="BE400" s="20">
        <v>0.44</v>
      </c>
      <c r="BF400" s="20">
        <v>11.75</v>
      </c>
      <c r="BG400" s="22">
        <v>159</v>
      </c>
      <c r="BH400" s="22">
        <v>59</v>
      </c>
      <c r="BI400" s="22">
        <v>305</v>
      </c>
      <c r="BJ400" s="22">
        <v>101</v>
      </c>
      <c r="BK400" s="22">
        <v>212</v>
      </c>
      <c r="BL400" s="22">
        <v>57</v>
      </c>
      <c r="BM400" s="22">
        <v>245</v>
      </c>
      <c r="BN400" s="22">
        <v>79</v>
      </c>
      <c r="BO400" s="20"/>
      <c r="BP400" s="20"/>
      <c r="BQ400" s="20"/>
      <c r="BR400" s="20"/>
      <c r="BS400" s="20"/>
      <c r="BT400" s="20"/>
      <c r="BU400" s="22">
        <v>0.06</v>
      </c>
      <c r="BV400" s="22">
        <v>0</v>
      </c>
      <c r="BW400" s="22">
        <v>0.01</v>
      </c>
      <c r="BX400" s="22">
        <v>7.0000000000000007E-2</v>
      </c>
      <c r="BY400" s="22">
        <v>1.89</v>
      </c>
      <c r="BZ400" s="22">
        <v>1.93</v>
      </c>
      <c r="CA400" s="22">
        <v>714</v>
      </c>
      <c r="CB400" s="22">
        <v>227</v>
      </c>
      <c r="CC400" s="22">
        <v>257</v>
      </c>
      <c r="CD400" s="22">
        <v>76</v>
      </c>
      <c r="CE400" s="22">
        <v>311</v>
      </c>
      <c r="CF400" s="22">
        <v>101</v>
      </c>
      <c r="CG400" s="22">
        <v>83</v>
      </c>
      <c r="CH400" s="22">
        <v>31</v>
      </c>
      <c r="CI400" s="22">
        <v>1.1200000000000001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82738</v>
      </c>
      <c r="D401" s="22">
        <v>0</v>
      </c>
      <c r="E401" s="22">
        <v>0</v>
      </c>
      <c r="F401" s="22">
        <v>-3</v>
      </c>
      <c r="G401" s="22">
        <v>3</v>
      </c>
      <c r="H401" s="22">
        <v>0</v>
      </c>
      <c r="I401" s="22">
        <v>3</v>
      </c>
      <c r="J401" s="20">
        <v>-0.3</v>
      </c>
      <c r="K401" s="20">
        <v>-0.3</v>
      </c>
      <c r="L401" s="22">
        <v>0</v>
      </c>
      <c r="M401" s="20" t="s">
        <v>1236</v>
      </c>
      <c r="N401" s="20">
        <v>0.2</v>
      </c>
      <c r="O401" s="22">
        <v>317</v>
      </c>
      <c r="P401" s="23" t="b">
        <v>0</v>
      </c>
      <c r="Q401" s="20"/>
      <c r="R401" s="20"/>
      <c r="S401" s="22">
        <v>47</v>
      </c>
      <c r="T401" s="20" t="s">
        <v>2124</v>
      </c>
      <c r="U401" s="20">
        <v>1</v>
      </c>
      <c r="V401" s="20" t="s">
        <v>2125</v>
      </c>
      <c r="W401" s="20">
        <v>0</v>
      </c>
      <c r="X401" s="23" t="b">
        <v>0</v>
      </c>
      <c r="Y401" s="20"/>
      <c r="Z401" s="20" t="s">
        <v>858</v>
      </c>
      <c r="AA401" s="22">
        <v>12</v>
      </c>
      <c r="AB401" s="22">
        <v>102</v>
      </c>
      <c r="AC401" s="22">
        <v>2</v>
      </c>
      <c r="AD401" s="22">
        <v>930</v>
      </c>
      <c r="AE401" s="22">
        <v>31</v>
      </c>
      <c r="AF401" s="22">
        <v>5126</v>
      </c>
      <c r="AG401" s="22">
        <v>77</v>
      </c>
      <c r="AH401" s="20">
        <v>0</v>
      </c>
      <c r="AI401" s="20">
        <v>0.4</v>
      </c>
      <c r="AJ401" s="20" t="s">
        <v>2125</v>
      </c>
      <c r="AK401" s="22">
        <v>26</v>
      </c>
      <c r="AL401" s="22">
        <v>0</v>
      </c>
      <c r="AM401" s="22">
        <v>0</v>
      </c>
      <c r="AN401" s="22">
        <v>0</v>
      </c>
      <c r="AO401" s="22">
        <v>1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6</v>
      </c>
      <c r="AX401" s="20">
        <v>0</v>
      </c>
      <c r="AY401" s="20">
        <v>0</v>
      </c>
      <c r="AZ401" s="20">
        <v>2</v>
      </c>
      <c r="BA401" s="20">
        <v>0.2</v>
      </c>
      <c r="BB401" s="22">
        <v>0</v>
      </c>
      <c r="BC401" s="20">
        <v>0</v>
      </c>
      <c r="BD401" s="20">
        <v>0</v>
      </c>
      <c r="BE401" s="20">
        <v>0</v>
      </c>
      <c r="BF401" s="20">
        <v>1.22</v>
      </c>
      <c r="BG401" s="22">
        <v>664</v>
      </c>
      <c r="BH401" s="22">
        <v>269</v>
      </c>
      <c r="BI401" s="22">
        <v>662</v>
      </c>
      <c r="BJ401" s="22">
        <v>271</v>
      </c>
      <c r="BK401" s="22">
        <v>382</v>
      </c>
      <c r="BL401" s="22">
        <v>191</v>
      </c>
      <c r="BM401" s="22">
        <v>433</v>
      </c>
      <c r="BN401" s="22">
        <v>202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4.22</v>
      </c>
      <c r="BZ401" s="22">
        <v>3.46</v>
      </c>
      <c r="CA401" s="22">
        <v>326</v>
      </c>
      <c r="CB401" s="22">
        <v>215</v>
      </c>
      <c r="CC401" s="22">
        <v>356</v>
      </c>
      <c r="CD401" s="22">
        <v>166</v>
      </c>
      <c r="CE401" s="22">
        <v>381</v>
      </c>
      <c r="CF401" s="22">
        <v>175</v>
      </c>
      <c r="CG401" s="22">
        <v>542</v>
      </c>
      <c r="CH401" s="22">
        <v>199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75</v>
      </c>
      <c r="B402" s="22">
        <v>100</v>
      </c>
      <c r="C402" s="22">
        <v>156658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1</v>
      </c>
      <c r="K402" s="20">
        <v>1.3</v>
      </c>
      <c r="L402" s="22">
        <v>1</v>
      </c>
      <c r="M402" s="20" t="s">
        <v>1170</v>
      </c>
      <c r="N402" s="20">
        <v>1.8</v>
      </c>
      <c r="O402" s="22">
        <v>318</v>
      </c>
      <c r="P402" s="23" t="b">
        <v>0</v>
      </c>
      <c r="Q402" s="20" t="s">
        <v>2388</v>
      </c>
      <c r="R402" s="20" t="s">
        <v>3530</v>
      </c>
      <c r="S402" s="22">
        <v>40</v>
      </c>
      <c r="T402" s="20" t="s">
        <v>2126</v>
      </c>
      <c r="U402" s="20">
        <v>1.6</v>
      </c>
      <c r="V402" s="20" t="s">
        <v>2127</v>
      </c>
      <c r="W402" s="20">
        <v>0.2</v>
      </c>
      <c r="X402" s="23" t="b">
        <v>0</v>
      </c>
      <c r="Y402" s="20"/>
      <c r="Z402" s="20" t="s">
        <v>937</v>
      </c>
      <c r="AA402" s="22">
        <v>12</v>
      </c>
      <c r="AB402" s="22">
        <v>102</v>
      </c>
      <c r="AC402" s="22">
        <v>13</v>
      </c>
      <c r="AD402" s="22">
        <v>24022</v>
      </c>
      <c r="AE402" s="22">
        <v>997</v>
      </c>
      <c r="AF402" s="22">
        <v>8360</v>
      </c>
      <c r="AG402" s="22">
        <v>748</v>
      </c>
      <c r="AH402" s="20">
        <v>0.4</v>
      </c>
      <c r="AI402" s="20">
        <v>3.2</v>
      </c>
      <c r="AJ402" s="20" t="s">
        <v>2127</v>
      </c>
      <c r="AK402" s="22">
        <v>595</v>
      </c>
      <c r="AL402" s="22">
        <v>0</v>
      </c>
      <c r="AM402" s="22">
        <v>1</v>
      </c>
      <c r="AN402" s="22">
        <v>0</v>
      </c>
      <c r="AO402" s="22">
        <v>12</v>
      </c>
      <c r="AP402" s="22">
        <v>0</v>
      </c>
      <c r="AQ402" s="22">
        <v>0</v>
      </c>
      <c r="AR402" s="22">
        <v>0</v>
      </c>
      <c r="AS402" s="22">
        <v>1</v>
      </c>
      <c r="AT402" s="22">
        <v>0</v>
      </c>
      <c r="AU402" s="22">
        <v>0</v>
      </c>
      <c r="AV402" s="22">
        <v>0</v>
      </c>
      <c r="AW402" s="22">
        <v>79</v>
      </c>
      <c r="AX402" s="20">
        <v>131.19999999999999</v>
      </c>
      <c r="AY402" s="20">
        <v>73.8</v>
      </c>
      <c r="AZ402" s="20">
        <v>51</v>
      </c>
      <c r="BA402" s="20">
        <v>25.6</v>
      </c>
      <c r="BB402" s="22">
        <v>7</v>
      </c>
      <c r="BC402" s="20">
        <v>0.37</v>
      </c>
      <c r="BD402" s="20">
        <v>0.19</v>
      </c>
      <c r="BE402" s="20">
        <v>0.56000000000000005</v>
      </c>
      <c r="BF402" s="20">
        <v>12.33</v>
      </c>
      <c r="BG402" s="22">
        <v>121</v>
      </c>
      <c r="BH402" s="22">
        <v>44</v>
      </c>
      <c r="BI402" s="22">
        <v>136</v>
      </c>
      <c r="BJ402" s="22">
        <v>31</v>
      </c>
      <c r="BK402" s="22">
        <v>168</v>
      </c>
      <c r="BL402" s="22">
        <v>31</v>
      </c>
      <c r="BM402" s="22">
        <v>138</v>
      </c>
      <c r="BN402" s="22">
        <v>33</v>
      </c>
      <c r="BO402" s="20"/>
      <c r="BP402" s="20"/>
      <c r="BQ402" s="20"/>
      <c r="BR402" s="20"/>
      <c r="BS402" s="20"/>
      <c r="BT402" s="20"/>
      <c r="BU402" s="22">
        <v>0.06</v>
      </c>
      <c r="BV402" s="22">
        <v>0</v>
      </c>
      <c r="BW402" s="22">
        <v>0.03</v>
      </c>
      <c r="BX402" s="22">
        <v>0.09</v>
      </c>
      <c r="BY402" s="22">
        <v>1.87</v>
      </c>
      <c r="BZ402" s="22">
        <v>1.82</v>
      </c>
      <c r="CA402" s="22">
        <v>625</v>
      </c>
      <c r="CB402" s="22">
        <v>169</v>
      </c>
      <c r="CC402" s="22">
        <v>170</v>
      </c>
      <c r="CD402" s="22">
        <v>48</v>
      </c>
      <c r="CE402" s="22">
        <v>275</v>
      </c>
      <c r="CF402" s="22">
        <v>86</v>
      </c>
      <c r="CG402" s="22">
        <v>314</v>
      </c>
      <c r="CH402" s="22">
        <v>123</v>
      </c>
      <c r="CI402" s="22">
        <v>1.06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193195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365</v>
      </c>
      <c r="N403" s="20">
        <v>0</v>
      </c>
      <c r="O403" s="22">
        <v>319</v>
      </c>
      <c r="P403" s="23" t="b">
        <v>0</v>
      </c>
      <c r="Q403" s="20" t="s">
        <v>3051</v>
      </c>
      <c r="R403" s="20" t="s">
        <v>3052</v>
      </c>
      <c r="S403" s="22">
        <v>49</v>
      </c>
      <c r="T403" s="20" t="s">
        <v>2128</v>
      </c>
      <c r="U403" s="20">
        <v>0</v>
      </c>
      <c r="V403" s="20" t="s">
        <v>760</v>
      </c>
      <c r="W403" s="20">
        <v>0</v>
      </c>
      <c r="X403" s="23" t="b">
        <v>0</v>
      </c>
      <c r="Y403" s="20"/>
      <c r="Z403" s="20" t="s">
        <v>872</v>
      </c>
      <c r="AA403" s="22">
        <v>12</v>
      </c>
      <c r="AB403" s="22">
        <v>102</v>
      </c>
      <c r="AC403" s="22">
        <v>0</v>
      </c>
      <c r="AD403" s="22">
        <v>182</v>
      </c>
      <c r="AE403" s="22">
        <v>0</v>
      </c>
      <c r="AF403" s="22">
        <v>3609</v>
      </c>
      <c r="AG403" s="22">
        <v>28</v>
      </c>
      <c r="AH403" s="20">
        <v>0</v>
      </c>
      <c r="AI403" s="20">
        <v>0</v>
      </c>
      <c r="AJ403" s="20" t="s">
        <v>760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682</v>
      </c>
      <c r="BH403" s="22">
        <v>284</v>
      </c>
      <c r="BI403" s="22">
        <v>681</v>
      </c>
      <c r="BJ403" s="22">
        <v>284</v>
      </c>
      <c r="BK403" s="22">
        <v>675</v>
      </c>
      <c r="BL403" s="22">
        <v>281</v>
      </c>
      <c r="BM403" s="22">
        <v>683</v>
      </c>
      <c r="BN403" s="22">
        <v>284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244</v>
      </c>
      <c r="CB403" s="22">
        <v>160</v>
      </c>
      <c r="CC403" s="22">
        <v>661</v>
      </c>
      <c r="CD403" s="22">
        <v>270</v>
      </c>
      <c r="CE403" s="22">
        <v>684</v>
      </c>
      <c r="CF403" s="22">
        <v>284</v>
      </c>
      <c r="CG403" s="22">
        <v>621</v>
      </c>
      <c r="CH403" s="22">
        <v>245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96784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0</v>
      </c>
      <c r="K404" s="20">
        <v>0</v>
      </c>
      <c r="L404" s="22">
        <v>0</v>
      </c>
      <c r="M404" s="20" t="s">
        <v>1014</v>
      </c>
      <c r="N404" s="20">
        <v>0</v>
      </c>
      <c r="O404" s="22">
        <v>320</v>
      </c>
      <c r="P404" s="23" t="b">
        <v>0</v>
      </c>
      <c r="Q404" s="20" t="s">
        <v>3200</v>
      </c>
      <c r="R404" s="20" t="s">
        <v>2427</v>
      </c>
      <c r="S404" s="22">
        <v>49</v>
      </c>
      <c r="T404" s="20" t="s">
        <v>2129</v>
      </c>
      <c r="U404" s="20">
        <v>0</v>
      </c>
      <c r="V404" s="20" t="s">
        <v>681</v>
      </c>
      <c r="W404" s="20">
        <v>0</v>
      </c>
      <c r="X404" s="23" t="b">
        <v>0</v>
      </c>
      <c r="Y404" s="20"/>
      <c r="Z404" s="20" t="s">
        <v>899</v>
      </c>
      <c r="AA404" s="22">
        <v>12</v>
      </c>
      <c r="AB404" s="22">
        <v>102</v>
      </c>
      <c r="AC404" s="22">
        <v>0</v>
      </c>
      <c r="AD404" s="22">
        <v>462</v>
      </c>
      <c r="AE404" s="22">
        <v>4</v>
      </c>
      <c r="AF404" s="22">
        <v>1347</v>
      </c>
      <c r="AG404" s="22">
        <v>13</v>
      </c>
      <c r="AH404" s="20">
        <v>0</v>
      </c>
      <c r="AI404" s="20">
        <v>0</v>
      </c>
      <c r="AJ404" s="20" t="s">
        <v>681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679</v>
      </c>
      <c r="BH404" s="22">
        <v>281</v>
      </c>
      <c r="BI404" s="22">
        <v>677</v>
      </c>
      <c r="BJ404" s="22">
        <v>281</v>
      </c>
      <c r="BK404" s="22">
        <v>670</v>
      </c>
      <c r="BL404" s="22">
        <v>277</v>
      </c>
      <c r="BM404" s="22">
        <v>680</v>
      </c>
      <c r="BN404" s="22">
        <v>281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229</v>
      </c>
      <c r="CB404" s="22">
        <v>149</v>
      </c>
      <c r="CC404" s="22">
        <v>655</v>
      </c>
      <c r="CD404" s="22">
        <v>265</v>
      </c>
      <c r="CE404" s="22">
        <v>681</v>
      </c>
      <c r="CF404" s="22">
        <v>281</v>
      </c>
      <c r="CG404" s="22">
        <v>697</v>
      </c>
      <c r="CH404" s="22">
        <v>289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244262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2</v>
      </c>
      <c r="J405" s="20">
        <v>2.5</v>
      </c>
      <c r="K405" s="20">
        <v>2.5</v>
      </c>
      <c r="L405" s="22">
        <v>1</v>
      </c>
      <c r="M405" s="20" t="s">
        <v>1622</v>
      </c>
      <c r="N405" s="20">
        <v>3</v>
      </c>
      <c r="O405" s="22">
        <v>321</v>
      </c>
      <c r="P405" s="23" t="b">
        <v>0</v>
      </c>
      <c r="Q405" s="20"/>
      <c r="R405" s="20" t="s">
        <v>3053</v>
      </c>
      <c r="S405" s="22">
        <v>44</v>
      </c>
      <c r="T405" s="20" t="s">
        <v>2130</v>
      </c>
      <c r="U405" s="20">
        <v>2.1</v>
      </c>
      <c r="V405" s="20" t="s">
        <v>2131</v>
      </c>
      <c r="W405" s="20">
        <v>0.3</v>
      </c>
      <c r="X405" s="23" t="b">
        <v>0</v>
      </c>
      <c r="Y405" s="20"/>
      <c r="Z405" s="20" t="s">
        <v>858</v>
      </c>
      <c r="AA405" s="22">
        <v>12</v>
      </c>
      <c r="AB405" s="22">
        <v>102</v>
      </c>
      <c r="AC405" s="22">
        <v>19</v>
      </c>
      <c r="AD405" s="22">
        <v>24947</v>
      </c>
      <c r="AE405" s="22">
        <v>1408</v>
      </c>
      <c r="AF405" s="22">
        <v>17018</v>
      </c>
      <c r="AG405" s="22">
        <v>995</v>
      </c>
      <c r="AH405" s="20">
        <v>0.7</v>
      </c>
      <c r="AI405" s="20">
        <v>4.3</v>
      </c>
      <c r="AJ405" s="20" t="s">
        <v>2131</v>
      </c>
      <c r="AK405" s="22">
        <v>562</v>
      </c>
      <c r="AL405" s="22">
        <v>0</v>
      </c>
      <c r="AM405" s="22">
        <v>1</v>
      </c>
      <c r="AN405" s="22">
        <v>0</v>
      </c>
      <c r="AO405" s="22">
        <v>12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4</v>
      </c>
      <c r="AW405" s="22">
        <v>102</v>
      </c>
      <c r="AX405" s="20">
        <v>116.8</v>
      </c>
      <c r="AY405" s="20">
        <v>316.10000000000002</v>
      </c>
      <c r="AZ405" s="20">
        <v>57</v>
      </c>
      <c r="BA405" s="20">
        <v>48.9</v>
      </c>
      <c r="BB405" s="22">
        <v>6</v>
      </c>
      <c r="BC405" s="20">
        <v>0.32</v>
      </c>
      <c r="BD405" s="20">
        <v>1.48</v>
      </c>
      <c r="BE405" s="20">
        <v>1.8</v>
      </c>
      <c r="BF405" s="20">
        <v>13.39</v>
      </c>
      <c r="BG405" s="22">
        <v>147</v>
      </c>
      <c r="BH405" s="22">
        <v>55</v>
      </c>
      <c r="BI405" s="22">
        <v>7</v>
      </c>
      <c r="BJ405" s="22">
        <v>2</v>
      </c>
      <c r="BK405" s="22">
        <v>150</v>
      </c>
      <c r="BL405" s="22">
        <v>26</v>
      </c>
      <c r="BM405" s="22">
        <v>37</v>
      </c>
      <c r="BN405" s="22">
        <v>5</v>
      </c>
      <c r="BO405" s="22">
        <v>1</v>
      </c>
      <c r="BP405" s="20"/>
      <c r="BQ405" s="22">
        <v>2</v>
      </c>
      <c r="BR405" s="20"/>
      <c r="BS405" s="20"/>
      <c r="BT405" s="20"/>
      <c r="BU405" s="22">
        <v>0.05</v>
      </c>
      <c r="BV405" s="22">
        <v>0</v>
      </c>
      <c r="BW405" s="22">
        <v>0.24</v>
      </c>
      <c r="BX405" s="22">
        <v>0.28999999999999998</v>
      </c>
      <c r="BY405" s="22">
        <v>2.14</v>
      </c>
      <c r="BZ405" s="22">
        <v>1.92</v>
      </c>
      <c r="CA405" s="22">
        <v>539</v>
      </c>
      <c r="CB405" s="22">
        <v>130</v>
      </c>
      <c r="CC405" s="22">
        <v>92</v>
      </c>
      <c r="CD405" s="22">
        <v>28</v>
      </c>
      <c r="CE405" s="22">
        <v>210</v>
      </c>
      <c r="CF405" s="22">
        <v>71</v>
      </c>
      <c r="CG405" s="22">
        <v>293</v>
      </c>
      <c r="CH405" s="22">
        <v>113</v>
      </c>
      <c r="CI405" s="22">
        <v>0.96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49083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1236</v>
      </c>
      <c r="N406" s="20">
        <v>0</v>
      </c>
      <c r="O406" s="22">
        <v>322</v>
      </c>
      <c r="P406" s="23" t="b">
        <v>0</v>
      </c>
      <c r="Q406" s="20" t="s">
        <v>2907</v>
      </c>
      <c r="R406" s="20" t="s">
        <v>2908</v>
      </c>
      <c r="S406" s="22">
        <v>49</v>
      </c>
      <c r="T406" s="20" t="s">
        <v>2132</v>
      </c>
      <c r="U406" s="20">
        <v>0</v>
      </c>
      <c r="V406" s="20" t="s">
        <v>2133</v>
      </c>
      <c r="W406" s="20">
        <v>0</v>
      </c>
      <c r="X406" s="23" t="b">
        <v>0</v>
      </c>
      <c r="Y406" s="20"/>
      <c r="Z406" s="20" t="s">
        <v>872</v>
      </c>
      <c r="AA406" s="22">
        <v>12</v>
      </c>
      <c r="AB406" s="22">
        <v>102</v>
      </c>
      <c r="AC406" s="22">
        <v>0</v>
      </c>
      <c r="AD406" s="22">
        <v>59</v>
      </c>
      <c r="AE406" s="22">
        <v>0</v>
      </c>
      <c r="AF406" s="22">
        <v>1820</v>
      </c>
      <c r="AG406" s="22">
        <v>7</v>
      </c>
      <c r="AH406" s="20">
        <v>0</v>
      </c>
      <c r="AI406" s="20">
        <v>0</v>
      </c>
      <c r="AJ406" s="20" t="s">
        <v>2133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676</v>
      </c>
      <c r="BH406" s="22">
        <v>278</v>
      </c>
      <c r="BI406" s="22">
        <v>674</v>
      </c>
      <c r="BJ406" s="22">
        <v>278</v>
      </c>
      <c r="BK406" s="22">
        <v>667</v>
      </c>
      <c r="BL406" s="22">
        <v>274</v>
      </c>
      <c r="BM406" s="22">
        <v>677</v>
      </c>
      <c r="BN406" s="22">
        <v>278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220</v>
      </c>
      <c r="CB406" s="22">
        <v>142</v>
      </c>
      <c r="CC406" s="22">
        <v>652</v>
      </c>
      <c r="CD406" s="22">
        <v>262</v>
      </c>
      <c r="CE406" s="22">
        <v>678</v>
      </c>
      <c r="CF406" s="22">
        <v>278</v>
      </c>
      <c r="CG406" s="22">
        <v>670</v>
      </c>
      <c r="CH406" s="22">
        <v>273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113534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1</v>
      </c>
      <c r="J407" s="20">
        <v>0</v>
      </c>
      <c r="K407" s="20">
        <v>0</v>
      </c>
      <c r="L407" s="22">
        <v>0</v>
      </c>
      <c r="M407" s="20" t="s">
        <v>900</v>
      </c>
      <c r="N407" s="20">
        <v>0</v>
      </c>
      <c r="O407" s="22">
        <v>323</v>
      </c>
      <c r="P407" s="23" t="b">
        <v>0</v>
      </c>
      <c r="Q407" s="20" t="s">
        <v>3054</v>
      </c>
      <c r="R407" s="20" t="s">
        <v>3055</v>
      </c>
      <c r="S407" s="22">
        <v>40</v>
      </c>
      <c r="T407" s="20" t="s">
        <v>2134</v>
      </c>
      <c r="U407" s="20">
        <v>0</v>
      </c>
      <c r="V407" s="20" t="s">
        <v>2135</v>
      </c>
      <c r="W407" s="20">
        <v>0.3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1324</v>
      </c>
      <c r="AE407" s="22">
        <v>0</v>
      </c>
      <c r="AF407" s="22">
        <v>33701</v>
      </c>
      <c r="AG407" s="22">
        <v>753</v>
      </c>
      <c r="AH407" s="20">
        <v>0</v>
      </c>
      <c r="AI407" s="20">
        <v>0</v>
      </c>
      <c r="AJ407" s="20" t="s">
        <v>2135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468</v>
      </c>
      <c r="BH407" s="22">
        <v>47</v>
      </c>
      <c r="BI407" s="22">
        <v>452</v>
      </c>
      <c r="BJ407" s="22">
        <v>31</v>
      </c>
      <c r="BK407" s="22">
        <v>430</v>
      </c>
      <c r="BL407" s="22">
        <v>26</v>
      </c>
      <c r="BM407" s="22">
        <v>473</v>
      </c>
      <c r="BN407" s="22">
        <v>47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617</v>
      </c>
      <c r="CB407" s="22">
        <v>44</v>
      </c>
      <c r="CC407" s="22">
        <v>407</v>
      </c>
      <c r="CD407" s="22">
        <v>46</v>
      </c>
      <c r="CE407" s="22">
        <v>475</v>
      </c>
      <c r="CF407" s="22">
        <v>47</v>
      </c>
      <c r="CG407" s="22">
        <v>273</v>
      </c>
      <c r="CH407" s="22">
        <v>37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422303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4</v>
      </c>
      <c r="J408" s="20">
        <v>0</v>
      </c>
      <c r="K408" s="20">
        <v>0</v>
      </c>
      <c r="L408" s="22">
        <v>0</v>
      </c>
      <c r="M408" s="20" t="s">
        <v>935</v>
      </c>
      <c r="N408" s="20">
        <v>0</v>
      </c>
      <c r="O408" s="22">
        <v>324</v>
      </c>
      <c r="P408" s="23" t="b">
        <v>0</v>
      </c>
      <c r="Q408" s="20" t="s">
        <v>2909</v>
      </c>
      <c r="R408" s="20" t="s">
        <v>2910</v>
      </c>
      <c r="S408" s="22">
        <v>45</v>
      </c>
      <c r="T408" s="20" t="s">
        <v>2136</v>
      </c>
      <c r="U408" s="20">
        <v>0</v>
      </c>
      <c r="V408" s="20" t="s">
        <v>752</v>
      </c>
      <c r="W408" s="20">
        <v>0.7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7174</v>
      </c>
      <c r="AE408" s="22">
        <v>0</v>
      </c>
      <c r="AF408" s="22">
        <v>206692</v>
      </c>
      <c r="AG408" s="22">
        <v>2162</v>
      </c>
      <c r="AH408" s="20">
        <v>0</v>
      </c>
      <c r="AI408" s="20">
        <v>0</v>
      </c>
      <c r="AJ408" s="20" t="s">
        <v>752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619</v>
      </c>
      <c r="BH408" s="22">
        <v>63</v>
      </c>
      <c r="BI408" s="22">
        <v>616</v>
      </c>
      <c r="BJ408" s="22">
        <v>66</v>
      </c>
      <c r="BK408" s="22">
        <v>607</v>
      </c>
      <c r="BL408" s="22">
        <v>64</v>
      </c>
      <c r="BM408" s="22">
        <v>624</v>
      </c>
      <c r="BN408" s="22">
        <v>64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406</v>
      </c>
      <c r="CB408" s="22">
        <v>69</v>
      </c>
      <c r="CC408" s="22">
        <v>585</v>
      </c>
      <c r="CD408" s="22">
        <v>63</v>
      </c>
      <c r="CE408" s="22">
        <v>627</v>
      </c>
      <c r="CF408" s="22">
        <v>67</v>
      </c>
      <c r="CG408" s="22">
        <v>193</v>
      </c>
      <c r="CH408" s="22">
        <v>30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453537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578</v>
      </c>
      <c r="N409" s="20">
        <v>0</v>
      </c>
      <c r="O409" s="22">
        <v>325</v>
      </c>
      <c r="P409" s="23" t="b">
        <v>0</v>
      </c>
      <c r="Q409" s="20" t="s">
        <v>2137</v>
      </c>
      <c r="R409" s="20" t="s">
        <v>2138</v>
      </c>
      <c r="S409" s="22">
        <v>45</v>
      </c>
      <c r="T409" s="20" t="s">
        <v>2139</v>
      </c>
      <c r="U409" s="20">
        <v>0</v>
      </c>
      <c r="V409" s="20" t="s">
        <v>2140</v>
      </c>
      <c r="W409" s="20">
        <v>0</v>
      </c>
      <c r="X409" s="23" t="b">
        <v>0</v>
      </c>
      <c r="Y409" s="20"/>
      <c r="Z409" s="20" t="s">
        <v>872</v>
      </c>
      <c r="AA409" s="22">
        <v>12</v>
      </c>
      <c r="AB409" s="22">
        <v>102</v>
      </c>
      <c r="AC409" s="22">
        <v>0</v>
      </c>
      <c r="AD409" s="22">
        <v>0</v>
      </c>
      <c r="AE409" s="22">
        <v>0</v>
      </c>
      <c r="AF409" s="22">
        <v>1334</v>
      </c>
      <c r="AG409" s="22">
        <v>8</v>
      </c>
      <c r="AH409" s="20">
        <v>0</v>
      </c>
      <c r="AI409" s="20">
        <v>0</v>
      </c>
      <c r="AJ409" s="20" t="s">
        <v>2141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626</v>
      </c>
      <c r="BH409" s="22">
        <v>245</v>
      </c>
      <c r="BI409" s="22">
        <v>623</v>
      </c>
      <c r="BJ409" s="22">
        <v>246</v>
      </c>
      <c r="BK409" s="22">
        <v>615</v>
      </c>
      <c r="BL409" s="22">
        <v>244</v>
      </c>
      <c r="BM409" s="22">
        <v>631</v>
      </c>
      <c r="BN409" s="22">
        <v>249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419</v>
      </c>
      <c r="CB409" s="22">
        <v>237</v>
      </c>
      <c r="CC409" s="22">
        <v>592</v>
      </c>
      <c r="CD409" s="22">
        <v>225</v>
      </c>
      <c r="CE409" s="22">
        <v>634</v>
      </c>
      <c r="CF409" s="22">
        <v>250</v>
      </c>
      <c r="CG409" s="22">
        <v>676</v>
      </c>
      <c r="CH409" s="22">
        <v>277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156700</v>
      </c>
      <c r="D410" s="22">
        <v>0</v>
      </c>
      <c r="E410" s="22">
        <v>0</v>
      </c>
      <c r="F410" s="22">
        <v>1</v>
      </c>
      <c r="G410" s="22">
        <v>-1</v>
      </c>
      <c r="H410" s="22">
        <v>2</v>
      </c>
      <c r="I410" s="22">
        <v>4</v>
      </c>
      <c r="J410" s="20">
        <v>2.7</v>
      </c>
      <c r="K410" s="20">
        <v>2.7</v>
      </c>
      <c r="L410" s="22">
        <v>2</v>
      </c>
      <c r="M410" s="20" t="s">
        <v>2142</v>
      </c>
      <c r="N410" s="20">
        <v>3.2</v>
      </c>
      <c r="O410" s="22">
        <v>326</v>
      </c>
      <c r="P410" s="23" t="b">
        <v>0</v>
      </c>
      <c r="Q410" s="20"/>
      <c r="R410" s="20"/>
      <c r="S410" s="22">
        <v>56</v>
      </c>
      <c r="T410" s="20" t="s">
        <v>2143</v>
      </c>
      <c r="U410" s="20">
        <v>4.3</v>
      </c>
      <c r="V410" s="20" t="s">
        <v>2144</v>
      </c>
      <c r="W410" s="20">
        <v>6</v>
      </c>
      <c r="X410" s="23" t="b">
        <v>0</v>
      </c>
      <c r="Y410" s="20"/>
      <c r="Z410" s="20" t="s">
        <v>858</v>
      </c>
      <c r="AA410" s="22">
        <v>12</v>
      </c>
      <c r="AB410" s="22">
        <v>102</v>
      </c>
      <c r="AC410" s="22">
        <v>39</v>
      </c>
      <c r="AD410" s="22">
        <v>989306</v>
      </c>
      <c r="AE410" s="22">
        <v>6264</v>
      </c>
      <c r="AF410" s="22">
        <v>524479</v>
      </c>
      <c r="AG410" s="22">
        <v>57066</v>
      </c>
      <c r="AH410" s="20">
        <v>0.6</v>
      </c>
      <c r="AI410" s="20">
        <v>7</v>
      </c>
      <c r="AJ410" s="20" t="s">
        <v>2144</v>
      </c>
      <c r="AK410" s="22">
        <v>771</v>
      </c>
      <c r="AL410" s="22">
        <v>3</v>
      </c>
      <c r="AM410" s="22">
        <v>1</v>
      </c>
      <c r="AN410" s="22">
        <v>0</v>
      </c>
      <c r="AO410" s="22">
        <v>17</v>
      </c>
      <c r="AP410" s="22">
        <v>0</v>
      </c>
      <c r="AQ410" s="22">
        <v>0</v>
      </c>
      <c r="AR410" s="22">
        <v>0</v>
      </c>
      <c r="AS410" s="22">
        <v>1</v>
      </c>
      <c r="AT410" s="22">
        <v>0</v>
      </c>
      <c r="AU410" s="22">
        <v>0</v>
      </c>
      <c r="AV410" s="22">
        <v>7</v>
      </c>
      <c r="AW410" s="22">
        <v>114</v>
      </c>
      <c r="AX410" s="20">
        <v>141</v>
      </c>
      <c r="AY410" s="20">
        <v>85.8</v>
      </c>
      <c r="AZ410" s="20">
        <v>252</v>
      </c>
      <c r="BA410" s="20">
        <v>47.7</v>
      </c>
      <c r="BB410" s="22">
        <v>9</v>
      </c>
      <c r="BC410" s="20">
        <v>3.53</v>
      </c>
      <c r="BD410" s="20">
        <v>0.6</v>
      </c>
      <c r="BE410" s="20">
        <v>4.13</v>
      </c>
      <c r="BF410" s="20">
        <v>17.54</v>
      </c>
      <c r="BG410" s="22">
        <v>109</v>
      </c>
      <c r="BH410" s="22">
        <v>15</v>
      </c>
      <c r="BI410" s="22">
        <v>114</v>
      </c>
      <c r="BJ410" s="22">
        <v>12</v>
      </c>
      <c r="BK410" s="22">
        <v>20</v>
      </c>
      <c r="BL410" s="22">
        <v>9</v>
      </c>
      <c r="BM410" s="22">
        <v>41</v>
      </c>
      <c r="BN410" s="22">
        <v>9</v>
      </c>
      <c r="BO410" s="20"/>
      <c r="BP410" s="20"/>
      <c r="BQ410" s="20"/>
      <c r="BR410" s="20"/>
      <c r="BS410" s="22">
        <v>1</v>
      </c>
      <c r="BT410" s="20"/>
      <c r="BU410" s="22">
        <v>0.41</v>
      </c>
      <c r="BV410" s="22">
        <v>0</v>
      </c>
      <c r="BW410" s="22">
        <v>7.0000000000000007E-2</v>
      </c>
      <c r="BX410" s="22">
        <v>0.48</v>
      </c>
      <c r="BY410" s="22">
        <v>2.0499999999999998</v>
      </c>
      <c r="BZ410" s="22">
        <v>1.98</v>
      </c>
      <c r="CA410" s="22">
        <v>88</v>
      </c>
      <c r="CB410" s="22">
        <v>28</v>
      </c>
      <c r="CC410" s="22">
        <v>87</v>
      </c>
      <c r="CD410" s="22">
        <v>14</v>
      </c>
      <c r="CE410" s="22">
        <v>46</v>
      </c>
      <c r="CF410" s="22">
        <v>10</v>
      </c>
      <c r="CG410" s="22">
        <v>66</v>
      </c>
      <c r="CH410" s="22">
        <v>12</v>
      </c>
      <c r="CI410" s="22">
        <v>1.05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174595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4</v>
      </c>
      <c r="J411" s="20">
        <v>0</v>
      </c>
      <c r="K411" s="20">
        <v>0</v>
      </c>
      <c r="L411" s="22">
        <v>0</v>
      </c>
      <c r="M411" s="20" t="s">
        <v>2145</v>
      </c>
      <c r="N411" s="20">
        <v>0</v>
      </c>
      <c r="O411" s="22">
        <v>327</v>
      </c>
      <c r="P411" s="23" t="b">
        <v>0</v>
      </c>
      <c r="Q411" s="20" t="s">
        <v>3056</v>
      </c>
      <c r="R411" s="20" t="s">
        <v>3057</v>
      </c>
      <c r="S411" s="22">
        <v>45</v>
      </c>
      <c r="T411" s="20" t="s">
        <v>2146</v>
      </c>
      <c r="U411" s="20">
        <v>0</v>
      </c>
      <c r="V411" s="20" t="s">
        <v>2147</v>
      </c>
      <c r="W411" s="20">
        <v>0.1</v>
      </c>
      <c r="X411" s="23" t="b">
        <v>0</v>
      </c>
      <c r="Y411" s="20"/>
      <c r="Z411" s="20" t="s">
        <v>872</v>
      </c>
      <c r="AA411" s="22">
        <v>12</v>
      </c>
      <c r="AB411" s="22">
        <v>102</v>
      </c>
      <c r="AC411" s="22">
        <v>0</v>
      </c>
      <c r="AD411" s="22">
        <v>1383</v>
      </c>
      <c r="AE411" s="22">
        <v>0</v>
      </c>
      <c r="AF411" s="22">
        <v>16065</v>
      </c>
      <c r="AG411" s="22">
        <v>210</v>
      </c>
      <c r="AH411" s="20">
        <v>0</v>
      </c>
      <c r="AI411" s="20">
        <v>0</v>
      </c>
      <c r="AJ411" s="20" t="s">
        <v>2147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605</v>
      </c>
      <c r="BH411" s="22">
        <v>58</v>
      </c>
      <c r="BI411" s="22">
        <v>601</v>
      </c>
      <c r="BJ411" s="22">
        <v>61</v>
      </c>
      <c r="BK411" s="22">
        <v>591</v>
      </c>
      <c r="BL411" s="22">
        <v>59</v>
      </c>
      <c r="BM411" s="22">
        <v>609</v>
      </c>
      <c r="BN411" s="22">
        <v>59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371</v>
      </c>
      <c r="CB411" s="22">
        <v>64</v>
      </c>
      <c r="CC411" s="22">
        <v>570</v>
      </c>
      <c r="CD411" s="22">
        <v>58</v>
      </c>
      <c r="CE411" s="22">
        <v>613</v>
      </c>
      <c r="CF411" s="22">
        <v>62</v>
      </c>
      <c r="CG411" s="22">
        <v>424</v>
      </c>
      <c r="CH411" s="22">
        <v>63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229164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4</v>
      </c>
      <c r="J412" s="20">
        <v>3</v>
      </c>
      <c r="K412" s="20">
        <v>3</v>
      </c>
      <c r="L412" s="22">
        <v>8</v>
      </c>
      <c r="M412" s="20" t="s">
        <v>2148</v>
      </c>
      <c r="N412" s="20">
        <v>3.5</v>
      </c>
      <c r="O412" s="22">
        <v>328</v>
      </c>
      <c r="P412" s="23" t="b">
        <v>0</v>
      </c>
      <c r="Q412" s="20"/>
      <c r="R412" s="20"/>
      <c r="S412" s="22">
        <v>49</v>
      </c>
      <c r="T412" s="20" t="s">
        <v>2149</v>
      </c>
      <c r="U412" s="20">
        <v>2.2000000000000002</v>
      </c>
      <c r="V412" s="20" t="s">
        <v>2150</v>
      </c>
      <c r="W412" s="20">
        <v>0.1</v>
      </c>
      <c r="X412" s="23" t="b">
        <v>0</v>
      </c>
      <c r="Y412" s="20"/>
      <c r="Z412" s="20" t="s">
        <v>858</v>
      </c>
      <c r="AA412" s="22">
        <v>12</v>
      </c>
      <c r="AB412" s="22">
        <v>102</v>
      </c>
      <c r="AC412" s="22">
        <v>20</v>
      </c>
      <c r="AD412" s="22">
        <v>5335</v>
      </c>
      <c r="AE412" s="22">
        <v>749</v>
      </c>
      <c r="AF412" s="22">
        <v>10852</v>
      </c>
      <c r="AG412" s="22">
        <v>213</v>
      </c>
      <c r="AH412" s="20">
        <v>0.7</v>
      </c>
      <c r="AI412" s="20">
        <v>4.0999999999999996</v>
      </c>
      <c r="AJ412" s="20" t="s">
        <v>2150</v>
      </c>
      <c r="AK412" s="22">
        <v>505</v>
      </c>
      <c r="AL412" s="22">
        <v>1</v>
      </c>
      <c r="AM412" s="22">
        <v>0</v>
      </c>
      <c r="AN412" s="22">
        <v>0</v>
      </c>
      <c r="AO412" s="22">
        <v>10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2</v>
      </c>
      <c r="AW412" s="22">
        <v>91</v>
      </c>
      <c r="AX412" s="20">
        <v>83.2</v>
      </c>
      <c r="AY412" s="20">
        <v>97.3</v>
      </c>
      <c r="AZ412" s="20">
        <v>100</v>
      </c>
      <c r="BA412" s="20">
        <v>28.1</v>
      </c>
      <c r="BB412" s="22">
        <v>5</v>
      </c>
      <c r="BC412" s="20">
        <v>0.82</v>
      </c>
      <c r="BD412" s="20">
        <v>1.37</v>
      </c>
      <c r="BE412" s="20">
        <v>2.19</v>
      </c>
      <c r="BF412" s="20">
        <v>11.58</v>
      </c>
      <c r="BG412" s="22">
        <v>205</v>
      </c>
      <c r="BH412" s="22">
        <v>23</v>
      </c>
      <c r="BI412" s="22">
        <v>99</v>
      </c>
      <c r="BJ412" s="22">
        <v>9</v>
      </c>
      <c r="BK412" s="22">
        <v>87</v>
      </c>
      <c r="BL412" s="22">
        <v>30</v>
      </c>
      <c r="BM412" s="22">
        <v>119</v>
      </c>
      <c r="BN412" s="22">
        <v>22</v>
      </c>
      <c r="BO412" s="20"/>
      <c r="BP412" s="20"/>
      <c r="BQ412" s="20"/>
      <c r="BR412" s="20"/>
      <c r="BS412" s="20"/>
      <c r="BT412" s="20"/>
      <c r="BU412" s="22">
        <v>0.15</v>
      </c>
      <c r="BV412" s="22">
        <v>0</v>
      </c>
      <c r="BW412" s="22">
        <v>0.24</v>
      </c>
      <c r="BX412" s="22">
        <v>0.39</v>
      </c>
      <c r="BY412" s="22">
        <v>2.06</v>
      </c>
      <c r="BZ412" s="22">
        <v>1.78</v>
      </c>
      <c r="CA412" s="22">
        <v>260</v>
      </c>
      <c r="CB412" s="22">
        <v>53</v>
      </c>
      <c r="CC412" s="22">
        <v>77</v>
      </c>
      <c r="CD412" s="22">
        <v>12</v>
      </c>
      <c r="CE412" s="22">
        <v>206</v>
      </c>
      <c r="CF412" s="22">
        <v>33</v>
      </c>
      <c r="CG412" s="22">
        <v>378</v>
      </c>
      <c r="CH412" s="22">
        <v>61</v>
      </c>
      <c r="CI412" s="22">
        <v>0.89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168035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3</v>
      </c>
      <c r="J413" s="20">
        <v>0</v>
      </c>
      <c r="K413" s="20">
        <v>0</v>
      </c>
      <c r="L413" s="22">
        <v>0</v>
      </c>
      <c r="M413" s="20" t="s">
        <v>183</v>
      </c>
      <c r="N413" s="20">
        <v>0</v>
      </c>
      <c r="O413" s="22">
        <v>329</v>
      </c>
      <c r="P413" s="23" t="b">
        <v>0</v>
      </c>
      <c r="Q413" s="20" t="s">
        <v>2428</v>
      </c>
      <c r="R413" s="20" t="s">
        <v>2429</v>
      </c>
      <c r="S413" s="22">
        <v>50</v>
      </c>
      <c r="T413" s="20" t="s">
        <v>2151</v>
      </c>
      <c r="U413" s="20">
        <v>0</v>
      </c>
      <c r="V413" s="20" t="s">
        <v>2152</v>
      </c>
      <c r="W413" s="20">
        <v>0</v>
      </c>
      <c r="X413" s="23" t="b">
        <v>0</v>
      </c>
      <c r="Y413" s="20"/>
      <c r="Z413" s="20" t="s">
        <v>872</v>
      </c>
      <c r="AA413" s="22">
        <v>12</v>
      </c>
      <c r="AB413" s="22">
        <v>102</v>
      </c>
      <c r="AC413" s="22">
        <v>0</v>
      </c>
      <c r="AD413" s="22">
        <v>0</v>
      </c>
      <c r="AE413" s="22">
        <v>0</v>
      </c>
      <c r="AF413" s="22">
        <v>192</v>
      </c>
      <c r="AG413" s="22">
        <v>1</v>
      </c>
      <c r="AH413" s="20">
        <v>0</v>
      </c>
      <c r="AI413" s="20">
        <v>0</v>
      </c>
      <c r="AJ413" s="20" t="s">
        <v>2152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699</v>
      </c>
      <c r="BH413" s="22">
        <v>296</v>
      </c>
      <c r="BI413" s="22">
        <v>697</v>
      </c>
      <c r="BJ413" s="22">
        <v>295</v>
      </c>
      <c r="BK413" s="22">
        <v>694</v>
      </c>
      <c r="BL413" s="22">
        <v>294</v>
      </c>
      <c r="BM413" s="22">
        <v>699</v>
      </c>
      <c r="BN413" s="22">
        <v>296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183</v>
      </c>
      <c r="CB413" s="22">
        <v>112</v>
      </c>
      <c r="CC413" s="22">
        <v>681</v>
      </c>
      <c r="CD413" s="22">
        <v>286</v>
      </c>
      <c r="CE413" s="22">
        <v>699</v>
      </c>
      <c r="CF413" s="22">
        <v>295</v>
      </c>
      <c r="CG413" s="22">
        <v>722</v>
      </c>
      <c r="CH413" s="22">
        <v>309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100</v>
      </c>
      <c r="B414" s="22">
        <v>100</v>
      </c>
      <c r="C414" s="22">
        <v>199056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2</v>
      </c>
      <c r="J414" s="20">
        <v>-0.5</v>
      </c>
      <c r="K414" s="20">
        <v>-0.5</v>
      </c>
      <c r="L414" s="22">
        <v>0</v>
      </c>
      <c r="M414" s="20" t="s">
        <v>412</v>
      </c>
      <c r="N414" s="20">
        <v>0</v>
      </c>
      <c r="O414" s="22">
        <v>330</v>
      </c>
      <c r="P414" s="23" t="b">
        <v>0</v>
      </c>
      <c r="Q414" s="20"/>
      <c r="R414" s="20" t="s">
        <v>2430</v>
      </c>
      <c r="S414" s="22">
        <v>44</v>
      </c>
      <c r="T414" s="20" t="s">
        <v>2153</v>
      </c>
      <c r="U414" s="20">
        <v>0</v>
      </c>
      <c r="V414" s="20" t="s">
        <v>2154</v>
      </c>
      <c r="W414" s="20">
        <v>0</v>
      </c>
      <c r="X414" s="23" t="b">
        <v>0</v>
      </c>
      <c r="Y414" s="20"/>
      <c r="Z414" s="20" t="s">
        <v>858</v>
      </c>
      <c r="AA414" s="22">
        <v>12</v>
      </c>
      <c r="AB414" s="22">
        <v>102</v>
      </c>
      <c r="AC414" s="22">
        <v>0</v>
      </c>
      <c r="AD414" s="22">
        <v>648</v>
      </c>
      <c r="AE414" s="22">
        <v>26</v>
      </c>
      <c r="AF414" s="22">
        <v>1664</v>
      </c>
      <c r="AG414" s="22">
        <v>11</v>
      </c>
      <c r="AH414" s="20">
        <v>0</v>
      </c>
      <c r="AI414" s="20">
        <v>0</v>
      </c>
      <c r="AJ414" s="20" t="s">
        <v>2154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565</v>
      </c>
      <c r="BH414" s="22">
        <v>222</v>
      </c>
      <c r="BI414" s="22">
        <v>554</v>
      </c>
      <c r="BJ414" s="22">
        <v>220</v>
      </c>
      <c r="BK414" s="22">
        <v>542</v>
      </c>
      <c r="BL414" s="22">
        <v>218</v>
      </c>
      <c r="BM414" s="22">
        <v>569</v>
      </c>
      <c r="BN414" s="22">
        <v>221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510</v>
      </c>
      <c r="CB414" s="22">
        <v>116</v>
      </c>
      <c r="CC414" s="22">
        <v>522</v>
      </c>
      <c r="CD414" s="22">
        <v>202</v>
      </c>
      <c r="CE414" s="22">
        <v>573</v>
      </c>
      <c r="CF414" s="22">
        <v>221</v>
      </c>
      <c r="CG414" s="22">
        <v>663</v>
      </c>
      <c r="CH414" s="22">
        <v>225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490180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4</v>
      </c>
      <c r="J415" s="20">
        <v>0</v>
      </c>
      <c r="K415" s="20">
        <v>0</v>
      </c>
      <c r="L415" s="22">
        <v>0</v>
      </c>
      <c r="M415" s="20" t="s">
        <v>2155</v>
      </c>
      <c r="N415" s="20">
        <v>0</v>
      </c>
      <c r="O415" s="22">
        <v>331</v>
      </c>
      <c r="P415" s="23" t="b">
        <v>0</v>
      </c>
      <c r="Q415" s="20" t="s">
        <v>2812</v>
      </c>
      <c r="R415" s="20" t="s">
        <v>2813</v>
      </c>
      <c r="S415" s="22">
        <v>45</v>
      </c>
      <c r="T415" s="20" t="s">
        <v>2156</v>
      </c>
      <c r="U415" s="20">
        <v>0</v>
      </c>
      <c r="V415" s="20" t="s">
        <v>2157</v>
      </c>
      <c r="W415" s="20">
        <v>0.1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838</v>
      </c>
      <c r="AE415" s="22">
        <v>0</v>
      </c>
      <c r="AF415" s="22">
        <v>15247</v>
      </c>
      <c r="AG415" s="22">
        <v>253</v>
      </c>
      <c r="AH415" s="20">
        <v>0</v>
      </c>
      <c r="AI415" s="20">
        <v>0</v>
      </c>
      <c r="AJ415" s="20" t="s">
        <v>2157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641</v>
      </c>
      <c r="BH415" s="22">
        <v>71</v>
      </c>
      <c r="BI415" s="22">
        <v>637</v>
      </c>
      <c r="BJ415" s="22">
        <v>73</v>
      </c>
      <c r="BK415" s="22">
        <v>630</v>
      </c>
      <c r="BL415" s="22">
        <v>72</v>
      </c>
      <c r="BM415" s="22">
        <v>646</v>
      </c>
      <c r="BN415" s="22">
        <v>72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438</v>
      </c>
      <c r="CB415" s="22">
        <v>79</v>
      </c>
      <c r="CC415" s="22">
        <v>609</v>
      </c>
      <c r="CD415" s="22">
        <v>71</v>
      </c>
      <c r="CE415" s="22">
        <v>646</v>
      </c>
      <c r="CF415" s="22">
        <v>73</v>
      </c>
      <c r="CG415" s="22">
        <v>441</v>
      </c>
      <c r="CH415" s="22">
        <v>66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243532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2158</v>
      </c>
      <c r="N416" s="20">
        <v>0</v>
      </c>
      <c r="O416" s="22">
        <v>332</v>
      </c>
      <c r="P416" s="23" t="b">
        <v>0</v>
      </c>
      <c r="Q416" s="20" t="s">
        <v>3058</v>
      </c>
      <c r="R416" s="20" t="s">
        <v>3059</v>
      </c>
      <c r="S416" s="22">
        <v>44</v>
      </c>
      <c r="T416" s="20" t="s">
        <v>2159</v>
      </c>
      <c r="U416" s="20">
        <v>0</v>
      </c>
      <c r="V416" s="20" t="s">
        <v>2160</v>
      </c>
      <c r="W416" s="20">
        <v>0.1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1744</v>
      </c>
      <c r="AE416" s="22">
        <v>0</v>
      </c>
      <c r="AF416" s="22">
        <v>15499</v>
      </c>
      <c r="AG416" s="22">
        <v>168</v>
      </c>
      <c r="AH416" s="20">
        <v>0</v>
      </c>
      <c r="AI416" s="20">
        <v>0</v>
      </c>
      <c r="AJ416" s="20" t="s">
        <v>2160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580</v>
      </c>
      <c r="BH416" s="22">
        <v>219</v>
      </c>
      <c r="BI416" s="22">
        <v>569</v>
      </c>
      <c r="BJ416" s="22">
        <v>220</v>
      </c>
      <c r="BK416" s="22">
        <v>558</v>
      </c>
      <c r="BL416" s="22">
        <v>217</v>
      </c>
      <c r="BM416" s="22">
        <v>584</v>
      </c>
      <c r="BN416" s="22">
        <v>223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536</v>
      </c>
      <c r="CB416" s="22">
        <v>290</v>
      </c>
      <c r="CC416" s="22">
        <v>540</v>
      </c>
      <c r="CD416" s="22">
        <v>197</v>
      </c>
      <c r="CE416" s="22">
        <v>588</v>
      </c>
      <c r="CF416" s="22">
        <v>224</v>
      </c>
      <c r="CG416" s="22">
        <v>465</v>
      </c>
      <c r="CH416" s="22">
        <v>157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108411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2</v>
      </c>
      <c r="J417" s="20">
        <v>0</v>
      </c>
      <c r="K417" s="20">
        <v>0</v>
      </c>
      <c r="L417" s="22">
        <v>0</v>
      </c>
      <c r="M417" s="20" t="s">
        <v>1482</v>
      </c>
      <c r="N417" s="20">
        <v>0</v>
      </c>
      <c r="O417" s="22">
        <v>333</v>
      </c>
      <c r="P417" s="23" t="b">
        <v>0</v>
      </c>
      <c r="Q417" s="20" t="s">
        <v>3200</v>
      </c>
      <c r="R417" s="20" t="s">
        <v>2431</v>
      </c>
      <c r="S417" s="22">
        <v>39</v>
      </c>
      <c r="T417" s="20" t="s">
        <v>2161</v>
      </c>
      <c r="U417" s="20">
        <v>0</v>
      </c>
      <c r="V417" s="20" t="s">
        <v>2162</v>
      </c>
      <c r="W417" s="20">
        <v>0.1</v>
      </c>
      <c r="X417" s="23" t="b">
        <v>0</v>
      </c>
      <c r="Y417" s="20"/>
      <c r="Z417" s="20" t="s">
        <v>899</v>
      </c>
      <c r="AA417" s="22">
        <v>12</v>
      </c>
      <c r="AB417" s="22">
        <v>102</v>
      </c>
      <c r="AC417" s="22">
        <v>0</v>
      </c>
      <c r="AD417" s="22">
        <v>2863</v>
      </c>
      <c r="AE417" s="22">
        <v>222</v>
      </c>
      <c r="AF417" s="22">
        <v>5934</v>
      </c>
      <c r="AG417" s="22">
        <v>141</v>
      </c>
      <c r="AH417" s="20">
        <v>0</v>
      </c>
      <c r="AI417" s="20">
        <v>0</v>
      </c>
      <c r="AJ417" s="20" t="s">
        <v>2162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443</v>
      </c>
      <c r="BH417" s="22">
        <v>159</v>
      </c>
      <c r="BI417" s="22">
        <v>424</v>
      </c>
      <c r="BJ417" s="22">
        <v>155</v>
      </c>
      <c r="BK417" s="22">
        <v>401</v>
      </c>
      <c r="BL417" s="22">
        <v>144</v>
      </c>
      <c r="BM417" s="22">
        <v>447</v>
      </c>
      <c r="BN417" s="22">
        <v>158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710</v>
      </c>
      <c r="CB417" s="22">
        <v>226</v>
      </c>
      <c r="CC417" s="22">
        <v>379</v>
      </c>
      <c r="CD417" s="22">
        <v>123</v>
      </c>
      <c r="CE417" s="22">
        <v>450</v>
      </c>
      <c r="CF417" s="22">
        <v>157</v>
      </c>
      <c r="CG417" s="22">
        <v>481</v>
      </c>
      <c r="CH417" s="22">
        <v>185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165152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3</v>
      </c>
      <c r="J418" s="20">
        <v>0</v>
      </c>
      <c r="K418" s="20">
        <v>0</v>
      </c>
      <c r="L418" s="22">
        <v>0</v>
      </c>
      <c r="M418" s="20" t="s">
        <v>2163</v>
      </c>
      <c r="N418" s="20">
        <v>0</v>
      </c>
      <c r="O418" s="22">
        <v>334</v>
      </c>
      <c r="P418" s="23" t="b">
        <v>0</v>
      </c>
      <c r="Q418" s="20" t="s">
        <v>3054</v>
      </c>
      <c r="R418" s="20" t="s">
        <v>3060</v>
      </c>
      <c r="S418" s="22">
        <v>44</v>
      </c>
      <c r="T418" s="20" t="s">
        <v>2164</v>
      </c>
      <c r="U418" s="20">
        <v>0</v>
      </c>
      <c r="V418" s="20" t="s">
        <v>2165</v>
      </c>
      <c r="W418" s="20">
        <v>0</v>
      </c>
      <c r="X418" s="23" t="b">
        <v>0</v>
      </c>
      <c r="Y418" s="20"/>
      <c r="Z418" s="20" t="s">
        <v>872</v>
      </c>
      <c r="AA418" s="22">
        <v>12</v>
      </c>
      <c r="AB418" s="22">
        <v>102</v>
      </c>
      <c r="AC418" s="22">
        <v>0</v>
      </c>
      <c r="AD418" s="22">
        <v>883</v>
      </c>
      <c r="AE418" s="22">
        <v>0</v>
      </c>
      <c r="AF418" s="22">
        <v>4571</v>
      </c>
      <c r="AG418" s="22">
        <v>49</v>
      </c>
      <c r="AH418" s="20">
        <v>0</v>
      </c>
      <c r="AI418" s="20">
        <v>0</v>
      </c>
      <c r="AJ418" s="20" t="s">
        <v>2165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561</v>
      </c>
      <c r="BH418" s="22">
        <v>212</v>
      </c>
      <c r="BI418" s="22">
        <v>550</v>
      </c>
      <c r="BJ418" s="22">
        <v>213</v>
      </c>
      <c r="BK418" s="22">
        <v>538</v>
      </c>
      <c r="BL418" s="22">
        <v>209</v>
      </c>
      <c r="BM418" s="22">
        <v>565</v>
      </c>
      <c r="BN418" s="22">
        <v>216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499</v>
      </c>
      <c r="CB418" s="22">
        <v>278</v>
      </c>
      <c r="CC418" s="22">
        <v>515</v>
      </c>
      <c r="CD418" s="22">
        <v>190</v>
      </c>
      <c r="CE418" s="22">
        <v>568</v>
      </c>
      <c r="CF418" s="22">
        <v>217</v>
      </c>
      <c r="CG418" s="22">
        <v>561</v>
      </c>
      <c r="CH418" s="22">
        <v>210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77818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1</v>
      </c>
      <c r="J419" s="20">
        <v>-0.5</v>
      </c>
      <c r="K419" s="20">
        <v>-0.5</v>
      </c>
      <c r="L419" s="22">
        <v>0</v>
      </c>
      <c r="M419" s="20" t="s">
        <v>479</v>
      </c>
      <c r="N419" s="20">
        <v>0</v>
      </c>
      <c r="O419" s="22">
        <v>335</v>
      </c>
      <c r="P419" s="23" t="b">
        <v>0</v>
      </c>
      <c r="Q419" s="20"/>
      <c r="R419" s="20"/>
      <c r="S419" s="22">
        <v>44</v>
      </c>
      <c r="T419" s="20" t="s">
        <v>2166</v>
      </c>
      <c r="U419" s="20">
        <v>0</v>
      </c>
      <c r="V419" s="20" t="s">
        <v>1807</v>
      </c>
      <c r="W419" s="20">
        <v>0.1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0</v>
      </c>
      <c r="AD419" s="22">
        <v>1245</v>
      </c>
      <c r="AE419" s="22">
        <v>16</v>
      </c>
      <c r="AF419" s="22">
        <v>9127</v>
      </c>
      <c r="AG419" s="22">
        <v>185</v>
      </c>
      <c r="AH419" s="20">
        <v>0</v>
      </c>
      <c r="AI419" s="20">
        <v>0</v>
      </c>
      <c r="AJ419" s="20" t="s">
        <v>1807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549</v>
      </c>
      <c r="BH419" s="22">
        <v>77</v>
      </c>
      <c r="BI419" s="22">
        <v>537</v>
      </c>
      <c r="BJ419" s="22">
        <v>64</v>
      </c>
      <c r="BK419" s="22">
        <v>524</v>
      </c>
      <c r="BL419" s="22">
        <v>59</v>
      </c>
      <c r="BM419" s="22">
        <v>553</v>
      </c>
      <c r="BN419" s="22">
        <v>77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479</v>
      </c>
      <c r="CB419" s="22">
        <v>25</v>
      </c>
      <c r="CC419" s="22">
        <v>502</v>
      </c>
      <c r="CD419" s="22">
        <v>76</v>
      </c>
      <c r="CE419" s="22">
        <v>556</v>
      </c>
      <c r="CF419" s="22">
        <v>77</v>
      </c>
      <c r="CG419" s="22">
        <v>370</v>
      </c>
      <c r="CH419" s="22">
        <v>55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242500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4</v>
      </c>
      <c r="J420" s="20">
        <v>0</v>
      </c>
      <c r="K420" s="20">
        <v>0</v>
      </c>
      <c r="L420" s="22">
        <v>0</v>
      </c>
      <c r="M420" s="20" t="s">
        <v>1016</v>
      </c>
      <c r="N420" s="20">
        <v>0</v>
      </c>
      <c r="O420" s="22">
        <v>336</v>
      </c>
      <c r="P420" s="23" t="b">
        <v>0</v>
      </c>
      <c r="Q420" s="20" t="s">
        <v>3061</v>
      </c>
      <c r="R420" s="20" t="s">
        <v>2569</v>
      </c>
      <c r="S420" s="22">
        <v>45</v>
      </c>
      <c r="T420" s="20" t="s">
        <v>2167</v>
      </c>
      <c r="U420" s="20">
        <v>0</v>
      </c>
      <c r="V420" s="20" t="s">
        <v>718</v>
      </c>
      <c r="W420" s="20">
        <v>0.1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0</v>
      </c>
      <c r="AE420" s="22">
        <v>0</v>
      </c>
      <c r="AF420" s="22">
        <v>22033</v>
      </c>
      <c r="AG420" s="22">
        <v>214</v>
      </c>
      <c r="AH420" s="20">
        <v>0</v>
      </c>
      <c r="AI420" s="20">
        <v>0</v>
      </c>
      <c r="AJ420" s="20" t="s">
        <v>718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615</v>
      </c>
      <c r="BH420" s="22">
        <v>62</v>
      </c>
      <c r="BI420" s="22">
        <v>612</v>
      </c>
      <c r="BJ420" s="22">
        <v>65</v>
      </c>
      <c r="BK420" s="22">
        <v>603</v>
      </c>
      <c r="BL420" s="22">
        <v>63</v>
      </c>
      <c r="BM420" s="22">
        <v>620</v>
      </c>
      <c r="BN420" s="22">
        <v>63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400</v>
      </c>
      <c r="CB420" s="22">
        <v>68</v>
      </c>
      <c r="CC420" s="22">
        <v>581</v>
      </c>
      <c r="CD420" s="22">
        <v>62</v>
      </c>
      <c r="CE420" s="22">
        <v>623</v>
      </c>
      <c r="CF420" s="22">
        <v>66</v>
      </c>
      <c r="CG420" s="22">
        <v>399</v>
      </c>
      <c r="CH420" s="22">
        <v>62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27.75" thickBot="1">
      <c r="A421" s="22">
        <v>0</v>
      </c>
      <c r="B421" s="22">
        <v>0</v>
      </c>
      <c r="C421" s="22">
        <v>232477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3</v>
      </c>
      <c r="J421" s="20">
        <v>0</v>
      </c>
      <c r="K421" s="20">
        <v>0</v>
      </c>
      <c r="L421" s="22">
        <v>0</v>
      </c>
      <c r="M421" s="20" t="s">
        <v>1518</v>
      </c>
      <c r="N421" s="20">
        <v>0</v>
      </c>
      <c r="O421" s="22">
        <v>337</v>
      </c>
      <c r="P421" s="23" t="b">
        <v>0</v>
      </c>
      <c r="Q421" s="20" t="s">
        <v>3062</v>
      </c>
      <c r="R421" s="20" t="s">
        <v>2168</v>
      </c>
      <c r="S421" s="22">
        <v>45</v>
      </c>
      <c r="T421" s="20" t="s">
        <v>2169</v>
      </c>
      <c r="U421" s="20">
        <v>0</v>
      </c>
      <c r="V421" s="20" t="s">
        <v>2170</v>
      </c>
      <c r="W421" s="20">
        <v>0</v>
      </c>
      <c r="X421" s="23" t="b">
        <v>0</v>
      </c>
      <c r="Y421" s="20"/>
      <c r="Z421" s="20" t="s">
        <v>872</v>
      </c>
      <c r="AA421" s="22">
        <v>12</v>
      </c>
      <c r="AB421" s="22">
        <v>102</v>
      </c>
      <c r="AC421" s="22">
        <v>0</v>
      </c>
      <c r="AD421" s="22">
        <v>14</v>
      </c>
      <c r="AE421" s="22">
        <v>0</v>
      </c>
      <c r="AF421" s="22">
        <v>537</v>
      </c>
      <c r="AG421" s="22">
        <v>3</v>
      </c>
      <c r="AH421" s="20">
        <v>0</v>
      </c>
      <c r="AI421" s="20">
        <v>0</v>
      </c>
      <c r="AJ421" s="20" t="s">
        <v>2170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613</v>
      </c>
      <c r="BH421" s="22">
        <v>237</v>
      </c>
      <c r="BI421" s="22">
        <v>609</v>
      </c>
      <c r="BJ421" s="22">
        <v>238</v>
      </c>
      <c r="BK421" s="22">
        <v>600</v>
      </c>
      <c r="BL421" s="22">
        <v>236</v>
      </c>
      <c r="BM421" s="22">
        <v>617</v>
      </c>
      <c r="BN421" s="22">
        <v>241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395</v>
      </c>
      <c r="CB421" s="22">
        <v>228</v>
      </c>
      <c r="CC421" s="22">
        <v>579</v>
      </c>
      <c r="CD421" s="22">
        <v>217</v>
      </c>
      <c r="CE421" s="22">
        <v>621</v>
      </c>
      <c r="CF421" s="22">
        <v>242</v>
      </c>
      <c r="CG421" s="22">
        <v>702</v>
      </c>
      <c r="CH421" s="22">
        <v>294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27.75" thickBot="1">
      <c r="A422" s="22">
        <v>0</v>
      </c>
      <c r="B422" s="22">
        <v>0</v>
      </c>
      <c r="C422" s="22">
        <v>207722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1</v>
      </c>
      <c r="J422" s="20">
        <v>0</v>
      </c>
      <c r="K422" s="20">
        <v>0</v>
      </c>
      <c r="L422" s="22">
        <v>0</v>
      </c>
      <c r="M422" s="20" t="s">
        <v>995</v>
      </c>
      <c r="N422" s="20">
        <v>0</v>
      </c>
      <c r="O422" s="22">
        <v>338</v>
      </c>
      <c r="P422" s="23" t="b">
        <v>0</v>
      </c>
      <c r="Q422" s="20" t="s">
        <v>2171</v>
      </c>
      <c r="R422" s="20" t="s">
        <v>2172</v>
      </c>
      <c r="S422" s="22">
        <v>40</v>
      </c>
      <c r="T422" s="20" t="s">
        <v>2173</v>
      </c>
      <c r="U422" s="20">
        <v>0</v>
      </c>
      <c r="V422" s="20" t="s">
        <v>2174</v>
      </c>
      <c r="W422" s="20">
        <v>0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0</v>
      </c>
      <c r="AE422" s="22">
        <v>0</v>
      </c>
      <c r="AF422" s="22">
        <v>632</v>
      </c>
      <c r="AG422" s="22">
        <v>19</v>
      </c>
      <c r="AH422" s="20">
        <v>0</v>
      </c>
      <c r="AI422" s="20">
        <v>0</v>
      </c>
      <c r="AJ422" s="20" t="s">
        <v>2174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484</v>
      </c>
      <c r="BH422" s="22">
        <v>53</v>
      </c>
      <c r="BI422" s="22">
        <v>468</v>
      </c>
      <c r="BJ422" s="22">
        <v>37</v>
      </c>
      <c r="BK422" s="22">
        <v>446</v>
      </c>
      <c r="BL422" s="22">
        <v>32</v>
      </c>
      <c r="BM422" s="22">
        <v>489</v>
      </c>
      <c r="BN422" s="22">
        <v>53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634</v>
      </c>
      <c r="CB422" s="22">
        <v>50</v>
      </c>
      <c r="CC422" s="22">
        <v>423</v>
      </c>
      <c r="CD422" s="22">
        <v>52</v>
      </c>
      <c r="CE422" s="22">
        <v>491</v>
      </c>
      <c r="CF422" s="22">
        <v>53</v>
      </c>
      <c r="CG422" s="22">
        <v>660</v>
      </c>
      <c r="CH422" s="22">
        <v>81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223333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2175</v>
      </c>
      <c r="N423" s="20">
        <v>0</v>
      </c>
      <c r="O423" s="22">
        <v>339</v>
      </c>
      <c r="P423" s="23" t="b">
        <v>0</v>
      </c>
      <c r="Q423" s="20" t="s">
        <v>3063</v>
      </c>
      <c r="R423" s="20" t="s">
        <v>3064</v>
      </c>
      <c r="S423" s="22">
        <v>44</v>
      </c>
      <c r="T423" s="20" t="s">
        <v>2176</v>
      </c>
      <c r="U423" s="20">
        <v>0</v>
      </c>
      <c r="V423" s="20" t="s">
        <v>2177</v>
      </c>
      <c r="W423" s="20">
        <v>0.2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3951</v>
      </c>
      <c r="AE423" s="22">
        <v>0</v>
      </c>
      <c r="AF423" s="22">
        <v>24681</v>
      </c>
      <c r="AG423" s="22">
        <v>320</v>
      </c>
      <c r="AH423" s="20">
        <v>0</v>
      </c>
      <c r="AI423" s="20">
        <v>0</v>
      </c>
      <c r="AJ423" s="20" t="s">
        <v>2177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573</v>
      </c>
      <c r="BH423" s="22">
        <v>214</v>
      </c>
      <c r="BI423" s="22">
        <v>562</v>
      </c>
      <c r="BJ423" s="22">
        <v>215</v>
      </c>
      <c r="BK423" s="22">
        <v>551</v>
      </c>
      <c r="BL423" s="22">
        <v>212</v>
      </c>
      <c r="BM423" s="22">
        <v>577</v>
      </c>
      <c r="BN423" s="22">
        <v>218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525</v>
      </c>
      <c r="CB423" s="22">
        <v>285</v>
      </c>
      <c r="CC423" s="22">
        <v>532</v>
      </c>
      <c r="CD423" s="22">
        <v>192</v>
      </c>
      <c r="CE423" s="22">
        <v>581</v>
      </c>
      <c r="CF423" s="22">
        <v>219</v>
      </c>
      <c r="CG423" s="22">
        <v>348</v>
      </c>
      <c r="CH423" s="22">
        <v>109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91046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4</v>
      </c>
      <c r="J424" s="20">
        <v>0.3</v>
      </c>
      <c r="K424" s="20">
        <v>0.3</v>
      </c>
      <c r="L424" s="22">
        <v>1</v>
      </c>
      <c r="M424" s="20" t="s">
        <v>2178</v>
      </c>
      <c r="N424" s="20">
        <v>0.8</v>
      </c>
      <c r="O424" s="22">
        <v>340</v>
      </c>
      <c r="P424" s="23" t="b">
        <v>0</v>
      </c>
      <c r="Q424" s="20"/>
      <c r="R424" s="20"/>
      <c r="S424" s="22">
        <v>44</v>
      </c>
      <c r="T424" s="20" t="s">
        <v>2179</v>
      </c>
      <c r="U424" s="20">
        <v>1</v>
      </c>
      <c r="V424" s="20" t="s">
        <v>2180</v>
      </c>
      <c r="W424" s="20">
        <v>1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7</v>
      </c>
      <c r="AD424" s="22">
        <v>96864</v>
      </c>
      <c r="AE424" s="22">
        <v>6392</v>
      </c>
      <c r="AF424" s="22">
        <v>74224</v>
      </c>
      <c r="AG424" s="22">
        <v>3115</v>
      </c>
      <c r="AH424" s="20">
        <v>0.2</v>
      </c>
      <c r="AI424" s="20">
        <v>1.6</v>
      </c>
      <c r="AJ424" s="20" t="s">
        <v>2180</v>
      </c>
      <c r="AK424" s="22">
        <v>74</v>
      </c>
      <c r="AL424" s="22">
        <v>0</v>
      </c>
      <c r="AM424" s="22">
        <v>0</v>
      </c>
      <c r="AN424" s="22">
        <v>0</v>
      </c>
      <c r="AO424" s="22">
        <v>2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29</v>
      </c>
      <c r="AX424" s="20">
        <v>26</v>
      </c>
      <c r="AY424" s="20">
        <v>49.3</v>
      </c>
      <c r="AZ424" s="20">
        <v>32</v>
      </c>
      <c r="BA424" s="20">
        <v>10.6</v>
      </c>
      <c r="BB424" s="22">
        <v>0</v>
      </c>
      <c r="BC424" s="20">
        <v>0.61</v>
      </c>
      <c r="BD424" s="20">
        <v>0.44</v>
      </c>
      <c r="BE424" s="20">
        <v>1.05</v>
      </c>
      <c r="BF424" s="20">
        <v>1.6</v>
      </c>
      <c r="BG424" s="22">
        <v>328</v>
      </c>
      <c r="BH424" s="22">
        <v>38</v>
      </c>
      <c r="BI424" s="22">
        <v>195</v>
      </c>
      <c r="BJ424" s="22">
        <v>32</v>
      </c>
      <c r="BK424" s="22">
        <v>214</v>
      </c>
      <c r="BL424" s="22">
        <v>43</v>
      </c>
      <c r="BM424" s="22">
        <v>288</v>
      </c>
      <c r="BN424" s="22">
        <v>41</v>
      </c>
      <c r="BO424" s="20"/>
      <c r="BP424" s="20"/>
      <c r="BQ424" s="20"/>
      <c r="BR424" s="20"/>
      <c r="BS424" s="22">
        <v>3</v>
      </c>
      <c r="BT424" s="20"/>
      <c r="BU424" s="22">
        <v>0.74</v>
      </c>
      <c r="BV424" s="22">
        <v>0</v>
      </c>
      <c r="BW424" s="22">
        <v>0.54</v>
      </c>
      <c r="BX424" s="22">
        <v>1.28</v>
      </c>
      <c r="BY424" s="22">
        <v>1.95</v>
      </c>
      <c r="BZ424" s="22">
        <v>2.4300000000000002</v>
      </c>
      <c r="CA424" s="22">
        <v>484</v>
      </c>
      <c r="CB424" s="22">
        <v>87</v>
      </c>
      <c r="CC424" s="22">
        <v>260</v>
      </c>
      <c r="CD424" s="22">
        <v>37</v>
      </c>
      <c r="CE424" s="22">
        <v>360</v>
      </c>
      <c r="CF424" s="22">
        <v>44</v>
      </c>
      <c r="CG424" s="22">
        <v>170</v>
      </c>
      <c r="CH424" s="22">
        <v>26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244856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2</v>
      </c>
      <c r="J425" s="20">
        <v>0.5</v>
      </c>
      <c r="K425" s="20">
        <v>0.5</v>
      </c>
      <c r="L425" s="22">
        <v>1</v>
      </c>
      <c r="M425" s="20" t="s">
        <v>2214</v>
      </c>
      <c r="N425" s="20">
        <v>1</v>
      </c>
      <c r="O425" s="22">
        <v>393</v>
      </c>
      <c r="P425" s="23" t="b">
        <v>0</v>
      </c>
      <c r="Q425" s="20"/>
      <c r="R425" s="20"/>
      <c r="S425" s="22">
        <v>39</v>
      </c>
      <c r="T425" s="20" t="s">
        <v>2215</v>
      </c>
      <c r="U425" s="20">
        <v>1</v>
      </c>
      <c r="V425" s="20" t="s">
        <v>2216</v>
      </c>
      <c r="W425" s="20">
        <v>0.8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4</v>
      </c>
      <c r="AD425" s="22">
        <v>82693</v>
      </c>
      <c r="AE425" s="22">
        <v>4111</v>
      </c>
      <c r="AF425" s="22">
        <v>28217</v>
      </c>
      <c r="AG425" s="22">
        <v>1107</v>
      </c>
      <c r="AH425" s="20">
        <v>0.3</v>
      </c>
      <c r="AI425" s="20">
        <v>1</v>
      </c>
      <c r="AJ425" s="20" t="s">
        <v>2216</v>
      </c>
      <c r="AK425" s="22">
        <v>245</v>
      </c>
      <c r="AL425" s="22">
        <v>0</v>
      </c>
      <c r="AM425" s="22">
        <v>0</v>
      </c>
      <c r="AN425" s="22">
        <v>0</v>
      </c>
      <c r="AO425" s="22">
        <v>4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31</v>
      </c>
      <c r="AX425" s="20">
        <v>42.6</v>
      </c>
      <c r="AY425" s="20">
        <v>2.8</v>
      </c>
      <c r="AZ425" s="20">
        <v>5</v>
      </c>
      <c r="BA425" s="20">
        <v>5.0999999999999996</v>
      </c>
      <c r="BB425" s="22">
        <v>2</v>
      </c>
      <c r="BC425" s="20">
        <v>0.03</v>
      </c>
      <c r="BD425" s="20">
        <v>0.03</v>
      </c>
      <c r="BE425" s="20">
        <v>0.06</v>
      </c>
      <c r="BF425" s="20">
        <v>4.6399999999999997</v>
      </c>
      <c r="BG425" s="22">
        <v>288</v>
      </c>
      <c r="BH425" s="22">
        <v>113</v>
      </c>
      <c r="BI425" s="22">
        <v>376</v>
      </c>
      <c r="BJ425" s="22">
        <v>137</v>
      </c>
      <c r="BK425" s="22">
        <v>349</v>
      </c>
      <c r="BL425" s="22">
        <v>116</v>
      </c>
      <c r="BM425" s="22">
        <v>345</v>
      </c>
      <c r="BN425" s="22">
        <v>121</v>
      </c>
      <c r="BO425" s="20"/>
      <c r="BP425" s="20"/>
      <c r="BQ425" s="20"/>
      <c r="BR425" s="20"/>
      <c r="BS425" s="20"/>
      <c r="BT425" s="20"/>
      <c r="BU425" s="22">
        <v>0.01</v>
      </c>
      <c r="BV425" s="22">
        <v>0</v>
      </c>
      <c r="BW425" s="22">
        <v>0.01</v>
      </c>
      <c r="BX425" s="22">
        <v>0.02</v>
      </c>
      <c r="BY425" s="22">
        <v>1.7</v>
      </c>
      <c r="BZ425" s="22">
        <v>1.47</v>
      </c>
      <c r="CA425" s="22">
        <v>721</v>
      </c>
      <c r="CB425" s="22">
        <v>230</v>
      </c>
      <c r="CC425" s="22">
        <v>224</v>
      </c>
      <c r="CD425" s="22">
        <v>65</v>
      </c>
      <c r="CE425" s="22">
        <v>345</v>
      </c>
      <c r="CF425" s="22">
        <v>115</v>
      </c>
      <c r="CG425" s="22">
        <v>187</v>
      </c>
      <c r="CH425" s="22">
        <v>74</v>
      </c>
      <c r="CI425" s="22">
        <v>0.73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232351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2</v>
      </c>
      <c r="J426" s="20">
        <v>-0.5</v>
      </c>
      <c r="K426" s="20">
        <v>-0.5</v>
      </c>
      <c r="L426" s="22">
        <v>0</v>
      </c>
      <c r="M426" s="20" t="s">
        <v>983</v>
      </c>
      <c r="N426" s="20">
        <v>0</v>
      </c>
      <c r="O426" s="22">
        <v>553</v>
      </c>
      <c r="P426" s="23" t="b">
        <v>0</v>
      </c>
      <c r="Q426" s="20"/>
      <c r="R426" s="20"/>
      <c r="S426" s="22">
        <v>44</v>
      </c>
      <c r="T426" s="20" t="s">
        <v>2334</v>
      </c>
      <c r="U426" s="20">
        <v>1</v>
      </c>
      <c r="V426" s="20" t="s">
        <v>2335</v>
      </c>
      <c r="W426" s="20">
        <v>0.1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4</v>
      </c>
      <c r="AD426" s="22">
        <v>8440</v>
      </c>
      <c r="AE426" s="22">
        <v>40</v>
      </c>
      <c r="AF426" s="22">
        <v>14129</v>
      </c>
      <c r="AG426" s="22">
        <v>336</v>
      </c>
      <c r="AH426" s="20">
        <v>0</v>
      </c>
      <c r="AI426" s="20">
        <v>0.9</v>
      </c>
      <c r="AJ426" s="20" t="s">
        <v>2335</v>
      </c>
      <c r="AK426" s="22">
        <v>268</v>
      </c>
      <c r="AL426" s="22">
        <v>0</v>
      </c>
      <c r="AM426" s="22">
        <v>0</v>
      </c>
      <c r="AN426" s="22">
        <v>0</v>
      </c>
      <c r="AO426" s="22">
        <v>8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42</v>
      </c>
      <c r="AX426" s="20">
        <v>43.4</v>
      </c>
      <c r="AY426" s="20">
        <v>89.2</v>
      </c>
      <c r="AZ426" s="20">
        <v>17</v>
      </c>
      <c r="BA426" s="20">
        <v>15</v>
      </c>
      <c r="BB426" s="22">
        <v>3</v>
      </c>
      <c r="BC426" s="20">
        <v>0.06</v>
      </c>
      <c r="BD426" s="20">
        <v>0.35</v>
      </c>
      <c r="BE426" s="20">
        <v>0.41</v>
      </c>
      <c r="BF426" s="20">
        <v>7.05</v>
      </c>
      <c r="BG426" s="22">
        <v>286</v>
      </c>
      <c r="BH426" s="22">
        <v>111</v>
      </c>
      <c r="BI426" s="22">
        <v>107</v>
      </c>
      <c r="BJ426" s="22">
        <v>21</v>
      </c>
      <c r="BK426" s="22">
        <v>270</v>
      </c>
      <c r="BL426" s="22">
        <v>83</v>
      </c>
      <c r="BM426" s="22">
        <v>249</v>
      </c>
      <c r="BN426" s="22">
        <v>80</v>
      </c>
      <c r="BO426" s="22">
        <v>2</v>
      </c>
      <c r="BP426" s="20"/>
      <c r="BQ426" s="20"/>
      <c r="BR426" s="20"/>
      <c r="BS426" s="20"/>
      <c r="BT426" s="20"/>
      <c r="BU426" s="22">
        <v>0.02</v>
      </c>
      <c r="BV426" s="22">
        <v>0</v>
      </c>
      <c r="BW426" s="22">
        <v>0.12</v>
      </c>
      <c r="BX426" s="22">
        <v>0.14000000000000001</v>
      </c>
      <c r="BY426" s="22">
        <v>2.37</v>
      </c>
      <c r="BZ426" s="22">
        <v>2.69</v>
      </c>
      <c r="CA426" s="22">
        <v>529</v>
      </c>
      <c r="CB426" s="22">
        <v>125</v>
      </c>
      <c r="CC426" s="22">
        <v>535</v>
      </c>
      <c r="CD426" s="22">
        <v>208</v>
      </c>
      <c r="CE426" s="22">
        <v>363</v>
      </c>
      <c r="CF426" s="22">
        <v>129</v>
      </c>
      <c r="CG426" s="22">
        <v>380</v>
      </c>
      <c r="CH426" s="22">
        <v>144</v>
      </c>
      <c r="CI426" s="22">
        <v>1.01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108796</v>
      </c>
      <c r="D427" s="22">
        <v>0</v>
      </c>
      <c r="E427" s="22">
        <v>0</v>
      </c>
      <c r="F427" s="22">
        <v>-2</v>
      </c>
      <c r="G427" s="22">
        <v>2</v>
      </c>
      <c r="H427" s="22">
        <v>0</v>
      </c>
      <c r="I427" s="22">
        <v>2</v>
      </c>
      <c r="J427" s="20">
        <v>2.7</v>
      </c>
      <c r="K427" s="20">
        <v>2.7</v>
      </c>
      <c r="L427" s="22">
        <v>4</v>
      </c>
      <c r="M427" s="20" t="s">
        <v>1261</v>
      </c>
      <c r="N427" s="20">
        <v>3.2</v>
      </c>
      <c r="O427" s="22">
        <v>575</v>
      </c>
      <c r="P427" s="23" t="b">
        <v>0</v>
      </c>
      <c r="Q427" s="20"/>
      <c r="R427" s="20" t="s">
        <v>3360</v>
      </c>
      <c r="S427" s="22">
        <v>43</v>
      </c>
      <c r="T427" s="20" t="s">
        <v>2181</v>
      </c>
      <c r="U427" s="20">
        <v>2.2000000000000002</v>
      </c>
      <c r="V427" s="20" t="s">
        <v>2182</v>
      </c>
      <c r="W427" s="20">
        <v>0.2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18</v>
      </c>
      <c r="AD427" s="22">
        <v>20256</v>
      </c>
      <c r="AE427" s="22">
        <v>2387</v>
      </c>
      <c r="AF427" s="22">
        <v>15270</v>
      </c>
      <c r="AG427" s="22">
        <v>672</v>
      </c>
      <c r="AH427" s="20">
        <v>0.7</v>
      </c>
      <c r="AI427" s="20">
        <v>4.2</v>
      </c>
      <c r="AJ427" s="20" t="s">
        <v>2182</v>
      </c>
      <c r="AK427" s="22">
        <v>675</v>
      </c>
      <c r="AL427" s="22">
        <v>1</v>
      </c>
      <c r="AM427" s="22">
        <v>1</v>
      </c>
      <c r="AN427" s="22">
        <v>0</v>
      </c>
      <c r="AO427" s="22">
        <v>15</v>
      </c>
      <c r="AP427" s="22">
        <v>0</v>
      </c>
      <c r="AQ427" s="22">
        <v>0</v>
      </c>
      <c r="AR427" s="22">
        <v>0</v>
      </c>
      <c r="AS427" s="22">
        <v>2</v>
      </c>
      <c r="AT427" s="22">
        <v>0</v>
      </c>
      <c r="AU427" s="22">
        <v>0</v>
      </c>
      <c r="AV427" s="22">
        <v>1</v>
      </c>
      <c r="AW427" s="22">
        <v>97</v>
      </c>
      <c r="AX427" s="20">
        <v>161.6</v>
      </c>
      <c r="AY427" s="20">
        <v>24.3</v>
      </c>
      <c r="AZ427" s="20">
        <v>60</v>
      </c>
      <c r="BA427" s="20">
        <v>24.6</v>
      </c>
      <c r="BB427" s="22">
        <v>8</v>
      </c>
      <c r="BC427" s="20">
        <v>0.83</v>
      </c>
      <c r="BD427" s="20">
        <v>0.09</v>
      </c>
      <c r="BE427" s="20">
        <v>0.92</v>
      </c>
      <c r="BF427" s="20">
        <v>16.059999999999999</v>
      </c>
      <c r="BG427" s="22">
        <v>90</v>
      </c>
      <c r="BH427" s="22">
        <v>32</v>
      </c>
      <c r="BI427" s="22">
        <v>277</v>
      </c>
      <c r="BJ427" s="22">
        <v>90</v>
      </c>
      <c r="BK427" s="22">
        <v>142</v>
      </c>
      <c r="BL427" s="22">
        <v>22</v>
      </c>
      <c r="BM427" s="22">
        <v>147</v>
      </c>
      <c r="BN427" s="22">
        <v>35</v>
      </c>
      <c r="BO427" s="20"/>
      <c r="BP427" s="20"/>
      <c r="BQ427" s="20"/>
      <c r="BR427" s="20"/>
      <c r="BS427" s="20"/>
      <c r="BT427" s="20"/>
      <c r="BU427" s="22">
        <v>0.11</v>
      </c>
      <c r="BV427" s="22">
        <v>0</v>
      </c>
      <c r="BW427" s="22">
        <v>0.01</v>
      </c>
      <c r="BX427" s="22">
        <v>0.12</v>
      </c>
      <c r="BY427" s="22">
        <v>2.14</v>
      </c>
      <c r="BZ427" s="22">
        <v>2</v>
      </c>
      <c r="CA427" s="22">
        <v>574</v>
      </c>
      <c r="CB427" s="22">
        <v>140</v>
      </c>
      <c r="CC427" s="22">
        <v>86</v>
      </c>
      <c r="CD427" s="22">
        <v>26</v>
      </c>
      <c r="CE427" s="22">
        <v>195</v>
      </c>
      <c r="CF427" s="22">
        <v>66</v>
      </c>
      <c r="CG427" s="22">
        <v>303</v>
      </c>
      <c r="CH427" s="22">
        <v>116</v>
      </c>
      <c r="CI427" s="22">
        <v>1.07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104047</v>
      </c>
      <c r="D428" s="22">
        <v>0</v>
      </c>
      <c r="E428" s="22">
        <v>0</v>
      </c>
      <c r="F428" s="22">
        <v>-2</v>
      </c>
      <c r="G428" s="22">
        <v>2</v>
      </c>
      <c r="H428" s="22">
        <v>0</v>
      </c>
      <c r="I428" s="22">
        <v>3</v>
      </c>
      <c r="J428" s="20">
        <v>1.5</v>
      </c>
      <c r="K428" s="20">
        <v>1.5</v>
      </c>
      <c r="L428" s="22">
        <v>2</v>
      </c>
      <c r="M428" s="20" t="s">
        <v>2183</v>
      </c>
      <c r="N428" s="20">
        <v>2</v>
      </c>
      <c r="O428" s="22">
        <v>582</v>
      </c>
      <c r="P428" s="23" t="b">
        <v>0</v>
      </c>
      <c r="Q428" s="20"/>
      <c r="R428" s="20"/>
      <c r="S428" s="22">
        <v>48</v>
      </c>
      <c r="T428" s="20" t="s">
        <v>2184</v>
      </c>
      <c r="U428" s="20">
        <v>1.6</v>
      </c>
      <c r="V428" s="20" t="s">
        <v>2185</v>
      </c>
      <c r="W428" s="20">
        <v>0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14</v>
      </c>
      <c r="AD428" s="22">
        <v>2322</v>
      </c>
      <c r="AE428" s="22">
        <v>34</v>
      </c>
      <c r="AF428" s="22">
        <v>4879</v>
      </c>
      <c r="AG428" s="22">
        <v>92</v>
      </c>
      <c r="AH428" s="20">
        <v>0.4</v>
      </c>
      <c r="AI428" s="20">
        <v>2.9</v>
      </c>
      <c r="AJ428" s="20" t="s">
        <v>2185</v>
      </c>
      <c r="AK428" s="22">
        <v>484</v>
      </c>
      <c r="AL428" s="22">
        <v>0</v>
      </c>
      <c r="AM428" s="22">
        <v>0</v>
      </c>
      <c r="AN428" s="22">
        <v>0</v>
      </c>
      <c r="AO428" s="22">
        <v>9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42</v>
      </c>
      <c r="AX428" s="20">
        <v>41</v>
      </c>
      <c r="AY428" s="20">
        <v>60.7</v>
      </c>
      <c r="AZ428" s="20">
        <v>38</v>
      </c>
      <c r="BA428" s="20">
        <v>13.8</v>
      </c>
      <c r="BB428" s="22">
        <v>5</v>
      </c>
      <c r="BC428" s="20">
        <v>0.44</v>
      </c>
      <c r="BD428" s="20">
        <v>1.3</v>
      </c>
      <c r="BE428" s="20">
        <v>1.74</v>
      </c>
      <c r="BF428" s="20">
        <v>12.46</v>
      </c>
      <c r="BG428" s="22">
        <v>295</v>
      </c>
      <c r="BH428" s="22">
        <v>124</v>
      </c>
      <c r="BI428" s="22">
        <v>166</v>
      </c>
      <c r="BJ428" s="22">
        <v>103</v>
      </c>
      <c r="BK428" s="22">
        <v>197</v>
      </c>
      <c r="BL428" s="22">
        <v>107</v>
      </c>
      <c r="BM428" s="22">
        <v>265</v>
      </c>
      <c r="BN428" s="22">
        <v>118</v>
      </c>
      <c r="BO428" s="20"/>
      <c r="BP428" s="20"/>
      <c r="BQ428" s="20"/>
      <c r="BR428" s="20"/>
      <c r="BS428" s="20"/>
      <c r="BT428" s="20"/>
      <c r="BU428" s="22">
        <v>0.08</v>
      </c>
      <c r="BV428" s="22">
        <v>0</v>
      </c>
      <c r="BW428" s="22">
        <v>0.24</v>
      </c>
      <c r="BX428" s="22">
        <v>0.32</v>
      </c>
      <c r="BY428" s="22">
        <v>2.3199999999999998</v>
      </c>
      <c r="BZ428" s="22">
        <v>1.67</v>
      </c>
      <c r="CA428" s="22">
        <v>293</v>
      </c>
      <c r="CB428" s="22">
        <v>192</v>
      </c>
      <c r="CC428" s="22">
        <v>147</v>
      </c>
      <c r="CD428" s="22">
        <v>67</v>
      </c>
      <c r="CE428" s="22">
        <v>278</v>
      </c>
      <c r="CF428" s="22">
        <v>130</v>
      </c>
      <c r="CG428" s="22">
        <v>530</v>
      </c>
      <c r="CH428" s="22">
        <v>191</v>
      </c>
      <c r="CI428" s="22">
        <v>0.93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222677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0.3</v>
      </c>
      <c r="K429" s="20">
        <v>0.3</v>
      </c>
      <c r="L429" s="22">
        <v>2</v>
      </c>
      <c r="M429" s="20" t="s">
        <v>2186</v>
      </c>
      <c r="N429" s="20">
        <v>0.8</v>
      </c>
      <c r="O429" s="22">
        <v>586</v>
      </c>
      <c r="P429" s="23" t="b">
        <v>0</v>
      </c>
      <c r="Q429" s="20"/>
      <c r="R429" s="20"/>
      <c r="S429" s="22">
        <v>49</v>
      </c>
      <c r="T429" s="20" t="s">
        <v>2187</v>
      </c>
      <c r="U429" s="20">
        <v>1.4</v>
      </c>
      <c r="V429" s="20" t="s">
        <v>2188</v>
      </c>
      <c r="W429" s="20">
        <v>0.1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10</v>
      </c>
      <c r="AD429" s="22">
        <v>8160</v>
      </c>
      <c r="AE429" s="22">
        <v>35</v>
      </c>
      <c r="AF429" s="22">
        <v>13119</v>
      </c>
      <c r="AG429" s="22">
        <v>240</v>
      </c>
      <c r="AH429" s="20">
        <v>0.2</v>
      </c>
      <c r="AI429" s="20">
        <v>2</v>
      </c>
      <c r="AJ429" s="20" t="s">
        <v>2188</v>
      </c>
      <c r="AK429" s="22">
        <v>435</v>
      </c>
      <c r="AL429" s="22">
        <v>0</v>
      </c>
      <c r="AM429" s="22">
        <v>0</v>
      </c>
      <c r="AN429" s="22">
        <v>0</v>
      </c>
      <c r="AO429" s="22">
        <v>10</v>
      </c>
      <c r="AP429" s="22">
        <v>0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0</v>
      </c>
      <c r="AW429" s="22">
        <v>19</v>
      </c>
      <c r="AX429" s="20">
        <v>32</v>
      </c>
      <c r="AY429" s="20">
        <v>37.4</v>
      </c>
      <c r="AZ429" s="20">
        <v>60</v>
      </c>
      <c r="BA429" s="20">
        <v>12.6</v>
      </c>
      <c r="BB429" s="22">
        <v>5</v>
      </c>
      <c r="BC429" s="20">
        <v>0.31</v>
      </c>
      <c r="BD429" s="20">
        <v>0.19</v>
      </c>
      <c r="BE429" s="20">
        <v>0.5</v>
      </c>
      <c r="BF429" s="20">
        <v>9.6199999999999992</v>
      </c>
      <c r="BG429" s="22">
        <v>313</v>
      </c>
      <c r="BH429" s="22">
        <v>136</v>
      </c>
      <c r="BI429" s="22">
        <v>226</v>
      </c>
      <c r="BJ429" s="22">
        <v>126</v>
      </c>
      <c r="BK429" s="22">
        <v>143</v>
      </c>
      <c r="BL429" s="22">
        <v>85</v>
      </c>
      <c r="BM429" s="22">
        <v>276</v>
      </c>
      <c r="BN429" s="22">
        <v>124</v>
      </c>
      <c r="BO429" s="20"/>
      <c r="BP429" s="20"/>
      <c r="BQ429" s="20"/>
      <c r="BR429" s="20"/>
      <c r="BS429" s="20"/>
      <c r="BT429" s="20"/>
      <c r="BU429" s="22">
        <v>0.06</v>
      </c>
      <c r="BV429" s="22">
        <v>0</v>
      </c>
      <c r="BW429" s="22">
        <v>0.04</v>
      </c>
      <c r="BX429" s="22">
        <v>0.1</v>
      </c>
      <c r="BY429" s="22">
        <v>1.99</v>
      </c>
      <c r="BZ429" s="22">
        <v>2.0699999999999998</v>
      </c>
      <c r="CA429" s="22">
        <v>258</v>
      </c>
      <c r="CB429" s="22">
        <v>167</v>
      </c>
      <c r="CC429" s="22">
        <v>272</v>
      </c>
      <c r="CD429" s="22">
        <v>131</v>
      </c>
      <c r="CE429" s="22">
        <v>306</v>
      </c>
      <c r="CF429" s="22">
        <v>142</v>
      </c>
      <c r="CG429" s="22">
        <v>428</v>
      </c>
      <c r="CH429" s="22">
        <v>137</v>
      </c>
      <c r="CI429" s="22">
        <v>1.03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476369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2</v>
      </c>
      <c r="J430" s="20">
        <v>0.5</v>
      </c>
      <c r="K430" s="20">
        <v>0.5</v>
      </c>
      <c r="L430" s="22">
        <v>1</v>
      </c>
      <c r="M430" s="20" t="s">
        <v>1316</v>
      </c>
      <c r="N430" s="20">
        <v>1</v>
      </c>
      <c r="O430" s="22">
        <v>602</v>
      </c>
      <c r="P430" s="23" t="b">
        <v>0</v>
      </c>
      <c r="Q430" s="20"/>
      <c r="R430" s="20"/>
      <c r="S430" s="22">
        <v>40</v>
      </c>
      <c r="T430" s="20" t="s">
        <v>2189</v>
      </c>
      <c r="U430" s="20">
        <v>1.8</v>
      </c>
      <c r="V430" s="20" t="s">
        <v>2190</v>
      </c>
      <c r="W430" s="20">
        <v>6.5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14</v>
      </c>
      <c r="AD430" s="22">
        <v>476019</v>
      </c>
      <c r="AE430" s="22">
        <v>9352</v>
      </c>
      <c r="AF430" s="22">
        <v>398637</v>
      </c>
      <c r="AG430" s="22">
        <v>22013</v>
      </c>
      <c r="AH430" s="20">
        <v>0.2</v>
      </c>
      <c r="AI430" s="20">
        <v>3.5</v>
      </c>
      <c r="AJ430" s="20" t="s">
        <v>2190</v>
      </c>
      <c r="AK430" s="22">
        <v>511</v>
      </c>
      <c r="AL430" s="22">
        <v>0</v>
      </c>
      <c r="AM430" s="22">
        <v>1</v>
      </c>
      <c r="AN430" s="22">
        <v>0</v>
      </c>
      <c r="AO430" s="22">
        <v>9</v>
      </c>
      <c r="AP430" s="22">
        <v>0</v>
      </c>
      <c r="AQ430" s="22">
        <v>0</v>
      </c>
      <c r="AR430" s="22">
        <v>0</v>
      </c>
      <c r="AS430" s="22">
        <v>2</v>
      </c>
      <c r="AT430" s="22">
        <v>0</v>
      </c>
      <c r="AU430" s="22">
        <v>0</v>
      </c>
      <c r="AV430" s="22">
        <v>0</v>
      </c>
      <c r="AW430" s="22">
        <v>80</v>
      </c>
      <c r="AX430" s="20">
        <v>80.400000000000006</v>
      </c>
      <c r="AY430" s="20">
        <v>105.5</v>
      </c>
      <c r="AZ430" s="20">
        <v>23</v>
      </c>
      <c r="BA430" s="20">
        <v>20.8</v>
      </c>
      <c r="BB430" s="22">
        <v>6</v>
      </c>
      <c r="BC430" s="20">
        <v>0.13</v>
      </c>
      <c r="BD430" s="20">
        <v>0.79</v>
      </c>
      <c r="BE430" s="20">
        <v>0.92</v>
      </c>
      <c r="BF430" s="20">
        <v>9.2100000000000009</v>
      </c>
      <c r="BG430" s="22">
        <v>212</v>
      </c>
      <c r="BH430" s="22">
        <v>83</v>
      </c>
      <c r="BI430" s="22">
        <v>86</v>
      </c>
      <c r="BJ430" s="22">
        <v>17</v>
      </c>
      <c r="BK430" s="22">
        <v>245</v>
      </c>
      <c r="BL430" s="22">
        <v>73</v>
      </c>
      <c r="BM430" s="22">
        <v>184</v>
      </c>
      <c r="BN430" s="22">
        <v>54</v>
      </c>
      <c r="BO430" s="20"/>
      <c r="BP430" s="20"/>
      <c r="BQ430" s="20"/>
      <c r="BR430" s="20"/>
      <c r="BS430" s="20"/>
      <c r="BT430" s="20"/>
      <c r="BU430" s="22">
        <v>0.02</v>
      </c>
      <c r="BV430" s="22">
        <v>0</v>
      </c>
      <c r="BW430" s="22">
        <v>0.14000000000000001</v>
      </c>
      <c r="BX430" s="22">
        <v>0.16</v>
      </c>
      <c r="BY430" s="22">
        <v>1.62</v>
      </c>
      <c r="BZ430" s="22">
        <v>1.59</v>
      </c>
      <c r="CA430" s="22">
        <v>678</v>
      </c>
      <c r="CB430" s="22">
        <v>205</v>
      </c>
      <c r="CC430" s="22">
        <v>226</v>
      </c>
      <c r="CD430" s="22">
        <v>67</v>
      </c>
      <c r="CE430" s="22">
        <v>251</v>
      </c>
      <c r="CF430" s="22">
        <v>82</v>
      </c>
      <c r="CG430" s="22">
        <v>61</v>
      </c>
      <c r="CH430" s="22">
        <v>21</v>
      </c>
      <c r="CI430" s="22">
        <v>1.06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54738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1</v>
      </c>
      <c r="J431" s="20">
        <v>2</v>
      </c>
      <c r="K431" s="20">
        <v>2</v>
      </c>
      <c r="L431" s="22">
        <v>3</v>
      </c>
      <c r="M431" s="20" t="s">
        <v>558</v>
      </c>
      <c r="N431" s="20">
        <v>2.5</v>
      </c>
      <c r="O431" s="22">
        <v>614</v>
      </c>
      <c r="P431" s="23" t="b">
        <v>0</v>
      </c>
      <c r="Q431" s="20"/>
      <c r="R431" s="20"/>
      <c r="S431" s="22">
        <v>45</v>
      </c>
      <c r="T431" s="20" t="s">
        <v>2432</v>
      </c>
      <c r="U431" s="20">
        <v>2.1</v>
      </c>
      <c r="V431" s="20" t="s">
        <v>2433</v>
      </c>
      <c r="W431" s="20">
        <v>0.3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19</v>
      </c>
      <c r="AD431" s="22">
        <v>26553</v>
      </c>
      <c r="AE431" s="22">
        <v>105</v>
      </c>
      <c r="AF431" s="22">
        <v>20702</v>
      </c>
      <c r="AG431" s="22">
        <v>719</v>
      </c>
      <c r="AH431" s="20">
        <v>0.6</v>
      </c>
      <c r="AI431" s="20">
        <v>4.2</v>
      </c>
      <c r="AJ431" s="20" t="s">
        <v>2433</v>
      </c>
      <c r="AK431" s="22">
        <v>810</v>
      </c>
      <c r="AL431" s="22">
        <v>0</v>
      </c>
      <c r="AM431" s="22">
        <v>0</v>
      </c>
      <c r="AN431" s="22">
        <v>0</v>
      </c>
      <c r="AO431" s="22">
        <v>17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31</v>
      </c>
      <c r="AV431" s="22">
        <v>1</v>
      </c>
      <c r="AW431" s="22">
        <v>138</v>
      </c>
      <c r="AX431" s="20">
        <v>246.6</v>
      </c>
      <c r="AY431" s="20">
        <v>0</v>
      </c>
      <c r="AZ431" s="20">
        <v>0</v>
      </c>
      <c r="BA431" s="20">
        <v>24.6</v>
      </c>
      <c r="BB431" s="22">
        <v>9</v>
      </c>
      <c r="BC431" s="20">
        <v>0</v>
      </c>
      <c r="BD431" s="20">
        <v>0.02</v>
      </c>
      <c r="BE431" s="20">
        <v>0.02</v>
      </c>
      <c r="BF431" s="20">
        <v>17.72</v>
      </c>
      <c r="BG431" s="22">
        <v>24</v>
      </c>
      <c r="BH431" s="22">
        <v>9</v>
      </c>
      <c r="BI431" s="22">
        <v>589</v>
      </c>
      <c r="BJ431" s="22">
        <v>69</v>
      </c>
      <c r="BK431" s="22">
        <v>579</v>
      </c>
      <c r="BL431" s="22">
        <v>65</v>
      </c>
      <c r="BM431" s="22">
        <v>148</v>
      </c>
      <c r="BN431" s="22">
        <v>10</v>
      </c>
      <c r="BO431" s="20"/>
      <c r="BP431" s="20"/>
      <c r="BQ431" s="20"/>
      <c r="BR431" s="20"/>
      <c r="BS431" s="20"/>
      <c r="BT431" s="20"/>
      <c r="BU431" s="22">
        <v>0</v>
      </c>
      <c r="BV431" s="22">
        <v>3.44</v>
      </c>
      <c r="BW431" s="22">
        <v>0</v>
      </c>
      <c r="BX431" s="22">
        <v>0</v>
      </c>
      <c r="BY431" s="22">
        <v>1.97</v>
      </c>
      <c r="BZ431" s="22">
        <v>1.89</v>
      </c>
      <c r="CA431" s="22">
        <v>347</v>
      </c>
      <c r="CB431" s="22">
        <v>15</v>
      </c>
      <c r="CC431" s="22">
        <v>114</v>
      </c>
      <c r="CD431" s="22">
        <v>13</v>
      </c>
      <c r="CE431" s="22">
        <v>211</v>
      </c>
      <c r="CF431" s="22">
        <v>19</v>
      </c>
      <c r="CG431" s="22">
        <v>301</v>
      </c>
      <c r="CH431" s="22">
        <v>43</v>
      </c>
      <c r="CI431" s="22">
        <v>1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88894</v>
      </c>
      <c r="D432" s="22">
        <v>0</v>
      </c>
      <c r="E432" s="22">
        <v>0</v>
      </c>
      <c r="F432" s="22">
        <v>-1</v>
      </c>
      <c r="G432" s="22">
        <v>1</v>
      </c>
      <c r="H432" s="22">
        <v>0</v>
      </c>
      <c r="I432" s="22">
        <v>3</v>
      </c>
      <c r="J432" s="20">
        <v>0</v>
      </c>
      <c r="K432" s="20">
        <v>0</v>
      </c>
      <c r="L432" s="22">
        <v>1</v>
      </c>
      <c r="M432" s="20" t="s">
        <v>2570</v>
      </c>
      <c r="N432" s="20">
        <v>0.5</v>
      </c>
      <c r="O432" s="22">
        <v>630</v>
      </c>
      <c r="P432" s="23" t="b">
        <v>0</v>
      </c>
      <c r="Q432" s="20"/>
      <c r="R432" s="20" t="s">
        <v>3201</v>
      </c>
      <c r="S432" s="22">
        <v>49</v>
      </c>
      <c r="T432" s="20" t="s">
        <v>2571</v>
      </c>
      <c r="U432" s="20">
        <v>1.5</v>
      </c>
      <c r="V432" s="20" t="s">
        <v>2572</v>
      </c>
      <c r="W432" s="20">
        <v>0.1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6</v>
      </c>
      <c r="AD432" s="22">
        <v>4736</v>
      </c>
      <c r="AE432" s="22">
        <v>52</v>
      </c>
      <c r="AF432" s="22">
        <v>16760</v>
      </c>
      <c r="AG432" s="22">
        <v>149</v>
      </c>
      <c r="AH432" s="20">
        <v>0.1</v>
      </c>
      <c r="AI432" s="20">
        <v>1.2</v>
      </c>
      <c r="AJ432" s="20" t="s">
        <v>2572</v>
      </c>
      <c r="AK432" s="22">
        <v>173</v>
      </c>
      <c r="AL432" s="22">
        <v>0</v>
      </c>
      <c r="AM432" s="22">
        <v>0</v>
      </c>
      <c r="AN432" s="22">
        <v>0</v>
      </c>
      <c r="AO432" s="22">
        <v>5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20</v>
      </c>
      <c r="AX432" s="20">
        <v>10.199999999999999</v>
      </c>
      <c r="AY432" s="20">
        <v>66.8</v>
      </c>
      <c r="AZ432" s="20">
        <v>17</v>
      </c>
      <c r="BA432" s="20">
        <v>9</v>
      </c>
      <c r="BB432" s="22">
        <v>2</v>
      </c>
      <c r="BC432" s="20">
        <v>0.24</v>
      </c>
      <c r="BD432" s="20">
        <v>0.34</v>
      </c>
      <c r="BE432" s="20">
        <v>0.57999999999999996</v>
      </c>
      <c r="BF432" s="20">
        <v>2.98</v>
      </c>
      <c r="BG432" s="22">
        <v>380</v>
      </c>
      <c r="BH432" s="22">
        <v>170</v>
      </c>
      <c r="BI432" s="22">
        <v>156</v>
      </c>
      <c r="BJ432" s="22">
        <v>97</v>
      </c>
      <c r="BK432" s="22">
        <v>276</v>
      </c>
      <c r="BL432" s="22">
        <v>144</v>
      </c>
      <c r="BM432" s="22">
        <v>306</v>
      </c>
      <c r="BN432" s="22">
        <v>140</v>
      </c>
      <c r="BO432" s="22">
        <v>3</v>
      </c>
      <c r="BP432" s="20"/>
      <c r="BQ432" s="22">
        <v>1</v>
      </c>
      <c r="BR432" s="20"/>
      <c r="BS432" s="20"/>
      <c r="BT432" s="20"/>
      <c r="BU432" s="22">
        <v>0.12</v>
      </c>
      <c r="BV432" s="22">
        <v>0</v>
      </c>
      <c r="BW432" s="22">
        <v>0.18</v>
      </c>
      <c r="BX432" s="22">
        <v>0.3</v>
      </c>
      <c r="BY432" s="22">
        <v>1.55</v>
      </c>
      <c r="BZ432" s="22">
        <v>2.6</v>
      </c>
      <c r="CA432" s="22">
        <v>225</v>
      </c>
      <c r="CB432" s="22">
        <v>145</v>
      </c>
      <c r="CC432" s="22">
        <v>314</v>
      </c>
      <c r="CD432" s="22">
        <v>144</v>
      </c>
      <c r="CE432" s="22">
        <v>288</v>
      </c>
      <c r="CF432" s="22">
        <v>133</v>
      </c>
      <c r="CG432" s="22">
        <v>445</v>
      </c>
      <c r="CH432" s="22">
        <v>143</v>
      </c>
      <c r="CI432" s="22">
        <v>1.04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242453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4</v>
      </c>
      <c r="J433" s="20">
        <v>1.3</v>
      </c>
      <c r="K433" s="20">
        <v>1.3</v>
      </c>
      <c r="L433" s="22">
        <v>2</v>
      </c>
      <c r="M433" s="20" t="s">
        <v>957</v>
      </c>
      <c r="N433" s="20">
        <v>1.8</v>
      </c>
      <c r="O433" s="22">
        <v>631</v>
      </c>
      <c r="P433" s="23" t="b">
        <v>0</v>
      </c>
      <c r="Q433" s="20"/>
      <c r="R433" s="20"/>
      <c r="S433" s="22">
        <v>49</v>
      </c>
      <c r="T433" s="20" t="s">
        <v>2573</v>
      </c>
      <c r="U433" s="20">
        <v>1.8</v>
      </c>
      <c r="V433" s="20" t="s">
        <v>2574</v>
      </c>
      <c r="W433" s="20">
        <v>0.2</v>
      </c>
      <c r="X433" s="23" t="b">
        <v>0</v>
      </c>
      <c r="Y433" s="20"/>
      <c r="Z433" s="20" t="s">
        <v>858</v>
      </c>
      <c r="AA433" s="22">
        <v>12</v>
      </c>
      <c r="AB433" s="22">
        <v>102</v>
      </c>
      <c r="AC433" s="22">
        <v>16</v>
      </c>
      <c r="AD433" s="22">
        <v>18921</v>
      </c>
      <c r="AE433" s="22">
        <v>191</v>
      </c>
      <c r="AF433" s="22">
        <v>16591</v>
      </c>
      <c r="AG433" s="22">
        <v>498</v>
      </c>
      <c r="AH433" s="20">
        <v>0.4</v>
      </c>
      <c r="AI433" s="20">
        <v>3.3</v>
      </c>
      <c r="AJ433" s="20" t="s">
        <v>2574</v>
      </c>
      <c r="AK433" s="22">
        <v>503</v>
      </c>
      <c r="AL433" s="22">
        <v>0</v>
      </c>
      <c r="AM433" s="22">
        <v>1</v>
      </c>
      <c r="AN433" s="22">
        <v>0</v>
      </c>
      <c r="AO433" s="22">
        <v>11</v>
      </c>
      <c r="AP433" s="22">
        <v>0</v>
      </c>
      <c r="AQ433" s="22">
        <v>0</v>
      </c>
      <c r="AR433" s="22">
        <v>0</v>
      </c>
      <c r="AS433" s="22">
        <v>2</v>
      </c>
      <c r="AT433" s="22">
        <v>0</v>
      </c>
      <c r="AU433" s="22">
        <v>0</v>
      </c>
      <c r="AV433" s="22">
        <v>0</v>
      </c>
      <c r="AW433" s="22">
        <v>30</v>
      </c>
      <c r="AX433" s="20">
        <v>36.4</v>
      </c>
      <c r="AY433" s="20">
        <v>73.099999999999994</v>
      </c>
      <c r="AZ433" s="20">
        <v>143</v>
      </c>
      <c r="BA433" s="20">
        <v>24.3</v>
      </c>
      <c r="BB433" s="22">
        <v>6</v>
      </c>
      <c r="BC433" s="20">
        <v>1.85</v>
      </c>
      <c r="BD433" s="20">
        <v>0.32</v>
      </c>
      <c r="BE433" s="20">
        <v>2.17</v>
      </c>
      <c r="BF433" s="20">
        <v>13.58</v>
      </c>
      <c r="BG433" s="22">
        <v>303</v>
      </c>
      <c r="BH433" s="22">
        <v>36</v>
      </c>
      <c r="BI433" s="22">
        <v>137</v>
      </c>
      <c r="BJ433" s="22">
        <v>16</v>
      </c>
      <c r="BK433" s="22">
        <v>51</v>
      </c>
      <c r="BL433" s="22">
        <v>20</v>
      </c>
      <c r="BM433" s="22">
        <v>151</v>
      </c>
      <c r="BN433" s="22">
        <v>27</v>
      </c>
      <c r="BO433" s="20"/>
      <c r="BP433" s="20"/>
      <c r="BQ433" s="20"/>
      <c r="BR433" s="20"/>
      <c r="BS433" s="20"/>
      <c r="BT433" s="20"/>
      <c r="BU433" s="22">
        <v>0.33</v>
      </c>
      <c r="BV433" s="22">
        <v>0</v>
      </c>
      <c r="BW433" s="22">
        <v>0.06</v>
      </c>
      <c r="BX433" s="22">
        <v>0.39</v>
      </c>
      <c r="BY433" s="22">
        <v>2.4300000000000002</v>
      </c>
      <c r="BZ433" s="22">
        <v>1.97</v>
      </c>
      <c r="CA433" s="22">
        <v>263</v>
      </c>
      <c r="CB433" s="22">
        <v>55</v>
      </c>
      <c r="CC433" s="22">
        <v>174</v>
      </c>
      <c r="CD433" s="22">
        <v>28</v>
      </c>
      <c r="CE433" s="22">
        <v>259</v>
      </c>
      <c r="CF433" s="22">
        <v>35</v>
      </c>
      <c r="CG433" s="22">
        <v>359</v>
      </c>
      <c r="CH433" s="22">
        <v>57</v>
      </c>
      <c r="CI433" s="22">
        <v>1.07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27.75" thickBot="1">
      <c r="A434" s="22">
        <v>0</v>
      </c>
      <c r="B434" s="22">
        <v>0</v>
      </c>
      <c r="C434" s="22">
        <v>552030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2575</v>
      </c>
      <c r="N434" s="20">
        <v>0</v>
      </c>
      <c r="O434" s="22">
        <v>648</v>
      </c>
      <c r="P434" s="23" t="b">
        <v>0</v>
      </c>
      <c r="Q434" s="20" t="s">
        <v>3202</v>
      </c>
      <c r="R434" s="20" t="s">
        <v>3203</v>
      </c>
      <c r="S434" s="22">
        <v>40</v>
      </c>
      <c r="T434" s="20" t="s">
        <v>2576</v>
      </c>
      <c r="U434" s="20">
        <v>0</v>
      </c>
      <c r="V434" s="20" t="s">
        <v>2577</v>
      </c>
      <c r="W434" s="20">
        <v>0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713</v>
      </c>
      <c r="AE434" s="22">
        <v>0</v>
      </c>
      <c r="AF434" s="22">
        <v>1150</v>
      </c>
      <c r="AG434" s="22">
        <v>14</v>
      </c>
      <c r="AH434" s="20">
        <v>0</v>
      </c>
      <c r="AI434" s="20">
        <v>0</v>
      </c>
      <c r="AJ434" s="20" t="s">
        <v>2577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533</v>
      </c>
      <c r="BH434" s="22">
        <v>206</v>
      </c>
      <c r="BI434" s="22">
        <v>516</v>
      </c>
      <c r="BJ434" s="22">
        <v>202</v>
      </c>
      <c r="BK434" s="22">
        <v>497</v>
      </c>
      <c r="BL434" s="22">
        <v>195</v>
      </c>
      <c r="BM434" s="22">
        <v>537</v>
      </c>
      <c r="BN434" s="22">
        <v>205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694</v>
      </c>
      <c r="CB434" s="22">
        <v>216</v>
      </c>
      <c r="CC434" s="22">
        <v>474</v>
      </c>
      <c r="CD434" s="22">
        <v>174</v>
      </c>
      <c r="CE434" s="22">
        <v>540</v>
      </c>
      <c r="CF434" s="22">
        <v>204</v>
      </c>
      <c r="CG434" s="22">
        <v>607</v>
      </c>
      <c r="CH434" s="22">
        <v>213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20480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1</v>
      </c>
      <c r="J435" s="20">
        <v>-0.5</v>
      </c>
      <c r="K435" s="20">
        <v>-0.5</v>
      </c>
      <c r="L435" s="22">
        <v>0</v>
      </c>
      <c r="M435" s="20" t="s">
        <v>959</v>
      </c>
      <c r="N435" s="20">
        <v>0</v>
      </c>
      <c r="O435" s="22">
        <v>665</v>
      </c>
      <c r="P435" s="23" t="b">
        <v>0</v>
      </c>
      <c r="Q435" s="20"/>
      <c r="R435" s="20"/>
      <c r="S435" s="22">
        <v>45</v>
      </c>
      <c r="T435" s="20" t="s">
        <v>2814</v>
      </c>
      <c r="U435" s="20">
        <v>0</v>
      </c>
      <c r="V435" s="20" t="s">
        <v>2815</v>
      </c>
      <c r="W435" s="20">
        <v>0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0</v>
      </c>
      <c r="AD435" s="22">
        <v>1764</v>
      </c>
      <c r="AE435" s="22">
        <v>25</v>
      </c>
      <c r="AF435" s="22">
        <v>1756</v>
      </c>
      <c r="AG435" s="22">
        <v>70</v>
      </c>
      <c r="AH435" s="20">
        <v>0</v>
      </c>
      <c r="AI435" s="20">
        <v>0</v>
      </c>
      <c r="AJ435" s="20" t="s">
        <v>2815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596</v>
      </c>
      <c r="BH435" s="22">
        <v>80</v>
      </c>
      <c r="BI435" s="22">
        <v>587</v>
      </c>
      <c r="BJ435" s="22">
        <v>68</v>
      </c>
      <c r="BK435" s="22">
        <v>577</v>
      </c>
      <c r="BL435" s="22">
        <v>64</v>
      </c>
      <c r="BM435" s="22">
        <v>600</v>
      </c>
      <c r="BN435" s="22">
        <v>80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345</v>
      </c>
      <c r="CB435" s="22">
        <v>14</v>
      </c>
      <c r="CC435" s="22">
        <v>560</v>
      </c>
      <c r="CD435" s="22">
        <v>79</v>
      </c>
      <c r="CE435" s="22">
        <v>604</v>
      </c>
      <c r="CF435" s="22">
        <v>80</v>
      </c>
      <c r="CG435" s="22">
        <v>538</v>
      </c>
      <c r="CH435" s="22">
        <v>69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611011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-0.5</v>
      </c>
      <c r="K436" s="20">
        <v>-0.5</v>
      </c>
      <c r="L436" s="22">
        <v>0</v>
      </c>
      <c r="M436" s="20" t="s">
        <v>2645</v>
      </c>
      <c r="N436" s="20">
        <v>0</v>
      </c>
      <c r="O436" s="22">
        <v>682</v>
      </c>
      <c r="P436" s="23" t="b">
        <v>0</v>
      </c>
      <c r="Q436" s="20"/>
      <c r="R436" s="20"/>
      <c r="S436" s="22">
        <v>40</v>
      </c>
      <c r="T436" s="20" t="s">
        <v>2911</v>
      </c>
      <c r="U436" s="20">
        <v>0</v>
      </c>
      <c r="V436" s="20" t="s">
        <v>459</v>
      </c>
      <c r="W436" s="20">
        <v>0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0</v>
      </c>
      <c r="AD436" s="22">
        <v>2081</v>
      </c>
      <c r="AE436" s="22">
        <v>147</v>
      </c>
      <c r="AF436" s="22">
        <v>1115</v>
      </c>
      <c r="AG436" s="22">
        <v>88</v>
      </c>
      <c r="AH436" s="20">
        <v>0</v>
      </c>
      <c r="AI436" s="20">
        <v>0</v>
      </c>
      <c r="AJ436" s="20" t="s">
        <v>459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536</v>
      </c>
      <c r="BH436" s="22">
        <v>209</v>
      </c>
      <c r="BI436" s="22">
        <v>519</v>
      </c>
      <c r="BJ436" s="22">
        <v>205</v>
      </c>
      <c r="BK436" s="22">
        <v>500</v>
      </c>
      <c r="BL436" s="22">
        <v>198</v>
      </c>
      <c r="BM436" s="22">
        <v>540</v>
      </c>
      <c r="BN436" s="22">
        <v>208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697</v>
      </c>
      <c r="CB436" s="22">
        <v>219</v>
      </c>
      <c r="CC436" s="22">
        <v>477</v>
      </c>
      <c r="CD436" s="22">
        <v>177</v>
      </c>
      <c r="CE436" s="22">
        <v>543</v>
      </c>
      <c r="CF436" s="22">
        <v>207</v>
      </c>
      <c r="CG436" s="22">
        <v>551</v>
      </c>
      <c r="CH436" s="22">
        <v>202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60252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3</v>
      </c>
      <c r="J437" s="20">
        <v>1.3</v>
      </c>
      <c r="K437" s="20">
        <v>1.3</v>
      </c>
      <c r="L437" s="22">
        <v>4</v>
      </c>
      <c r="M437" s="20" t="s">
        <v>3531</v>
      </c>
      <c r="N437" s="20">
        <v>4</v>
      </c>
      <c r="O437" s="22">
        <v>727</v>
      </c>
      <c r="P437" s="23" t="b">
        <v>0</v>
      </c>
      <c r="Q437" s="20"/>
      <c r="R437" s="20"/>
      <c r="S437" s="22">
        <v>50</v>
      </c>
      <c r="T437" s="20" t="s">
        <v>3532</v>
      </c>
      <c r="U437" s="20">
        <v>4</v>
      </c>
      <c r="V437" s="20" t="s">
        <v>3533</v>
      </c>
      <c r="W437" s="20">
        <v>0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4</v>
      </c>
      <c r="AD437" s="22">
        <v>326</v>
      </c>
      <c r="AE437" s="22">
        <v>228</v>
      </c>
      <c r="AF437" s="22">
        <v>38</v>
      </c>
      <c r="AG437" s="22">
        <v>28</v>
      </c>
      <c r="AH437" s="20">
        <v>0.8</v>
      </c>
      <c r="AI437" s="20">
        <v>0.8</v>
      </c>
      <c r="AJ437" s="20" t="s">
        <v>3533</v>
      </c>
      <c r="AK437" s="22">
        <v>18</v>
      </c>
      <c r="AL437" s="22">
        <v>0</v>
      </c>
      <c r="AM437" s="22">
        <v>1</v>
      </c>
      <c r="AN437" s="22">
        <v>0</v>
      </c>
      <c r="AO437" s="22">
        <v>1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13</v>
      </c>
      <c r="AX437" s="20">
        <v>2</v>
      </c>
      <c r="AY437" s="20">
        <v>0.3</v>
      </c>
      <c r="AZ437" s="20">
        <v>0</v>
      </c>
      <c r="BA437" s="20">
        <v>0.2</v>
      </c>
      <c r="BB437" s="22">
        <v>0</v>
      </c>
      <c r="BC437" s="20">
        <v>0</v>
      </c>
      <c r="BD437" s="20">
        <v>0</v>
      </c>
      <c r="BE437" s="20">
        <v>0</v>
      </c>
      <c r="BF437" s="20">
        <v>0.1</v>
      </c>
      <c r="BG437" s="22">
        <v>424</v>
      </c>
      <c r="BH437" s="22">
        <v>197</v>
      </c>
      <c r="BI437" s="22">
        <v>407</v>
      </c>
      <c r="BJ437" s="22">
        <v>201</v>
      </c>
      <c r="BK437" s="22">
        <v>686</v>
      </c>
      <c r="BL437" s="22">
        <v>289</v>
      </c>
      <c r="BM437" s="22">
        <v>434</v>
      </c>
      <c r="BN437" s="22">
        <v>203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0.5</v>
      </c>
      <c r="BZ437" s="22">
        <v>5</v>
      </c>
      <c r="CA437" s="22">
        <v>169</v>
      </c>
      <c r="CB437" s="22">
        <v>104</v>
      </c>
      <c r="CC437" s="22">
        <v>56</v>
      </c>
      <c r="CD437" s="22">
        <v>29</v>
      </c>
      <c r="CE437" s="22">
        <v>59</v>
      </c>
      <c r="CF437" s="22">
        <v>28</v>
      </c>
      <c r="CG437" s="22">
        <v>709</v>
      </c>
      <c r="CH437" s="22">
        <v>299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608060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0.7</v>
      </c>
      <c r="K438" s="20">
        <v>0.7</v>
      </c>
      <c r="L438" s="22">
        <v>0</v>
      </c>
      <c r="M438" s="20" t="s">
        <v>2261</v>
      </c>
      <c r="N438" s="20">
        <v>0</v>
      </c>
      <c r="O438" s="22">
        <v>729</v>
      </c>
      <c r="P438" s="23" t="b">
        <v>0</v>
      </c>
      <c r="Q438" s="20"/>
      <c r="R438" s="20"/>
      <c r="S438" s="22">
        <v>45</v>
      </c>
      <c r="T438" s="20" t="s">
        <v>3534</v>
      </c>
      <c r="U438" s="20">
        <v>0</v>
      </c>
      <c r="V438" s="20" t="s">
        <v>3535</v>
      </c>
      <c r="W438" s="20">
        <v>0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0</v>
      </c>
      <c r="AD438" s="22">
        <v>35</v>
      </c>
      <c r="AE438" s="22">
        <v>35</v>
      </c>
      <c r="AF438" s="22">
        <v>7</v>
      </c>
      <c r="AG438" s="22">
        <v>7</v>
      </c>
      <c r="AH438" s="20">
        <v>0</v>
      </c>
      <c r="AI438" s="20">
        <v>0</v>
      </c>
      <c r="AJ438" s="20" t="s">
        <v>3535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662</v>
      </c>
      <c r="BH438" s="22">
        <v>268</v>
      </c>
      <c r="BI438" s="22">
        <v>659</v>
      </c>
      <c r="BJ438" s="22">
        <v>270</v>
      </c>
      <c r="BK438" s="22">
        <v>652</v>
      </c>
      <c r="BL438" s="22">
        <v>268</v>
      </c>
      <c r="BM438" s="22">
        <v>667</v>
      </c>
      <c r="BN438" s="22">
        <v>272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468</v>
      </c>
      <c r="CB438" s="22">
        <v>268</v>
      </c>
      <c r="CC438" s="22">
        <v>632</v>
      </c>
      <c r="CD438" s="22">
        <v>251</v>
      </c>
      <c r="CE438" s="22">
        <v>666</v>
      </c>
      <c r="CF438" s="22">
        <v>271</v>
      </c>
      <c r="CG438" s="22">
        <v>728</v>
      </c>
      <c r="CH438" s="22">
        <v>312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100</v>
      </c>
      <c r="C439" s="22">
        <v>211975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2</v>
      </c>
      <c r="J439" s="20">
        <v>0</v>
      </c>
      <c r="K439" s="20">
        <v>1</v>
      </c>
      <c r="L439" s="22">
        <v>-1</v>
      </c>
      <c r="M439" s="20" t="s">
        <v>1419</v>
      </c>
      <c r="N439" s="20">
        <v>0</v>
      </c>
      <c r="O439" s="22">
        <v>341</v>
      </c>
      <c r="P439" s="23" t="b">
        <v>0</v>
      </c>
      <c r="Q439" s="20" t="s">
        <v>3515</v>
      </c>
      <c r="R439" s="20" t="s">
        <v>3536</v>
      </c>
      <c r="S439" s="22">
        <v>50</v>
      </c>
      <c r="T439" s="20" t="s">
        <v>1420</v>
      </c>
      <c r="U439" s="20">
        <v>3.1</v>
      </c>
      <c r="V439" s="20" t="s">
        <v>1421</v>
      </c>
      <c r="W439" s="20">
        <v>6.2</v>
      </c>
      <c r="X439" s="23" t="b">
        <v>0</v>
      </c>
      <c r="Y439" s="20"/>
      <c r="Z439" s="20" t="s">
        <v>1806</v>
      </c>
      <c r="AA439" s="22">
        <v>13</v>
      </c>
      <c r="AB439" s="22">
        <v>43</v>
      </c>
      <c r="AC439" s="22">
        <v>22</v>
      </c>
      <c r="AD439" s="22">
        <v>835271</v>
      </c>
      <c r="AE439" s="22">
        <v>622</v>
      </c>
      <c r="AF439" s="22">
        <v>765516</v>
      </c>
      <c r="AG439" s="22">
        <v>93499</v>
      </c>
      <c r="AH439" s="20">
        <v>0</v>
      </c>
      <c r="AI439" s="20">
        <v>4.4000000000000004</v>
      </c>
      <c r="AJ439" s="20" t="s">
        <v>1421</v>
      </c>
      <c r="AK439" s="22">
        <v>630</v>
      </c>
      <c r="AL439" s="22">
        <v>0</v>
      </c>
      <c r="AM439" s="22">
        <v>0</v>
      </c>
      <c r="AN439" s="22">
        <v>3</v>
      </c>
      <c r="AO439" s="22">
        <v>5</v>
      </c>
      <c r="AP439" s="22">
        <v>0</v>
      </c>
      <c r="AQ439" s="22">
        <v>0</v>
      </c>
      <c r="AR439" s="22">
        <v>0</v>
      </c>
      <c r="AS439" s="22">
        <v>1</v>
      </c>
      <c r="AT439" s="22">
        <v>1</v>
      </c>
      <c r="AU439" s="22">
        <v>0</v>
      </c>
      <c r="AV439" s="22">
        <v>1</v>
      </c>
      <c r="AW439" s="22">
        <v>129</v>
      </c>
      <c r="AX439" s="20">
        <v>127.2</v>
      </c>
      <c r="AY439" s="20">
        <v>79.099999999999994</v>
      </c>
      <c r="AZ439" s="20">
        <v>24</v>
      </c>
      <c r="BA439" s="20">
        <v>22.9</v>
      </c>
      <c r="BB439" s="22">
        <v>7</v>
      </c>
      <c r="BC439" s="20">
        <v>0.11</v>
      </c>
      <c r="BD439" s="20">
        <v>0.36</v>
      </c>
      <c r="BE439" s="20">
        <v>0.47</v>
      </c>
      <c r="BF439" s="20">
        <v>5.28</v>
      </c>
      <c r="BG439" s="22">
        <v>127</v>
      </c>
      <c r="BH439" s="22">
        <v>48</v>
      </c>
      <c r="BI439" s="22">
        <v>125</v>
      </c>
      <c r="BJ439" s="22">
        <v>26</v>
      </c>
      <c r="BK439" s="22">
        <v>244</v>
      </c>
      <c r="BL439" s="22">
        <v>72</v>
      </c>
      <c r="BM439" s="22">
        <v>169</v>
      </c>
      <c r="BN439" s="22">
        <v>45</v>
      </c>
      <c r="BO439" s="20"/>
      <c r="BP439" s="20"/>
      <c r="BQ439" s="20"/>
      <c r="BR439" s="20"/>
      <c r="BS439" s="20"/>
      <c r="BT439" s="20"/>
      <c r="BU439" s="22">
        <v>0.02</v>
      </c>
      <c r="BV439" s="22">
        <v>0</v>
      </c>
      <c r="BW439" s="22">
        <v>0.05</v>
      </c>
      <c r="BX439" s="22">
        <v>7.0000000000000007E-2</v>
      </c>
      <c r="BY439" s="22">
        <v>0.75</v>
      </c>
      <c r="BZ439" s="22">
        <v>0.71</v>
      </c>
      <c r="CA439" s="22">
        <v>193</v>
      </c>
      <c r="CB439" s="22">
        <v>24</v>
      </c>
      <c r="CC439" s="22">
        <v>684</v>
      </c>
      <c r="CD439" s="22">
        <v>229</v>
      </c>
      <c r="CE439" s="22">
        <v>125</v>
      </c>
      <c r="CF439" s="22">
        <v>41</v>
      </c>
      <c r="CG439" s="22">
        <v>63</v>
      </c>
      <c r="CH439" s="22">
        <v>22</v>
      </c>
      <c r="CI439" s="22">
        <v>1</v>
      </c>
      <c r="CJ439" s="22">
        <v>0.43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100</v>
      </c>
      <c r="B440" s="22">
        <v>100</v>
      </c>
      <c r="C440" s="22">
        <v>126184</v>
      </c>
      <c r="D440" s="22">
        <v>0</v>
      </c>
      <c r="E440" s="22">
        <v>0</v>
      </c>
      <c r="F440" s="22">
        <v>1</v>
      </c>
      <c r="G440" s="22">
        <v>-1</v>
      </c>
      <c r="H440" s="22">
        <v>0</v>
      </c>
      <c r="I440" s="22">
        <v>2</v>
      </c>
      <c r="J440" s="20">
        <v>1.8</v>
      </c>
      <c r="K440" s="20">
        <v>2.2999999999999998</v>
      </c>
      <c r="L440" s="22">
        <v>1</v>
      </c>
      <c r="M440" s="20" t="s">
        <v>920</v>
      </c>
      <c r="N440" s="20">
        <v>1.3</v>
      </c>
      <c r="O440" s="22">
        <v>342</v>
      </c>
      <c r="P440" s="23" t="b">
        <v>0</v>
      </c>
      <c r="Q440" s="20"/>
      <c r="R440" s="20" t="s">
        <v>2434</v>
      </c>
      <c r="S440" s="22">
        <v>51</v>
      </c>
      <c r="T440" s="20" t="s">
        <v>1390</v>
      </c>
      <c r="U440" s="20">
        <v>2.9</v>
      </c>
      <c r="V440" s="20" t="s">
        <v>452</v>
      </c>
      <c r="W440" s="20">
        <v>6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23</v>
      </c>
      <c r="AD440" s="22">
        <v>563326</v>
      </c>
      <c r="AE440" s="22">
        <v>3466</v>
      </c>
      <c r="AF440" s="22">
        <v>505869</v>
      </c>
      <c r="AG440" s="22">
        <v>21315</v>
      </c>
      <c r="AH440" s="20">
        <v>0.3</v>
      </c>
      <c r="AI440" s="20">
        <v>4.5</v>
      </c>
      <c r="AJ440" s="20" t="s">
        <v>452</v>
      </c>
      <c r="AK440" s="22">
        <v>462</v>
      </c>
      <c r="AL440" s="22">
        <v>1</v>
      </c>
      <c r="AM440" s="22">
        <v>0</v>
      </c>
      <c r="AN440" s="22">
        <v>1</v>
      </c>
      <c r="AO440" s="22">
        <v>5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1</v>
      </c>
      <c r="AW440" s="22">
        <v>111</v>
      </c>
      <c r="AX440" s="20">
        <v>99.4</v>
      </c>
      <c r="AY440" s="20">
        <v>28.1</v>
      </c>
      <c r="AZ440" s="20">
        <v>89</v>
      </c>
      <c r="BA440" s="20">
        <v>21.6</v>
      </c>
      <c r="BB440" s="22">
        <v>5</v>
      </c>
      <c r="BC440" s="20">
        <v>0.86</v>
      </c>
      <c r="BD440" s="20">
        <v>0.26</v>
      </c>
      <c r="BE440" s="20">
        <v>1.1200000000000001</v>
      </c>
      <c r="BF440" s="20">
        <v>4.03</v>
      </c>
      <c r="BG440" s="22">
        <v>175</v>
      </c>
      <c r="BH440" s="22">
        <v>70</v>
      </c>
      <c r="BI440" s="22">
        <v>258</v>
      </c>
      <c r="BJ440" s="22">
        <v>78</v>
      </c>
      <c r="BK440" s="22">
        <v>101</v>
      </c>
      <c r="BL440" s="22">
        <v>10</v>
      </c>
      <c r="BM440" s="22">
        <v>180</v>
      </c>
      <c r="BN440" s="22">
        <v>51</v>
      </c>
      <c r="BO440" s="20"/>
      <c r="BP440" s="20"/>
      <c r="BQ440" s="20"/>
      <c r="BR440" s="20"/>
      <c r="BS440" s="20"/>
      <c r="BT440" s="20"/>
      <c r="BU440" s="22">
        <v>0.17</v>
      </c>
      <c r="BV440" s="22">
        <v>0</v>
      </c>
      <c r="BW440" s="22">
        <v>0.05</v>
      </c>
      <c r="BX440" s="22">
        <v>0.22</v>
      </c>
      <c r="BY440" s="22">
        <v>0.79</v>
      </c>
      <c r="BZ440" s="22">
        <v>0.97</v>
      </c>
      <c r="CA440" s="22">
        <v>163</v>
      </c>
      <c r="CB440" s="22">
        <v>16</v>
      </c>
      <c r="CC440" s="22">
        <v>211</v>
      </c>
      <c r="CD440" s="22">
        <v>62</v>
      </c>
      <c r="CE440" s="22">
        <v>151</v>
      </c>
      <c r="CF440" s="22">
        <v>50</v>
      </c>
      <c r="CG440" s="22">
        <v>67</v>
      </c>
      <c r="CH440" s="22">
        <v>25</v>
      </c>
      <c r="CI440" s="22">
        <v>0.97</v>
      </c>
      <c r="CJ440" s="22">
        <v>0.19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461358</v>
      </c>
      <c r="D441" s="22">
        <v>0</v>
      </c>
      <c r="E441" s="22">
        <v>0</v>
      </c>
      <c r="F441" s="22">
        <v>6</v>
      </c>
      <c r="G441" s="22">
        <v>-6</v>
      </c>
      <c r="H441" s="22">
        <v>2</v>
      </c>
      <c r="I441" s="22">
        <v>4</v>
      </c>
      <c r="J441" s="20">
        <v>6.8</v>
      </c>
      <c r="K441" s="20">
        <v>7.3</v>
      </c>
      <c r="L441" s="22">
        <v>9</v>
      </c>
      <c r="M441" s="20" t="s">
        <v>1408</v>
      </c>
      <c r="N441" s="20">
        <v>6.3</v>
      </c>
      <c r="O441" s="22">
        <v>343</v>
      </c>
      <c r="P441" s="23" t="b">
        <v>1</v>
      </c>
      <c r="Q441" s="20"/>
      <c r="R441" s="20"/>
      <c r="S441" s="22">
        <v>71</v>
      </c>
      <c r="T441" s="20" t="s">
        <v>1409</v>
      </c>
      <c r="U441" s="20">
        <v>6.3</v>
      </c>
      <c r="V441" s="20" t="s">
        <v>411</v>
      </c>
      <c r="W441" s="20">
        <v>33.5</v>
      </c>
      <c r="X441" s="23" t="b">
        <v>0</v>
      </c>
      <c r="Y441" s="20"/>
      <c r="Z441" s="20" t="s">
        <v>858</v>
      </c>
      <c r="AA441" s="22">
        <v>13</v>
      </c>
      <c r="AB441" s="22">
        <v>43</v>
      </c>
      <c r="AC441" s="22">
        <v>57</v>
      </c>
      <c r="AD441" s="22">
        <v>3640388</v>
      </c>
      <c r="AE441" s="22">
        <v>114739</v>
      </c>
      <c r="AF441" s="22">
        <v>959826</v>
      </c>
      <c r="AG441" s="22">
        <v>49332</v>
      </c>
      <c r="AH441" s="20">
        <v>0.9</v>
      </c>
      <c r="AI441" s="20">
        <v>8</v>
      </c>
      <c r="AJ441" s="20" t="s">
        <v>2191</v>
      </c>
      <c r="AK441" s="22">
        <v>752</v>
      </c>
      <c r="AL441" s="22">
        <v>4</v>
      </c>
      <c r="AM441" s="22">
        <v>5</v>
      </c>
      <c r="AN441" s="22">
        <v>3</v>
      </c>
      <c r="AO441" s="22">
        <v>6</v>
      </c>
      <c r="AP441" s="22">
        <v>0</v>
      </c>
      <c r="AQ441" s="22">
        <v>0</v>
      </c>
      <c r="AR441" s="22">
        <v>0</v>
      </c>
      <c r="AS441" s="22">
        <v>2</v>
      </c>
      <c r="AT441" s="22">
        <v>0</v>
      </c>
      <c r="AU441" s="22">
        <v>0</v>
      </c>
      <c r="AV441" s="22">
        <v>11</v>
      </c>
      <c r="AW441" s="22">
        <v>227</v>
      </c>
      <c r="AX441" s="20">
        <v>247.2</v>
      </c>
      <c r="AY441" s="20">
        <v>282.3</v>
      </c>
      <c r="AZ441" s="20">
        <v>227</v>
      </c>
      <c r="BA441" s="20">
        <v>75.599999999999994</v>
      </c>
      <c r="BB441" s="22">
        <v>9</v>
      </c>
      <c r="BC441" s="20">
        <v>3.11</v>
      </c>
      <c r="BD441" s="20">
        <v>1.19</v>
      </c>
      <c r="BE441" s="20">
        <v>4.3</v>
      </c>
      <c r="BF441" s="20">
        <v>5.58</v>
      </c>
      <c r="BG441" s="22">
        <v>23</v>
      </c>
      <c r="BH441" s="22">
        <v>3</v>
      </c>
      <c r="BI441" s="22">
        <v>13</v>
      </c>
      <c r="BJ441" s="22">
        <v>1</v>
      </c>
      <c r="BK441" s="22">
        <v>22</v>
      </c>
      <c r="BL441" s="22">
        <v>10</v>
      </c>
      <c r="BM441" s="22">
        <v>11</v>
      </c>
      <c r="BN441" s="22">
        <v>3</v>
      </c>
      <c r="BO441" s="22">
        <v>2</v>
      </c>
      <c r="BP441" s="20"/>
      <c r="BQ441" s="22">
        <v>2</v>
      </c>
      <c r="BR441" s="20"/>
      <c r="BS441" s="22">
        <v>3</v>
      </c>
      <c r="BT441" s="20"/>
      <c r="BU441" s="22">
        <v>0.37</v>
      </c>
      <c r="BV441" s="22">
        <v>0</v>
      </c>
      <c r="BW441" s="22">
        <v>0.14000000000000001</v>
      </c>
      <c r="BX441" s="22">
        <v>0.51</v>
      </c>
      <c r="BY441" s="22">
        <v>0.67</v>
      </c>
      <c r="BZ441" s="22">
        <v>0.72</v>
      </c>
      <c r="CA441" s="22">
        <v>30</v>
      </c>
      <c r="CB441" s="22">
        <v>13</v>
      </c>
      <c r="CC441" s="22">
        <v>14</v>
      </c>
      <c r="CD441" s="22">
        <v>2</v>
      </c>
      <c r="CE441" s="22">
        <v>8</v>
      </c>
      <c r="CF441" s="22">
        <v>3</v>
      </c>
      <c r="CG441" s="22">
        <v>11</v>
      </c>
      <c r="CH441" s="22">
        <v>3</v>
      </c>
      <c r="CI441" s="22">
        <v>1.08</v>
      </c>
      <c r="CJ441" s="22">
        <v>0.36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165809</v>
      </c>
      <c r="D442" s="22">
        <v>0</v>
      </c>
      <c r="E442" s="22">
        <v>0</v>
      </c>
      <c r="F442" s="22">
        <v>-2</v>
      </c>
      <c r="G442" s="22">
        <v>2</v>
      </c>
      <c r="H442" s="22">
        <v>1</v>
      </c>
      <c r="I442" s="22">
        <v>3</v>
      </c>
      <c r="J442" s="20">
        <v>1.5</v>
      </c>
      <c r="K442" s="20">
        <v>2</v>
      </c>
      <c r="L442" s="22">
        <v>2</v>
      </c>
      <c r="M442" s="20" t="s">
        <v>506</v>
      </c>
      <c r="N442" s="20">
        <v>1</v>
      </c>
      <c r="O442" s="22">
        <v>344</v>
      </c>
      <c r="P442" s="23" t="b">
        <v>0</v>
      </c>
      <c r="Q442" s="20"/>
      <c r="R442" s="20" t="s">
        <v>3305</v>
      </c>
      <c r="S442" s="22">
        <v>63</v>
      </c>
      <c r="T442" s="20" t="s">
        <v>1395</v>
      </c>
      <c r="U442" s="20">
        <v>3.5</v>
      </c>
      <c r="V442" s="20" t="s">
        <v>1396</v>
      </c>
      <c r="W442" s="20">
        <v>1.3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21</v>
      </c>
      <c r="AD442" s="22">
        <v>97527</v>
      </c>
      <c r="AE442" s="22">
        <v>1597</v>
      </c>
      <c r="AF442" s="22">
        <v>432993</v>
      </c>
      <c r="AG442" s="22">
        <v>3378</v>
      </c>
      <c r="AH442" s="20">
        <v>0.2</v>
      </c>
      <c r="AI442" s="20">
        <v>3.3</v>
      </c>
      <c r="AJ442" s="20" t="s">
        <v>506</v>
      </c>
      <c r="AK442" s="22">
        <v>464</v>
      </c>
      <c r="AL442" s="22">
        <v>1</v>
      </c>
      <c r="AM442" s="22">
        <v>1</v>
      </c>
      <c r="AN442" s="22">
        <v>1</v>
      </c>
      <c r="AO442" s="22">
        <v>4</v>
      </c>
      <c r="AP442" s="22">
        <v>0</v>
      </c>
      <c r="AQ442" s="22">
        <v>0</v>
      </c>
      <c r="AR442" s="22">
        <v>0</v>
      </c>
      <c r="AS442" s="22">
        <v>2</v>
      </c>
      <c r="AT442" s="22">
        <v>0</v>
      </c>
      <c r="AU442" s="22">
        <v>0</v>
      </c>
      <c r="AV442" s="22">
        <v>3</v>
      </c>
      <c r="AW442" s="22">
        <v>98</v>
      </c>
      <c r="AX442" s="20">
        <v>115.8</v>
      </c>
      <c r="AY442" s="20">
        <v>157.30000000000001</v>
      </c>
      <c r="AZ442" s="20">
        <v>49</v>
      </c>
      <c r="BA442" s="20">
        <v>32.200000000000003</v>
      </c>
      <c r="BB442" s="22">
        <v>5</v>
      </c>
      <c r="BC442" s="20">
        <v>0.35</v>
      </c>
      <c r="BD442" s="20">
        <v>1.4</v>
      </c>
      <c r="BE442" s="20">
        <v>1.75</v>
      </c>
      <c r="BF442" s="20">
        <v>3.21</v>
      </c>
      <c r="BG442" s="22">
        <v>148</v>
      </c>
      <c r="BH442" s="22">
        <v>56</v>
      </c>
      <c r="BI442" s="22">
        <v>46</v>
      </c>
      <c r="BJ442" s="22">
        <v>33</v>
      </c>
      <c r="BK442" s="22">
        <v>173</v>
      </c>
      <c r="BL442" s="22">
        <v>100</v>
      </c>
      <c r="BM442" s="22">
        <v>92</v>
      </c>
      <c r="BN442" s="22">
        <v>54</v>
      </c>
      <c r="BO442" s="20"/>
      <c r="BP442" s="20"/>
      <c r="BQ442" s="20"/>
      <c r="BR442" s="20"/>
      <c r="BS442" s="20"/>
      <c r="BT442" s="20"/>
      <c r="BU442" s="22">
        <v>7.0000000000000007E-2</v>
      </c>
      <c r="BV442" s="22">
        <v>0</v>
      </c>
      <c r="BW442" s="22">
        <v>0.27</v>
      </c>
      <c r="BX442" s="22">
        <v>0.34</v>
      </c>
      <c r="BY442" s="22">
        <v>0.62</v>
      </c>
      <c r="BZ442" s="22">
        <v>0.78</v>
      </c>
      <c r="CA442" s="22">
        <v>57</v>
      </c>
      <c r="CB442" s="22">
        <v>35</v>
      </c>
      <c r="CC442" s="22">
        <v>254</v>
      </c>
      <c r="CD442" s="22">
        <v>125</v>
      </c>
      <c r="CE442" s="22">
        <v>95</v>
      </c>
      <c r="CF442" s="22">
        <v>46</v>
      </c>
      <c r="CG442" s="22">
        <v>154</v>
      </c>
      <c r="CH442" s="22">
        <v>49</v>
      </c>
      <c r="CI442" s="22">
        <v>0.97</v>
      </c>
      <c r="CJ442" s="22">
        <v>0.19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477555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1.8</v>
      </c>
      <c r="K443" s="20">
        <v>2.2999999999999998</v>
      </c>
      <c r="L443" s="22">
        <v>0</v>
      </c>
      <c r="M443" s="20" t="s">
        <v>2192</v>
      </c>
      <c r="N443" s="20">
        <v>1.3</v>
      </c>
      <c r="O443" s="22">
        <v>345</v>
      </c>
      <c r="P443" s="23" t="b">
        <v>0</v>
      </c>
      <c r="Q443" s="20"/>
      <c r="R443" s="20"/>
      <c r="S443" s="22">
        <v>44</v>
      </c>
      <c r="T443" s="20" t="s">
        <v>2193</v>
      </c>
      <c r="U443" s="20">
        <v>2</v>
      </c>
      <c r="V443" s="20" t="s">
        <v>2194</v>
      </c>
      <c r="W443" s="20">
        <v>0.1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6</v>
      </c>
      <c r="AD443" s="22">
        <v>5107</v>
      </c>
      <c r="AE443" s="22">
        <v>229</v>
      </c>
      <c r="AF443" s="22">
        <v>3805</v>
      </c>
      <c r="AG443" s="22">
        <v>239</v>
      </c>
      <c r="AH443" s="20">
        <v>0.3</v>
      </c>
      <c r="AI443" s="20">
        <v>1.4</v>
      </c>
      <c r="AJ443" s="20" t="s">
        <v>2194</v>
      </c>
      <c r="AK443" s="22">
        <v>47</v>
      </c>
      <c r="AL443" s="22">
        <v>0</v>
      </c>
      <c r="AM443" s="22">
        <v>1</v>
      </c>
      <c r="AN443" s="22">
        <v>0</v>
      </c>
      <c r="AO443" s="22">
        <v>1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21</v>
      </c>
      <c r="AX443" s="20">
        <v>7.4</v>
      </c>
      <c r="AY443" s="20">
        <v>16</v>
      </c>
      <c r="AZ443" s="20">
        <v>2</v>
      </c>
      <c r="BA443" s="20">
        <v>2.5</v>
      </c>
      <c r="BB443" s="22">
        <v>0</v>
      </c>
      <c r="BC443" s="20">
        <v>0</v>
      </c>
      <c r="BD443" s="20">
        <v>0.12</v>
      </c>
      <c r="BE443" s="20">
        <v>0.12</v>
      </c>
      <c r="BF443" s="20">
        <v>0.36</v>
      </c>
      <c r="BG443" s="22">
        <v>393</v>
      </c>
      <c r="BH443" s="22">
        <v>178</v>
      </c>
      <c r="BI443" s="22">
        <v>310</v>
      </c>
      <c r="BJ443" s="22">
        <v>163</v>
      </c>
      <c r="BK443" s="22">
        <v>373</v>
      </c>
      <c r="BL443" s="22">
        <v>186</v>
      </c>
      <c r="BM443" s="22">
        <v>395</v>
      </c>
      <c r="BN443" s="22">
        <v>184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0.23</v>
      </c>
      <c r="BX443" s="22">
        <v>0.23</v>
      </c>
      <c r="BY443" s="22">
        <v>0.69</v>
      </c>
      <c r="BZ443" s="22">
        <v>1.91</v>
      </c>
      <c r="CA443" s="22">
        <v>554</v>
      </c>
      <c r="CB443" s="22">
        <v>300</v>
      </c>
      <c r="CC443" s="22">
        <v>202</v>
      </c>
      <c r="CD443" s="22">
        <v>99</v>
      </c>
      <c r="CE443" s="22">
        <v>223</v>
      </c>
      <c r="CF443" s="22">
        <v>95</v>
      </c>
      <c r="CG443" s="22">
        <v>496</v>
      </c>
      <c r="CH443" s="22">
        <v>170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121145</v>
      </c>
      <c r="D444" s="22">
        <v>0</v>
      </c>
      <c r="E444" s="22">
        <v>0</v>
      </c>
      <c r="F444" s="22">
        <v>-2</v>
      </c>
      <c r="G444" s="22">
        <v>2</v>
      </c>
      <c r="H444" s="22">
        <v>0</v>
      </c>
      <c r="I444" s="22">
        <v>2</v>
      </c>
      <c r="J444" s="20">
        <v>0</v>
      </c>
      <c r="K444" s="20">
        <v>0</v>
      </c>
      <c r="L444" s="22">
        <v>0</v>
      </c>
      <c r="M444" s="20" t="s">
        <v>1195</v>
      </c>
      <c r="N444" s="20">
        <v>0</v>
      </c>
      <c r="O444" s="22">
        <v>346</v>
      </c>
      <c r="P444" s="23" t="b">
        <v>0</v>
      </c>
      <c r="Q444" s="20" t="s">
        <v>3065</v>
      </c>
      <c r="R444" s="20" t="s">
        <v>3066</v>
      </c>
      <c r="S444" s="22">
        <v>58</v>
      </c>
      <c r="T444" s="20" t="s">
        <v>1387</v>
      </c>
      <c r="U444" s="20">
        <v>0</v>
      </c>
      <c r="V444" s="20" t="s">
        <v>442</v>
      </c>
      <c r="W444" s="20">
        <v>1.1000000000000001</v>
      </c>
      <c r="X444" s="23" t="b">
        <v>0</v>
      </c>
      <c r="Y444" s="20"/>
      <c r="Z444" s="20" t="s">
        <v>872</v>
      </c>
      <c r="AA444" s="22">
        <v>13</v>
      </c>
      <c r="AB444" s="22">
        <v>43</v>
      </c>
      <c r="AC444" s="22">
        <v>0</v>
      </c>
      <c r="AD444" s="22">
        <v>23685</v>
      </c>
      <c r="AE444" s="22">
        <v>0</v>
      </c>
      <c r="AF444" s="22">
        <v>264852</v>
      </c>
      <c r="AG444" s="22">
        <v>758</v>
      </c>
      <c r="AH444" s="20">
        <v>0</v>
      </c>
      <c r="AI444" s="20">
        <v>0</v>
      </c>
      <c r="AJ444" s="20" t="s">
        <v>442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720</v>
      </c>
      <c r="BH444" s="22">
        <v>237</v>
      </c>
      <c r="BI444" s="22">
        <v>720</v>
      </c>
      <c r="BJ444" s="22">
        <v>237</v>
      </c>
      <c r="BK444" s="22">
        <v>720</v>
      </c>
      <c r="BL444" s="22">
        <v>237</v>
      </c>
      <c r="BM444" s="22">
        <v>720</v>
      </c>
      <c r="BN444" s="22">
        <v>237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75</v>
      </c>
      <c r="CB444" s="22">
        <v>5</v>
      </c>
      <c r="CC444" s="22">
        <v>712</v>
      </c>
      <c r="CD444" s="22">
        <v>232</v>
      </c>
      <c r="CE444" s="22">
        <v>720</v>
      </c>
      <c r="CF444" s="22">
        <v>237</v>
      </c>
      <c r="CG444" s="22">
        <v>163</v>
      </c>
      <c r="CH444" s="22">
        <v>64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17601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1</v>
      </c>
      <c r="J445" s="20">
        <v>0.5</v>
      </c>
      <c r="K445" s="20">
        <v>1</v>
      </c>
      <c r="L445" s="22">
        <v>0</v>
      </c>
      <c r="M445" s="20" t="s">
        <v>1414</v>
      </c>
      <c r="N445" s="20">
        <v>0</v>
      </c>
      <c r="O445" s="22">
        <v>347</v>
      </c>
      <c r="P445" s="23" t="b">
        <v>0</v>
      </c>
      <c r="Q445" s="20"/>
      <c r="R445" s="20"/>
      <c r="S445" s="22">
        <v>39</v>
      </c>
      <c r="T445" s="20" t="s">
        <v>1415</v>
      </c>
      <c r="U445" s="20">
        <v>0</v>
      </c>
      <c r="V445" s="20" t="s">
        <v>750</v>
      </c>
      <c r="W445" s="20">
        <v>0.1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0</v>
      </c>
      <c r="AD445" s="22">
        <v>4356</v>
      </c>
      <c r="AE445" s="22">
        <v>170</v>
      </c>
      <c r="AF445" s="22">
        <v>4238</v>
      </c>
      <c r="AG445" s="22">
        <v>130</v>
      </c>
      <c r="AH445" s="20">
        <v>0</v>
      </c>
      <c r="AI445" s="20">
        <v>0</v>
      </c>
      <c r="AJ445" s="20" t="s">
        <v>750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435</v>
      </c>
      <c r="BH445" s="22">
        <v>26</v>
      </c>
      <c r="BI445" s="22">
        <v>415</v>
      </c>
      <c r="BJ445" s="22">
        <v>7</v>
      </c>
      <c r="BK445" s="22">
        <v>392</v>
      </c>
      <c r="BL445" s="22">
        <v>2</v>
      </c>
      <c r="BM445" s="22">
        <v>439</v>
      </c>
      <c r="BN445" s="22">
        <v>26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698</v>
      </c>
      <c r="CB445" s="22">
        <v>71</v>
      </c>
      <c r="CC445" s="22">
        <v>370</v>
      </c>
      <c r="CD445" s="22">
        <v>24</v>
      </c>
      <c r="CE445" s="22">
        <v>442</v>
      </c>
      <c r="CF445" s="22">
        <v>26</v>
      </c>
      <c r="CG445" s="22">
        <v>421</v>
      </c>
      <c r="CH445" s="22">
        <v>63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463210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1807</v>
      </c>
      <c r="N446" s="20">
        <v>0</v>
      </c>
      <c r="O446" s="22">
        <v>348</v>
      </c>
      <c r="P446" s="23" t="b">
        <v>0</v>
      </c>
      <c r="Q446" s="20" t="s">
        <v>2195</v>
      </c>
      <c r="R446" s="20" t="s">
        <v>2196</v>
      </c>
      <c r="S446" s="22">
        <v>45</v>
      </c>
      <c r="T446" s="20" t="s">
        <v>1808</v>
      </c>
      <c r="U446" s="20">
        <v>0</v>
      </c>
      <c r="V446" s="20" t="s">
        <v>1809</v>
      </c>
      <c r="W446" s="20">
        <v>0</v>
      </c>
      <c r="X446" s="23" t="b">
        <v>0</v>
      </c>
      <c r="Y446" s="20"/>
      <c r="Z446" s="20" t="s">
        <v>872</v>
      </c>
      <c r="AA446" s="22">
        <v>13</v>
      </c>
      <c r="AB446" s="22">
        <v>43</v>
      </c>
      <c r="AC446" s="22">
        <v>0</v>
      </c>
      <c r="AD446" s="22">
        <v>0</v>
      </c>
      <c r="AE446" s="22">
        <v>0</v>
      </c>
      <c r="AF446" s="22">
        <v>35</v>
      </c>
      <c r="AG446" s="22">
        <v>0</v>
      </c>
      <c r="AH446" s="20">
        <v>0</v>
      </c>
      <c r="AI446" s="20">
        <v>0</v>
      </c>
      <c r="AJ446" s="20" t="s">
        <v>1809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632</v>
      </c>
      <c r="BH446" s="22">
        <v>248</v>
      </c>
      <c r="BI446" s="22">
        <v>629</v>
      </c>
      <c r="BJ446" s="22">
        <v>249</v>
      </c>
      <c r="BK446" s="22">
        <v>621</v>
      </c>
      <c r="BL446" s="22">
        <v>247</v>
      </c>
      <c r="BM446" s="22">
        <v>637</v>
      </c>
      <c r="BN446" s="22">
        <v>252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426</v>
      </c>
      <c r="CB446" s="22">
        <v>241</v>
      </c>
      <c r="CC446" s="22">
        <v>599</v>
      </c>
      <c r="CD446" s="22">
        <v>229</v>
      </c>
      <c r="CE446" s="22">
        <v>638</v>
      </c>
      <c r="CF446" s="22">
        <v>252</v>
      </c>
      <c r="CG446" s="22">
        <v>729</v>
      </c>
      <c r="CH446" s="22">
        <v>313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61366</v>
      </c>
      <c r="D447" s="22">
        <v>0</v>
      </c>
      <c r="E447" s="22">
        <v>0</v>
      </c>
      <c r="F447" s="22">
        <v>-3</v>
      </c>
      <c r="G447" s="22">
        <v>3</v>
      </c>
      <c r="H447" s="22">
        <v>0</v>
      </c>
      <c r="I447" s="22">
        <v>3</v>
      </c>
      <c r="J447" s="20">
        <v>0</v>
      </c>
      <c r="K447" s="20">
        <v>0</v>
      </c>
      <c r="L447" s="22">
        <v>0</v>
      </c>
      <c r="M447" s="20" t="s">
        <v>1083</v>
      </c>
      <c r="N447" s="20">
        <v>0</v>
      </c>
      <c r="O447" s="22">
        <v>349</v>
      </c>
      <c r="P447" s="23" t="b">
        <v>0</v>
      </c>
      <c r="Q447" s="20" t="s">
        <v>2816</v>
      </c>
      <c r="R447" s="20" t="s">
        <v>2578</v>
      </c>
      <c r="S447" s="22">
        <v>102</v>
      </c>
      <c r="T447" s="20" t="s">
        <v>1382</v>
      </c>
      <c r="U447" s="20">
        <v>1</v>
      </c>
      <c r="V447" s="20" t="s">
        <v>405</v>
      </c>
      <c r="W447" s="20">
        <v>1.6</v>
      </c>
      <c r="X447" s="23" t="b">
        <v>0</v>
      </c>
      <c r="Y447" s="20"/>
      <c r="Z447" s="20" t="s">
        <v>899</v>
      </c>
      <c r="AA447" s="22">
        <v>13</v>
      </c>
      <c r="AB447" s="22">
        <v>43</v>
      </c>
      <c r="AC447" s="22">
        <v>1</v>
      </c>
      <c r="AD447" s="22">
        <v>9752</v>
      </c>
      <c r="AE447" s="22">
        <v>149</v>
      </c>
      <c r="AF447" s="22">
        <v>1279168</v>
      </c>
      <c r="AG447" s="22">
        <v>1132</v>
      </c>
      <c r="AH447" s="20">
        <v>0</v>
      </c>
      <c r="AI447" s="20">
        <v>0.1</v>
      </c>
      <c r="AJ447" s="20" t="s">
        <v>405</v>
      </c>
      <c r="AK447" s="22">
        <v>22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4</v>
      </c>
      <c r="AX447" s="20">
        <v>2.4</v>
      </c>
      <c r="AY447" s="20">
        <v>18.8</v>
      </c>
      <c r="AZ447" s="20">
        <v>1</v>
      </c>
      <c r="BA447" s="20">
        <v>2.2000000000000002</v>
      </c>
      <c r="BB447" s="22">
        <v>1</v>
      </c>
      <c r="BC447" s="20">
        <v>0.02</v>
      </c>
      <c r="BD447" s="20">
        <v>0.16</v>
      </c>
      <c r="BE447" s="20">
        <v>0.18</v>
      </c>
      <c r="BF447" s="20">
        <v>0.1</v>
      </c>
      <c r="BG447" s="22">
        <v>421</v>
      </c>
      <c r="BH447" s="22">
        <v>194</v>
      </c>
      <c r="BI447" s="22">
        <v>295</v>
      </c>
      <c r="BJ447" s="22">
        <v>156</v>
      </c>
      <c r="BK447" s="22">
        <v>391</v>
      </c>
      <c r="BL447" s="22">
        <v>197</v>
      </c>
      <c r="BM447" s="22">
        <v>401</v>
      </c>
      <c r="BN447" s="22">
        <v>186</v>
      </c>
      <c r="BO447" s="22">
        <v>1</v>
      </c>
      <c r="BP447" s="20"/>
      <c r="BQ447" s="22">
        <v>1</v>
      </c>
      <c r="BR447" s="20"/>
      <c r="BS447" s="22">
        <v>4</v>
      </c>
      <c r="BT447" s="20"/>
      <c r="BU447" s="22">
        <v>0.08</v>
      </c>
      <c r="BV447" s="22">
        <v>0</v>
      </c>
      <c r="BW447" s="22">
        <v>0.65</v>
      </c>
      <c r="BX447" s="22">
        <v>0.73</v>
      </c>
      <c r="BY447" s="22">
        <v>0.41</v>
      </c>
      <c r="BZ447" s="22">
        <v>0</v>
      </c>
      <c r="CA447" s="22">
        <v>4</v>
      </c>
      <c r="CB447" s="22">
        <v>2</v>
      </c>
      <c r="CC447" s="22">
        <v>724</v>
      </c>
      <c r="CD447" s="22">
        <v>314</v>
      </c>
      <c r="CE447" s="22">
        <v>415</v>
      </c>
      <c r="CF447" s="22">
        <v>202</v>
      </c>
      <c r="CG447" s="22">
        <v>133</v>
      </c>
      <c r="CH447" s="22">
        <v>40</v>
      </c>
      <c r="CI447" s="22">
        <v>4.09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171314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2</v>
      </c>
      <c r="J448" s="20">
        <v>1.2</v>
      </c>
      <c r="K448" s="20">
        <v>1.7</v>
      </c>
      <c r="L448" s="22">
        <v>1</v>
      </c>
      <c r="M448" s="20" t="s">
        <v>1272</v>
      </c>
      <c r="N448" s="20">
        <v>0.7</v>
      </c>
      <c r="O448" s="22">
        <v>350</v>
      </c>
      <c r="P448" s="23" t="b">
        <v>0</v>
      </c>
      <c r="Q448" s="20"/>
      <c r="R448" s="20"/>
      <c r="S448" s="22">
        <v>55</v>
      </c>
      <c r="T448" s="20" t="s">
        <v>1397</v>
      </c>
      <c r="U448" s="20">
        <v>2.6</v>
      </c>
      <c r="V448" s="20" t="s">
        <v>1398</v>
      </c>
      <c r="W448" s="20">
        <v>7.9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21</v>
      </c>
      <c r="AD448" s="22">
        <v>455552</v>
      </c>
      <c r="AE448" s="22">
        <v>4425</v>
      </c>
      <c r="AF448" s="22">
        <v>448888</v>
      </c>
      <c r="AG448" s="22">
        <v>23349</v>
      </c>
      <c r="AH448" s="20">
        <v>0.1</v>
      </c>
      <c r="AI448" s="20">
        <v>3.8</v>
      </c>
      <c r="AJ448" s="20" t="s">
        <v>1272</v>
      </c>
      <c r="AK448" s="22">
        <v>645</v>
      </c>
      <c r="AL448" s="22">
        <v>0</v>
      </c>
      <c r="AM448" s="22">
        <v>0</v>
      </c>
      <c r="AN448" s="22">
        <v>2</v>
      </c>
      <c r="AO448" s="22">
        <v>6</v>
      </c>
      <c r="AP448" s="22">
        <v>1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1</v>
      </c>
      <c r="AW448" s="22">
        <v>113</v>
      </c>
      <c r="AX448" s="20">
        <v>130.80000000000001</v>
      </c>
      <c r="AY448" s="20">
        <v>43.4</v>
      </c>
      <c r="AZ448" s="20">
        <v>67</v>
      </c>
      <c r="BA448" s="20">
        <v>24.2</v>
      </c>
      <c r="BB448" s="22">
        <v>7</v>
      </c>
      <c r="BC448" s="20">
        <v>0.37</v>
      </c>
      <c r="BD448" s="20">
        <v>0.48</v>
      </c>
      <c r="BE448" s="20">
        <v>0.85</v>
      </c>
      <c r="BF448" s="20">
        <v>5.29</v>
      </c>
      <c r="BG448" s="22">
        <v>122</v>
      </c>
      <c r="BH448" s="22">
        <v>45</v>
      </c>
      <c r="BI448" s="22">
        <v>211</v>
      </c>
      <c r="BJ448" s="22">
        <v>57</v>
      </c>
      <c r="BK448" s="22">
        <v>131</v>
      </c>
      <c r="BL448" s="22">
        <v>20</v>
      </c>
      <c r="BM448" s="22">
        <v>152</v>
      </c>
      <c r="BN448" s="22">
        <v>36</v>
      </c>
      <c r="BO448" s="20"/>
      <c r="BP448" s="20"/>
      <c r="BQ448" s="20"/>
      <c r="BR448" s="20"/>
      <c r="BS448" s="20"/>
      <c r="BT448" s="20"/>
      <c r="BU448" s="22">
        <v>0.05</v>
      </c>
      <c r="BV448" s="22">
        <v>0</v>
      </c>
      <c r="BW448" s="22">
        <v>7.0000000000000007E-2</v>
      </c>
      <c r="BX448" s="22">
        <v>0.12</v>
      </c>
      <c r="BY448" s="22">
        <v>0.74</v>
      </c>
      <c r="BZ448" s="22">
        <v>0.84</v>
      </c>
      <c r="CA448" s="22">
        <v>101</v>
      </c>
      <c r="CB448" s="22">
        <v>7</v>
      </c>
      <c r="CC448" s="22">
        <v>290</v>
      </c>
      <c r="CD448" s="22">
        <v>89</v>
      </c>
      <c r="CE448" s="22">
        <v>175</v>
      </c>
      <c r="CF448" s="22">
        <v>58</v>
      </c>
      <c r="CG448" s="22">
        <v>48</v>
      </c>
      <c r="CH448" s="22">
        <v>16</v>
      </c>
      <c r="CI448" s="22">
        <v>0.98</v>
      </c>
      <c r="CJ448" s="22">
        <v>0.28000000000000003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121160</v>
      </c>
      <c r="D449" s="22">
        <v>0</v>
      </c>
      <c r="E449" s="22">
        <v>0</v>
      </c>
      <c r="F449" s="22">
        <v>1</v>
      </c>
      <c r="G449" s="22">
        <v>-1</v>
      </c>
      <c r="H449" s="22">
        <v>0</v>
      </c>
      <c r="I449" s="22">
        <v>1</v>
      </c>
      <c r="J449" s="20">
        <v>1.2</v>
      </c>
      <c r="K449" s="20">
        <v>1.7</v>
      </c>
      <c r="L449" s="22">
        <v>0</v>
      </c>
      <c r="M449" s="20" t="s">
        <v>66</v>
      </c>
      <c r="N449" s="20">
        <v>0.7</v>
      </c>
      <c r="O449" s="22">
        <v>352</v>
      </c>
      <c r="P449" s="23" t="b">
        <v>0</v>
      </c>
      <c r="Q449" s="20"/>
      <c r="R449" s="20"/>
      <c r="S449" s="22">
        <v>56</v>
      </c>
      <c r="T449" s="20" t="s">
        <v>1388</v>
      </c>
      <c r="U449" s="20">
        <v>3.4</v>
      </c>
      <c r="V449" s="20" t="s">
        <v>1389</v>
      </c>
      <c r="W449" s="20">
        <v>18.5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27</v>
      </c>
      <c r="AD449" s="22">
        <v>822077</v>
      </c>
      <c r="AE449" s="22">
        <v>3163</v>
      </c>
      <c r="AF449" s="22">
        <v>691993</v>
      </c>
      <c r="AG449" s="22">
        <v>56964</v>
      </c>
      <c r="AH449" s="20">
        <v>0.1</v>
      </c>
      <c r="AI449" s="20">
        <v>4.8</v>
      </c>
      <c r="AJ449" s="20" t="s">
        <v>2199</v>
      </c>
      <c r="AK449" s="22">
        <v>720</v>
      </c>
      <c r="AL449" s="22">
        <v>0</v>
      </c>
      <c r="AM449" s="22">
        <v>0</v>
      </c>
      <c r="AN449" s="22">
        <v>3</v>
      </c>
      <c r="AO449" s="22">
        <v>6</v>
      </c>
      <c r="AP449" s="22">
        <v>0</v>
      </c>
      <c r="AQ449" s="22">
        <v>0</v>
      </c>
      <c r="AR449" s="22">
        <v>0</v>
      </c>
      <c r="AS449" s="22">
        <v>2</v>
      </c>
      <c r="AT449" s="22">
        <v>0</v>
      </c>
      <c r="AU449" s="22">
        <v>11</v>
      </c>
      <c r="AV449" s="22">
        <v>0</v>
      </c>
      <c r="AW449" s="22">
        <v>129</v>
      </c>
      <c r="AX449" s="20">
        <v>124.2</v>
      </c>
      <c r="AY449" s="20">
        <v>10</v>
      </c>
      <c r="AZ449" s="20">
        <v>0</v>
      </c>
      <c r="BA449" s="20">
        <v>13.2</v>
      </c>
      <c r="BB449" s="22">
        <v>8</v>
      </c>
      <c r="BC449" s="20">
        <v>0</v>
      </c>
      <c r="BD449" s="20">
        <v>0.02</v>
      </c>
      <c r="BE449" s="20">
        <v>0.02</v>
      </c>
      <c r="BF449" s="20">
        <v>5.59</v>
      </c>
      <c r="BG449" s="22">
        <v>133</v>
      </c>
      <c r="BH449" s="22">
        <v>19</v>
      </c>
      <c r="BI449" s="22">
        <v>349</v>
      </c>
      <c r="BJ449" s="22">
        <v>3</v>
      </c>
      <c r="BK449" s="22">
        <v>718</v>
      </c>
      <c r="BL449" s="22">
        <v>85</v>
      </c>
      <c r="BM449" s="22">
        <v>269</v>
      </c>
      <c r="BN449" s="22">
        <v>19</v>
      </c>
      <c r="BO449" s="20"/>
      <c r="BP449" s="20"/>
      <c r="BQ449" s="20"/>
      <c r="BR449" s="20"/>
      <c r="BS449" s="20"/>
      <c r="BT449" s="20"/>
      <c r="BU449" s="22">
        <v>0</v>
      </c>
      <c r="BV449" s="22">
        <v>1.38</v>
      </c>
      <c r="BW449" s="22">
        <v>0</v>
      </c>
      <c r="BX449" s="22">
        <v>0</v>
      </c>
      <c r="BY449" s="22">
        <v>0.7</v>
      </c>
      <c r="BZ449" s="22">
        <v>0.75</v>
      </c>
      <c r="CA449" s="22">
        <v>87</v>
      </c>
      <c r="CB449" s="22">
        <v>1</v>
      </c>
      <c r="CC449" s="22">
        <v>292</v>
      </c>
      <c r="CD449" s="22">
        <v>22</v>
      </c>
      <c r="CE449" s="22">
        <v>98</v>
      </c>
      <c r="CF449" s="22">
        <v>10</v>
      </c>
      <c r="CG449" s="22">
        <v>19</v>
      </c>
      <c r="CH449" s="22">
        <v>2</v>
      </c>
      <c r="CI449" s="22">
        <v>1</v>
      </c>
      <c r="CJ449" s="22">
        <v>0.38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209244</v>
      </c>
      <c r="D450" s="22">
        <v>0</v>
      </c>
      <c r="E450" s="22">
        <v>0</v>
      </c>
      <c r="F450" s="22">
        <v>1</v>
      </c>
      <c r="G450" s="22">
        <v>-1</v>
      </c>
      <c r="H450" s="22">
        <v>0</v>
      </c>
      <c r="I450" s="22">
        <v>3</v>
      </c>
      <c r="J450" s="20">
        <v>2.5</v>
      </c>
      <c r="K450" s="20">
        <v>3</v>
      </c>
      <c r="L450" s="22">
        <v>2</v>
      </c>
      <c r="M450" s="20" t="s">
        <v>1399</v>
      </c>
      <c r="N450" s="20">
        <v>2</v>
      </c>
      <c r="O450" s="22">
        <v>353</v>
      </c>
      <c r="P450" s="23" t="b">
        <v>0</v>
      </c>
      <c r="Q450" s="20"/>
      <c r="R450" s="20"/>
      <c r="S450" s="22">
        <v>76</v>
      </c>
      <c r="T450" s="20" t="s">
        <v>1400</v>
      </c>
      <c r="U450" s="20">
        <v>4.4000000000000004</v>
      </c>
      <c r="V450" s="20" t="s">
        <v>453</v>
      </c>
      <c r="W450" s="20">
        <v>11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40</v>
      </c>
      <c r="AD450" s="22">
        <v>1222750</v>
      </c>
      <c r="AE450" s="22">
        <v>4215</v>
      </c>
      <c r="AF450" s="22">
        <v>1054744</v>
      </c>
      <c r="AG450" s="22">
        <v>89084</v>
      </c>
      <c r="AH450" s="20">
        <v>0.3</v>
      </c>
      <c r="AI450" s="20">
        <v>5.3</v>
      </c>
      <c r="AJ450" s="20" t="s">
        <v>453</v>
      </c>
      <c r="AK450" s="22">
        <v>695</v>
      </c>
      <c r="AL450" s="22">
        <v>1</v>
      </c>
      <c r="AM450" s="22">
        <v>3</v>
      </c>
      <c r="AN450" s="22">
        <v>3</v>
      </c>
      <c r="AO450" s="22">
        <v>6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6</v>
      </c>
      <c r="AW450" s="22">
        <v>163</v>
      </c>
      <c r="AX450" s="20">
        <v>180.2</v>
      </c>
      <c r="AY450" s="20">
        <v>324.89999999999998</v>
      </c>
      <c r="AZ450" s="20">
        <v>169</v>
      </c>
      <c r="BA450" s="20">
        <v>67.599999999999994</v>
      </c>
      <c r="BB450" s="22">
        <v>8</v>
      </c>
      <c r="BC450" s="20">
        <v>0.96</v>
      </c>
      <c r="BD450" s="20">
        <v>1.49</v>
      </c>
      <c r="BE450" s="20">
        <v>2.4500000000000002</v>
      </c>
      <c r="BF450" s="20">
        <v>6</v>
      </c>
      <c r="BG450" s="22">
        <v>58</v>
      </c>
      <c r="BH450" s="22">
        <v>21</v>
      </c>
      <c r="BI450" s="22">
        <v>6</v>
      </c>
      <c r="BJ450" s="22">
        <v>5</v>
      </c>
      <c r="BK450" s="22">
        <v>42</v>
      </c>
      <c r="BL450" s="22">
        <v>24</v>
      </c>
      <c r="BM450" s="22">
        <v>16</v>
      </c>
      <c r="BN450" s="22">
        <v>12</v>
      </c>
      <c r="BO450" s="22">
        <v>3</v>
      </c>
      <c r="BP450" s="20"/>
      <c r="BQ450" s="20"/>
      <c r="BR450" s="20"/>
      <c r="BS450" s="20"/>
      <c r="BT450" s="20"/>
      <c r="BU450" s="22">
        <v>0.12</v>
      </c>
      <c r="BV450" s="22">
        <v>0</v>
      </c>
      <c r="BW450" s="22">
        <v>0.19</v>
      </c>
      <c r="BX450" s="22">
        <v>0.31</v>
      </c>
      <c r="BY450" s="22">
        <v>0.78</v>
      </c>
      <c r="BZ450" s="22">
        <v>0.78</v>
      </c>
      <c r="CA450" s="22">
        <v>18</v>
      </c>
      <c r="CB450" s="22">
        <v>11</v>
      </c>
      <c r="CC450" s="22">
        <v>166</v>
      </c>
      <c r="CD450" s="22">
        <v>78</v>
      </c>
      <c r="CE450" s="22">
        <v>43</v>
      </c>
      <c r="CF450" s="22">
        <v>22</v>
      </c>
      <c r="CG450" s="22">
        <v>38</v>
      </c>
      <c r="CH450" s="22">
        <v>13</v>
      </c>
      <c r="CI450" s="22">
        <v>1.04</v>
      </c>
      <c r="CJ450" s="22">
        <v>0.39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100</v>
      </c>
      <c r="B451" s="22">
        <v>100</v>
      </c>
      <c r="C451" s="22">
        <v>114283</v>
      </c>
      <c r="D451" s="22">
        <v>0</v>
      </c>
      <c r="E451" s="22">
        <v>0</v>
      </c>
      <c r="F451" s="22">
        <v>-2</v>
      </c>
      <c r="G451" s="22">
        <v>2</v>
      </c>
      <c r="H451" s="22">
        <v>0</v>
      </c>
      <c r="I451" s="22">
        <v>3</v>
      </c>
      <c r="J451" s="20">
        <v>0.8</v>
      </c>
      <c r="K451" s="20">
        <v>1.3</v>
      </c>
      <c r="L451" s="22">
        <v>0</v>
      </c>
      <c r="M451" s="20" t="s">
        <v>995</v>
      </c>
      <c r="N451" s="20">
        <v>0.3</v>
      </c>
      <c r="O451" s="22">
        <v>354</v>
      </c>
      <c r="P451" s="23" t="b">
        <v>0</v>
      </c>
      <c r="Q451" s="20"/>
      <c r="R451" s="20" t="s">
        <v>3204</v>
      </c>
      <c r="S451" s="22">
        <v>73</v>
      </c>
      <c r="T451" s="20" t="s">
        <v>1386</v>
      </c>
      <c r="U451" s="20">
        <v>2.2000000000000002</v>
      </c>
      <c r="V451" s="20" t="s">
        <v>420</v>
      </c>
      <c r="W451" s="20">
        <v>1.7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11</v>
      </c>
      <c r="AD451" s="22">
        <v>66921</v>
      </c>
      <c r="AE451" s="22">
        <v>332</v>
      </c>
      <c r="AF451" s="22">
        <v>452057</v>
      </c>
      <c r="AG451" s="22">
        <v>4474</v>
      </c>
      <c r="AH451" s="20">
        <v>0</v>
      </c>
      <c r="AI451" s="20">
        <v>1.5</v>
      </c>
      <c r="AJ451" s="20" t="s">
        <v>420</v>
      </c>
      <c r="AK451" s="22">
        <v>208</v>
      </c>
      <c r="AL451" s="22">
        <v>0</v>
      </c>
      <c r="AM451" s="22">
        <v>1</v>
      </c>
      <c r="AN451" s="22">
        <v>1</v>
      </c>
      <c r="AO451" s="22">
        <v>1</v>
      </c>
      <c r="AP451" s="22">
        <v>0</v>
      </c>
      <c r="AQ451" s="22">
        <v>0</v>
      </c>
      <c r="AR451" s="22">
        <v>0</v>
      </c>
      <c r="AS451" s="22">
        <v>2</v>
      </c>
      <c r="AT451" s="22">
        <v>0</v>
      </c>
      <c r="AU451" s="22">
        <v>0</v>
      </c>
      <c r="AV451" s="22">
        <v>2</v>
      </c>
      <c r="AW451" s="22">
        <v>48</v>
      </c>
      <c r="AX451" s="20">
        <v>55.6</v>
      </c>
      <c r="AY451" s="20">
        <v>98.7</v>
      </c>
      <c r="AZ451" s="20">
        <v>62</v>
      </c>
      <c r="BA451" s="20">
        <v>21.7</v>
      </c>
      <c r="BB451" s="22">
        <v>2</v>
      </c>
      <c r="BC451" s="20">
        <v>0.38</v>
      </c>
      <c r="BD451" s="20">
        <v>0.55000000000000004</v>
      </c>
      <c r="BE451" s="20">
        <v>0.93</v>
      </c>
      <c r="BF451" s="20">
        <v>1.1000000000000001</v>
      </c>
      <c r="BG451" s="22">
        <v>257</v>
      </c>
      <c r="BH451" s="22">
        <v>102</v>
      </c>
      <c r="BI451" s="22">
        <v>96</v>
      </c>
      <c r="BJ451" s="22">
        <v>69</v>
      </c>
      <c r="BK451" s="22">
        <v>140</v>
      </c>
      <c r="BL451" s="22">
        <v>83</v>
      </c>
      <c r="BM451" s="22">
        <v>177</v>
      </c>
      <c r="BN451" s="22">
        <v>87</v>
      </c>
      <c r="BO451" s="22">
        <v>4</v>
      </c>
      <c r="BP451" s="20"/>
      <c r="BQ451" s="20"/>
      <c r="BR451" s="20"/>
      <c r="BS451" s="20"/>
      <c r="BT451" s="20"/>
      <c r="BU451" s="22">
        <v>0.16</v>
      </c>
      <c r="BV451" s="22">
        <v>0</v>
      </c>
      <c r="BW451" s="22">
        <v>0.24</v>
      </c>
      <c r="BX451" s="22">
        <v>0.4</v>
      </c>
      <c r="BY451" s="22">
        <v>0.48</v>
      </c>
      <c r="BZ451" s="22">
        <v>0.43</v>
      </c>
      <c r="CA451" s="22">
        <v>25</v>
      </c>
      <c r="CB451" s="22">
        <v>15</v>
      </c>
      <c r="CC451" s="22">
        <v>345</v>
      </c>
      <c r="CD451" s="22">
        <v>164</v>
      </c>
      <c r="CE451" s="22">
        <v>208</v>
      </c>
      <c r="CF451" s="22">
        <v>87</v>
      </c>
      <c r="CG451" s="22">
        <v>130</v>
      </c>
      <c r="CH451" s="22">
        <v>39</v>
      </c>
      <c r="CI451" s="22">
        <v>0.87</v>
      </c>
      <c r="CJ451" s="22">
        <v>0.43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223094</v>
      </c>
      <c r="D452" s="22">
        <v>0</v>
      </c>
      <c r="E452" s="22">
        <v>0</v>
      </c>
      <c r="F452" s="22">
        <v>0</v>
      </c>
      <c r="G452" s="22">
        <v>0</v>
      </c>
      <c r="H452" s="22">
        <v>2</v>
      </c>
      <c r="I452" s="22">
        <v>4</v>
      </c>
      <c r="J452" s="20">
        <v>4.5</v>
      </c>
      <c r="K452" s="20">
        <v>5</v>
      </c>
      <c r="L452" s="22">
        <v>8</v>
      </c>
      <c r="M452" s="20" t="s">
        <v>1406</v>
      </c>
      <c r="N452" s="20">
        <v>4</v>
      </c>
      <c r="O452" s="22">
        <v>355</v>
      </c>
      <c r="P452" s="23" t="b">
        <v>1</v>
      </c>
      <c r="Q452" s="20"/>
      <c r="R452" s="20"/>
      <c r="S452" s="22">
        <v>140</v>
      </c>
      <c r="T452" s="20" t="s">
        <v>1407</v>
      </c>
      <c r="U452" s="20">
        <v>7</v>
      </c>
      <c r="V452" s="20" t="s">
        <v>385</v>
      </c>
      <c r="W452" s="20">
        <v>86.5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63</v>
      </c>
      <c r="AD452" s="22">
        <v>563718</v>
      </c>
      <c r="AE452" s="22">
        <v>7288</v>
      </c>
      <c r="AF452" s="22">
        <v>747750</v>
      </c>
      <c r="AG452" s="22">
        <v>115424</v>
      </c>
      <c r="AH452" s="20">
        <v>0.3</v>
      </c>
      <c r="AI452" s="20">
        <v>4.5</v>
      </c>
      <c r="AJ452" s="20" t="s">
        <v>385</v>
      </c>
      <c r="AK452" s="22">
        <v>799</v>
      </c>
      <c r="AL452" s="22">
        <v>9</v>
      </c>
      <c r="AM452" s="22">
        <v>1</v>
      </c>
      <c r="AN452" s="22">
        <v>3</v>
      </c>
      <c r="AO452" s="22">
        <v>7</v>
      </c>
      <c r="AP452" s="22">
        <v>0</v>
      </c>
      <c r="AQ452" s="22">
        <v>0</v>
      </c>
      <c r="AR452" s="22">
        <v>1</v>
      </c>
      <c r="AS452" s="22">
        <v>0</v>
      </c>
      <c r="AT452" s="22">
        <v>0</v>
      </c>
      <c r="AU452" s="22">
        <v>0</v>
      </c>
      <c r="AV452" s="22">
        <v>8</v>
      </c>
      <c r="AW452" s="22">
        <v>251</v>
      </c>
      <c r="AX452" s="20">
        <v>350.4</v>
      </c>
      <c r="AY452" s="20">
        <v>124.9</v>
      </c>
      <c r="AZ452" s="20">
        <v>450</v>
      </c>
      <c r="BA452" s="20">
        <v>92.7</v>
      </c>
      <c r="BB452" s="22">
        <v>9</v>
      </c>
      <c r="BC452" s="20">
        <v>8.11</v>
      </c>
      <c r="BD452" s="20">
        <v>0.42</v>
      </c>
      <c r="BE452" s="20">
        <v>8.5299999999999994</v>
      </c>
      <c r="BF452" s="20">
        <v>6.35</v>
      </c>
      <c r="BG452" s="22">
        <v>2</v>
      </c>
      <c r="BH452" s="22">
        <v>1</v>
      </c>
      <c r="BI452" s="22">
        <v>65</v>
      </c>
      <c r="BJ452" s="22">
        <v>4</v>
      </c>
      <c r="BK452" s="22">
        <v>1</v>
      </c>
      <c r="BL452" s="22">
        <v>1</v>
      </c>
      <c r="BM452" s="22">
        <v>4</v>
      </c>
      <c r="BN452" s="22">
        <v>1</v>
      </c>
      <c r="BO452" s="20"/>
      <c r="BP452" s="20"/>
      <c r="BQ452" s="20"/>
      <c r="BR452" s="20"/>
      <c r="BS452" s="22">
        <v>1</v>
      </c>
      <c r="BT452" s="20"/>
      <c r="BU452" s="22">
        <v>0.91</v>
      </c>
      <c r="BV452" s="22">
        <v>0</v>
      </c>
      <c r="BW452" s="22">
        <v>0.05</v>
      </c>
      <c r="BX452" s="22">
        <v>0.96</v>
      </c>
      <c r="BY452" s="22">
        <v>0.72</v>
      </c>
      <c r="BZ452" s="22">
        <v>0.79</v>
      </c>
      <c r="CA452" s="22">
        <v>1</v>
      </c>
      <c r="CB452" s="22">
        <v>1</v>
      </c>
      <c r="CC452" s="22">
        <v>64</v>
      </c>
      <c r="CD452" s="22">
        <v>9</v>
      </c>
      <c r="CE452" s="22">
        <v>5</v>
      </c>
      <c r="CF452" s="22">
        <v>2</v>
      </c>
      <c r="CG452" s="22">
        <v>1</v>
      </c>
      <c r="CH452" s="22">
        <v>1</v>
      </c>
      <c r="CI452" s="22">
        <v>1.01</v>
      </c>
      <c r="CJ452" s="22">
        <v>0.34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100</v>
      </c>
      <c r="B453" s="22">
        <v>100</v>
      </c>
      <c r="C453" s="22">
        <v>91651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3</v>
      </c>
      <c r="J453" s="20">
        <v>1.5</v>
      </c>
      <c r="K453" s="20">
        <v>2</v>
      </c>
      <c r="L453" s="22">
        <v>0</v>
      </c>
      <c r="M453" s="20" t="s">
        <v>1153</v>
      </c>
      <c r="N453" s="20">
        <v>1</v>
      </c>
      <c r="O453" s="22">
        <v>356</v>
      </c>
      <c r="P453" s="23" t="b">
        <v>0</v>
      </c>
      <c r="Q453" s="20"/>
      <c r="R453" s="20" t="s">
        <v>3205</v>
      </c>
      <c r="S453" s="22">
        <v>49</v>
      </c>
      <c r="T453" s="20" t="s">
        <v>1154</v>
      </c>
      <c r="U453" s="20">
        <v>2.2000000000000002</v>
      </c>
      <c r="V453" s="20" t="s">
        <v>2200</v>
      </c>
      <c r="W453" s="20">
        <v>0.5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13</v>
      </c>
      <c r="AD453" s="22">
        <v>35179</v>
      </c>
      <c r="AE453" s="22">
        <v>301</v>
      </c>
      <c r="AF453" s="22">
        <v>98989</v>
      </c>
      <c r="AG453" s="22">
        <v>1523</v>
      </c>
      <c r="AH453" s="20">
        <v>0.2</v>
      </c>
      <c r="AI453" s="20">
        <v>2.7</v>
      </c>
      <c r="AJ453" s="20" t="s">
        <v>2200</v>
      </c>
      <c r="AK453" s="22">
        <v>456</v>
      </c>
      <c r="AL453" s="22">
        <v>0</v>
      </c>
      <c r="AM453" s="22">
        <v>0</v>
      </c>
      <c r="AN453" s="22">
        <v>3</v>
      </c>
      <c r="AO453" s="22">
        <v>3</v>
      </c>
      <c r="AP453" s="22">
        <v>0</v>
      </c>
      <c r="AQ453" s="22">
        <v>0</v>
      </c>
      <c r="AR453" s="22">
        <v>0</v>
      </c>
      <c r="AS453" s="22">
        <v>2</v>
      </c>
      <c r="AT453" s="22">
        <v>0</v>
      </c>
      <c r="AU453" s="22">
        <v>0</v>
      </c>
      <c r="AV453" s="22">
        <v>0</v>
      </c>
      <c r="AW453" s="22">
        <v>84</v>
      </c>
      <c r="AX453" s="20">
        <v>51.8</v>
      </c>
      <c r="AY453" s="20">
        <v>91.3</v>
      </c>
      <c r="AZ453" s="20">
        <v>20</v>
      </c>
      <c r="BA453" s="20">
        <v>16.3</v>
      </c>
      <c r="BB453" s="22">
        <v>5</v>
      </c>
      <c r="BC453" s="20">
        <v>0.2</v>
      </c>
      <c r="BD453" s="20">
        <v>0.6</v>
      </c>
      <c r="BE453" s="20">
        <v>0.8</v>
      </c>
      <c r="BF453" s="20">
        <v>2.7</v>
      </c>
      <c r="BG453" s="22">
        <v>265</v>
      </c>
      <c r="BH453" s="22">
        <v>107</v>
      </c>
      <c r="BI453" s="22">
        <v>104</v>
      </c>
      <c r="BJ453" s="22">
        <v>75</v>
      </c>
      <c r="BK453" s="22">
        <v>256</v>
      </c>
      <c r="BL453" s="22">
        <v>133</v>
      </c>
      <c r="BM453" s="22">
        <v>234</v>
      </c>
      <c r="BN453" s="22">
        <v>107</v>
      </c>
      <c r="BO453" s="20"/>
      <c r="BP453" s="20"/>
      <c r="BQ453" s="20"/>
      <c r="BR453" s="20"/>
      <c r="BS453" s="20"/>
      <c r="BT453" s="20"/>
      <c r="BU453" s="22">
        <v>0.04</v>
      </c>
      <c r="BV453" s="22">
        <v>0</v>
      </c>
      <c r="BW453" s="22">
        <v>0.12</v>
      </c>
      <c r="BX453" s="22">
        <v>0.16</v>
      </c>
      <c r="BY453" s="22">
        <v>0.53</v>
      </c>
      <c r="BZ453" s="22">
        <v>0.59</v>
      </c>
      <c r="CA453" s="22">
        <v>228</v>
      </c>
      <c r="CB453" s="22">
        <v>148</v>
      </c>
      <c r="CC453" s="22">
        <v>237</v>
      </c>
      <c r="CD453" s="22">
        <v>115</v>
      </c>
      <c r="CE453" s="22">
        <v>205</v>
      </c>
      <c r="CF453" s="22">
        <v>85</v>
      </c>
      <c r="CG453" s="22">
        <v>235</v>
      </c>
      <c r="CH453" s="22">
        <v>72</v>
      </c>
      <c r="CI453" s="22">
        <v>0.99</v>
      </c>
      <c r="CJ453" s="22">
        <v>0.59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146941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2</v>
      </c>
      <c r="J454" s="20">
        <v>0</v>
      </c>
      <c r="K454" s="20">
        <v>0</v>
      </c>
      <c r="L454" s="22">
        <v>0</v>
      </c>
      <c r="M454" s="20" t="s">
        <v>1391</v>
      </c>
      <c r="N454" s="20">
        <v>0</v>
      </c>
      <c r="O454" s="22">
        <v>357</v>
      </c>
      <c r="P454" s="23" t="b">
        <v>0</v>
      </c>
      <c r="Q454" s="20" t="s">
        <v>2912</v>
      </c>
      <c r="R454" s="20" t="s">
        <v>2913</v>
      </c>
      <c r="S454" s="22">
        <v>49</v>
      </c>
      <c r="T454" s="20" t="s">
        <v>1392</v>
      </c>
      <c r="U454" s="20">
        <v>1</v>
      </c>
      <c r="V454" s="20" t="s">
        <v>437</v>
      </c>
      <c r="W454" s="20">
        <v>0.1</v>
      </c>
      <c r="X454" s="23" t="b">
        <v>0</v>
      </c>
      <c r="Y454" s="20"/>
      <c r="Z454" s="20" t="s">
        <v>872</v>
      </c>
      <c r="AA454" s="22">
        <v>13</v>
      </c>
      <c r="AB454" s="22">
        <v>43</v>
      </c>
      <c r="AC454" s="22">
        <v>1</v>
      </c>
      <c r="AD454" s="22">
        <v>2340</v>
      </c>
      <c r="AE454" s="22">
        <v>0</v>
      </c>
      <c r="AF454" s="22">
        <v>33457</v>
      </c>
      <c r="AG454" s="22">
        <v>89</v>
      </c>
      <c r="AH454" s="20">
        <v>0</v>
      </c>
      <c r="AI454" s="20">
        <v>0.2</v>
      </c>
      <c r="AJ454" s="20" t="s">
        <v>437</v>
      </c>
      <c r="AK454" s="22">
        <v>11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4</v>
      </c>
      <c r="AX454" s="20">
        <v>11.4</v>
      </c>
      <c r="AY454" s="20">
        <v>0.1</v>
      </c>
      <c r="AZ454" s="20">
        <v>17</v>
      </c>
      <c r="BA454" s="20">
        <v>2.9</v>
      </c>
      <c r="BB454" s="22">
        <v>0</v>
      </c>
      <c r="BC454" s="20">
        <v>0.12</v>
      </c>
      <c r="BD454" s="20">
        <v>0</v>
      </c>
      <c r="BE454" s="20">
        <v>0.12</v>
      </c>
      <c r="BF454" s="20">
        <v>7.0000000000000007E-2</v>
      </c>
      <c r="BG454" s="22">
        <v>374</v>
      </c>
      <c r="BH454" s="22">
        <v>140</v>
      </c>
      <c r="BI454" s="22">
        <v>413</v>
      </c>
      <c r="BJ454" s="22">
        <v>151</v>
      </c>
      <c r="BK454" s="22">
        <v>277</v>
      </c>
      <c r="BL454" s="22">
        <v>87</v>
      </c>
      <c r="BM454" s="22">
        <v>385</v>
      </c>
      <c r="BN454" s="22">
        <v>137</v>
      </c>
      <c r="BO454" s="20"/>
      <c r="BP454" s="20"/>
      <c r="BQ454" s="20"/>
      <c r="BR454" s="20"/>
      <c r="BS454" s="20"/>
      <c r="BT454" s="20"/>
      <c r="BU454" s="22">
        <v>0.98</v>
      </c>
      <c r="BV454" s="22">
        <v>0</v>
      </c>
      <c r="BW454" s="22">
        <v>0</v>
      </c>
      <c r="BX454" s="22">
        <v>0.98</v>
      </c>
      <c r="BY454" s="22">
        <v>0.56999999999999995</v>
      </c>
      <c r="BZ454" s="22">
        <v>0</v>
      </c>
      <c r="CA454" s="22">
        <v>235</v>
      </c>
      <c r="CB454" s="22">
        <v>27</v>
      </c>
      <c r="CC454" s="22">
        <v>657</v>
      </c>
      <c r="CD454" s="22">
        <v>227</v>
      </c>
      <c r="CE454" s="22">
        <v>393</v>
      </c>
      <c r="CF454" s="22">
        <v>135</v>
      </c>
      <c r="CG454" s="22">
        <v>384</v>
      </c>
      <c r="CH454" s="22">
        <v>145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477064</v>
      </c>
      <c r="D455" s="22">
        <v>0</v>
      </c>
      <c r="E455" s="22">
        <v>0</v>
      </c>
      <c r="F455" s="22">
        <v>-2</v>
      </c>
      <c r="G455" s="22">
        <v>2</v>
      </c>
      <c r="H455" s="22">
        <v>0</v>
      </c>
      <c r="I455" s="22">
        <v>2</v>
      </c>
      <c r="J455" s="20">
        <v>2.5</v>
      </c>
      <c r="K455" s="20">
        <v>3</v>
      </c>
      <c r="L455" s="22">
        <v>0</v>
      </c>
      <c r="M455" s="20" t="s">
        <v>1043</v>
      </c>
      <c r="N455" s="20">
        <v>2</v>
      </c>
      <c r="O455" s="22">
        <v>358</v>
      </c>
      <c r="P455" s="23" t="b">
        <v>0</v>
      </c>
      <c r="Q455" s="20"/>
      <c r="R455" s="20"/>
      <c r="S455" s="22">
        <v>43</v>
      </c>
      <c r="T455" s="20" t="s">
        <v>1416</v>
      </c>
      <c r="U455" s="20">
        <v>3.5</v>
      </c>
      <c r="V455" s="20" t="s">
        <v>505</v>
      </c>
      <c r="W455" s="20">
        <v>0.4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14</v>
      </c>
      <c r="AD455" s="22">
        <v>46622</v>
      </c>
      <c r="AE455" s="22">
        <v>1496</v>
      </c>
      <c r="AF455" s="22">
        <v>60094</v>
      </c>
      <c r="AG455" s="22">
        <v>1458</v>
      </c>
      <c r="AH455" s="20">
        <v>0.5</v>
      </c>
      <c r="AI455" s="20">
        <v>3.3</v>
      </c>
      <c r="AJ455" s="20" t="s">
        <v>2201</v>
      </c>
      <c r="AK455" s="22">
        <v>147</v>
      </c>
      <c r="AL455" s="22">
        <v>0</v>
      </c>
      <c r="AM455" s="22">
        <v>0</v>
      </c>
      <c r="AN455" s="22">
        <v>2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53</v>
      </c>
      <c r="AX455" s="20">
        <v>4.8</v>
      </c>
      <c r="AY455" s="20">
        <v>9.6999999999999993</v>
      </c>
      <c r="AZ455" s="20">
        <v>4</v>
      </c>
      <c r="BA455" s="20">
        <v>1.9</v>
      </c>
      <c r="BB455" s="22">
        <v>2</v>
      </c>
      <c r="BC455" s="20">
        <v>0</v>
      </c>
      <c r="BD455" s="20">
        <v>0.03</v>
      </c>
      <c r="BE455" s="20">
        <v>0.03</v>
      </c>
      <c r="BF455" s="20">
        <v>0.57999999999999996</v>
      </c>
      <c r="BG455" s="22">
        <v>407</v>
      </c>
      <c r="BH455" s="22">
        <v>148</v>
      </c>
      <c r="BI455" s="22">
        <v>350</v>
      </c>
      <c r="BJ455" s="22">
        <v>124</v>
      </c>
      <c r="BK455" s="22">
        <v>357</v>
      </c>
      <c r="BL455" s="22">
        <v>122</v>
      </c>
      <c r="BM455" s="22">
        <v>407</v>
      </c>
      <c r="BN455" s="22">
        <v>144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0.02</v>
      </c>
      <c r="BX455" s="22">
        <v>0.02</v>
      </c>
      <c r="BY455" s="22">
        <v>0.36</v>
      </c>
      <c r="BZ455" s="22">
        <v>0</v>
      </c>
      <c r="CA455" s="22">
        <v>592</v>
      </c>
      <c r="CB455" s="22">
        <v>155</v>
      </c>
      <c r="CC455" s="22">
        <v>139</v>
      </c>
      <c r="CD455" s="22">
        <v>40</v>
      </c>
      <c r="CE455" s="22">
        <v>91</v>
      </c>
      <c r="CF455" s="22">
        <v>27</v>
      </c>
      <c r="CG455" s="22">
        <v>255</v>
      </c>
      <c r="CH455" s="22">
        <v>98</v>
      </c>
      <c r="CI455" s="22">
        <v>1.22</v>
      </c>
      <c r="CJ455" s="22">
        <v>1.22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103025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1384</v>
      </c>
      <c r="N456" s="20">
        <v>0</v>
      </c>
      <c r="O456" s="22">
        <v>359</v>
      </c>
      <c r="P456" s="23" t="b">
        <v>0</v>
      </c>
      <c r="Q456" s="20" t="s">
        <v>2435</v>
      </c>
      <c r="R456" s="20" t="s">
        <v>2436</v>
      </c>
      <c r="S456" s="22">
        <v>75</v>
      </c>
      <c r="T456" s="20" t="s">
        <v>1385</v>
      </c>
      <c r="U456" s="20">
        <v>0</v>
      </c>
      <c r="V456" s="20" t="s">
        <v>388</v>
      </c>
      <c r="W456" s="20">
        <v>0</v>
      </c>
      <c r="X456" s="23" t="b">
        <v>0</v>
      </c>
      <c r="Y456" s="20"/>
      <c r="Z456" s="20" t="s">
        <v>872</v>
      </c>
      <c r="AA456" s="22">
        <v>13</v>
      </c>
      <c r="AB456" s="22">
        <v>43</v>
      </c>
      <c r="AC456" s="22">
        <v>0</v>
      </c>
      <c r="AD456" s="22">
        <v>0</v>
      </c>
      <c r="AE456" s="22">
        <v>0</v>
      </c>
      <c r="AF456" s="22">
        <v>5351</v>
      </c>
      <c r="AG456" s="22">
        <v>13</v>
      </c>
      <c r="AH456" s="20">
        <v>0</v>
      </c>
      <c r="AI456" s="20">
        <v>0</v>
      </c>
      <c r="AJ456" s="20" t="s">
        <v>388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728</v>
      </c>
      <c r="BH456" s="22">
        <v>314</v>
      </c>
      <c r="BI456" s="22">
        <v>728</v>
      </c>
      <c r="BJ456" s="22">
        <v>314</v>
      </c>
      <c r="BK456" s="22">
        <v>728</v>
      </c>
      <c r="BL456" s="22">
        <v>314</v>
      </c>
      <c r="BM456" s="22">
        <v>728</v>
      </c>
      <c r="BN456" s="22">
        <v>314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19</v>
      </c>
      <c r="CB456" s="22">
        <v>12</v>
      </c>
      <c r="CC456" s="22">
        <v>722</v>
      </c>
      <c r="CD456" s="22">
        <v>313</v>
      </c>
      <c r="CE456" s="22">
        <v>728</v>
      </c>
      <c r="CF456" s="22">
        <v>314</v>
      </c>
      <c r="CG456" s="22">
        <v>516</v>
      </c>
      <c r="CH456" s="22">
        <v>181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88248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1</v>
      </c>
      <c r="J457" s="20">
        <v>1.2</v>
      </c>
      <c r="K457" s="20">
        <v>1.7</v>
      </c>
      <c r="L457" s="22">
        <v>2</v>
      </c>
      <c r="M457" s="20" t="s">
        <v>1328</v>
      </c>
      <c r="N457" s="20">
        <v>0.7</v>
      </c>
      <c r="O457" s="22">
        <v>361</v>
      </c>
      <c r="P457" s="23" t="b">
        <v>0</v>
      </c>
      <c r="Q457" s="20"/>
      <c r="R457" s="20"/>
      <c r="S457" s="22">
        <v>39</v>
      </c>
      <c r="T457" s="20" t="s">
        <v>1410</v>
      </c>
      <c r="U457" s="20">
        <v>2</v>
      </c>
      <c r="V457" s="20" t="s">
        <v>1411</v>
      </c>
      <c r="W457" s="20">
        <v>0.8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2</v>
      </c>
      <c r="AD457" s="22">
        <v>43695</v>
      </c>
      <c r="AE457" s="22">
        <v>5563</v>
      </c>
      <c r="AF457" s="22">
        <v>47240</v>
      </c>
      <c r="AG457" s="22">
        <v>1075</v>
      </c>
      <c r="AH457" s="20">
        <v>0.2</v>
      </c>
      <c r="AI457" s="20">
        <v>0.5</v>
      </c>
      <c r="AJ457" s="20" t="s">
        <v>1411</v>
      </c>
      <c r="AK457" s="22">
        <v>90</v>
      </c>
      <c r="AL457" s="22">
        <v>0</v>
      </c>
      <c r="AM457" s="22">
        <v>0</v>
      </c>
      <c r="AN457" s="22">
        <v>0</v>
      </c>
      <c r="AO457" s="22">
        <v>1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2</v>
      </c>
      <c r="AV457" s="22">
        <v>0</v>
      </c>
      <c r="AW457" s="22">
        <v>12</v>
      </c>
      <c r="AX457" s="20">
        <v>18.600000000000001</v>
      </c>
      <c r="AY457" s="20">
        <v>0</v>
      </c>
      <c r="AZ457" s="20">
        <v>0</v>
      </c>
      <c r="BA457" s="20">
        <v>1.9</v>
      </c>
      <c r="BB457" s="22">
        <v>1</v>
      </c>
      <c r="BC457" s="20">
        <v>0</v>
      </c>
      <c r="BD457" s="20">
        <v>0</v>
      </c>
      <c r="BE457" s="20">
        <v>0</v>
      </c>
      <c r="BF457" s="20">
        <v>0.83</v>
      </c>
      <c r="BG457" s="22">
        <v>352</v>
      </c>
      <c r="BH457" s="22">
        <v>24</v>
      </c>
      <c r="BI457" s="22">
        <v>420</v>
      </c>
      <c r="BJ457" s="22">
        <v>11</v>
      </c>
      <c r="BK457" s="22">
        <v>397</v>
      </c>
      <c r="BL457" s="22">
        <v>6</v>
      </c>
      <c r="BM457" s="22">
        <v>406</v>
      </c>
      <c r="BN457" s="22">
        <v>24</v>
      </c>
      <c r="BO457" s="20"/>
      <c r="BP457" s="20"/>
      <c r="BQ457" s="20"/>
      <c r="BR457" s="20"/>
      <c r="BS457" s="20"/>
      <c r="BT457" s="20"/>
      <c r="BU457" s="22">
        <v>0</v>
      </c>
      <c r="BV457" s="22">
        <v>2</v>
      </c>
      <c r="BW457" s="22">
        <v>0</v>
      </c>
      <c r="BX457" s="22">
        <v>0</v>
      </c>
      <c r="BY457" s="22">
        <v>0.83</v>
      </c>
      <c r="BZ457" s="22">
        <v>1</v>
      </c>
      <c r="CA457" s="22">
        <v>704</v>
      </c>
      <c r="CB457" s="22">
        <v>75</v>
      </c>
      <c r="CC457" s="22">
        <v>276</v>
      </c>
      <c r="CD457" s="22">
        <v>21</v>
      </c>
      <c r="CE457" s="22">
        <v>218</v>
      </c>
      <c r="CF457" s="22">
        <v>21</v>
      </c>
      <c r="CG457" s="22">
        <v>190</v>
      </c>
      <c r="CH457" s="22">
        <v>26</v>
      </c>
      <c r="CI457" s="22">
        <v>1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482769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3</v>
      </c>
      <c r="J458" s="20">
        <v>0</v>
      </c>
      <c r="K458" s="20">
        <v>0</v>
      </c>
      <c r="L458" s="22">
        <v>0</v>
      </c>
      <c r="M458" s="20" t="s">
        <v>1756</v>
      </c>
      <c r="N458" s="20">
        <v>0</v>
      </c>
      <c r="O458" s="22">
        <v>363</v>
      </c>
      <c r="P458" s="23" t="b">
        <v>0</v>
      </c>
      <c r="Q458" s="20" t="s">
        <v>2914</v>
      </c>
      <c r="R458" s="20" t="s">
        <v>2915</v>
      </c>
      <c r="S458" s="22">
        <v>44</v>
      </c>
      <c r="T458" s="20" t="s">
        <v>1757</v>
      </c>
      <c r="U458" s="20">
        <v>0</v>
      </c>
      <c r="V458" s="20" t="s">
        <v>1758</v>
      </c>
      <c r="W458" s="20">
        <v>0</v>
      </c>
      <c r="X458" s="23" t="b">
        <v>0</v>
      </c>
      <c r="Y458" s="20"/>
      <c r="Z458" s="20" t="s">
        <v>872</v>
      </c>
      <c r="AA458" s="22">
        <v>13</v>
      </c>
      <c r="AB458" s="22">
        <v>43</v>
      </c>
      <c r="AC458" s="22">
        <v>0</v>
      </c>
      <c r="AD458" s="22">
        <v>332</v>
      </c>
      <c r="AE458" s="22">
        <v>0</v>
      </c>
      <c r="AF458" s="22">
        <v>2114</v>
      </c>
      <c r="AG458" s="22">
        <v>14</v>
      </c>
      <c r="AH458" s="20">
        <v>0</v>
      </c>
      <c r="AI458" s="20">
        <v>0</v>
      </c>
      <c r="AJ458" s="20" t="s">
        <v>1758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589</v>
      </c>
      <c r="BH458" s="22">
        <v>226</v>
      </c>
      <c r="BI458" s="22">
        <v>578</v>
      </c>
      <c r="BJ458" s="22">
        <v>227</v>
      </c>
      <c r="BK458" s="22">
        <v>567</v>
      </c>
      <c r="BL458" s="22">
        <v>224</v>
      </c>
      <c r="BM458" s="22">
        <v>593</v>
      </c>
      <c r="BN458" s="22">
        <v>230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555</v>
      </c>
      <c r="CB458" s="22">
        <v>301</v>
      </c>
      <c r="CC458" s="22">
        <v>551</v>
      </c>
      <c r="CD458" s="22">
        <v>205</v>
      </c>
      <c r="CE458" s="22">
        <v>597</v>
      </c>
      <c r="CF458" s="22">
        <v>231</v>
      </c>
      <c r="CG458" s="22">
        <v>654</v>
      </c>
      <c r="CH458" s="22">
        <v>264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155405</v>
      </c>
      <c r="D459" s="22">
        <v>0</v>
      </c>
      <c r="E459" s="22">
        <v>0</v>
      </c>
      <c r="F459" s="22">
        <v>-2</v>
      </c>
      <c r="G459" s="22">
        <v>2</v>
      </c>
      <c r="H459" s="22">
        <v>0</v>
      </c>
      <c r="I459" s="22">
        <v>3</v>
      </c>
      <c r="J459" s="20">
        <v>0.8</v>
      </c>
      <c r="K459" s="20">
        <v>1.3</v>
      </c>
      <c r="L459" s="22">
        <v>0</v>
      </c>
      <c r="M459" s="20" t="s">
        <v>1412</v>
      </c>
      <c r="N459" s="20">
        <v>0.3</v>
      </c>
      <c r="O459" s="22">
        <v>364</v>
      </c>
      <c r="P459" s="23" t="b">
        <v>0</v>
      </c>
      <c r="Q459" s="20"/>
      <c r="R459" s="20"/>
      <c r="S459" s="22">
        <v>48</v>
      </c>
      <c r="T459" s="20" t="s">
        <v>1413</v>
      </c>
      <c r="U459" s="20">
        <v>1</v>
      </c>
      <c r="V459" s="20" t="s">
        <v>680</v>
      </c>
      <c r="W459" s="20">
        <v>0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3</v>
      </c>
      <c r="AD459" s="22">
        <v>1426</v>
      </c>
      <c r="AE459" s="22">
        <v>40</v>
      </c>
      <c r="AF459" s="22">
        <v>3347</v>
      </c>
      <c r="AG459" s="22">
        <v>119</v>
      </c>
      <c r="AH459" s="20">
        <v>0.1</v>
      </c>
      <c r="AI459" s="20">
        <v>0.6</v>
      </c>
      <c r="AJ459" s="20" t="s">
        <v>680</v>
      </c>
      <c r="AK459" s="22">
        <v>70</v>
      </c>
      <c r="AL459" s="22">
        <v>0</v>
      </c>
      <c r="AM459" s="22">
        <v>0</v>
      </c>
      <c r="AN459" s="22">
        <v>0</v>
      </c>
      <c r="AO459" s="22">
        <v>1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10</v>
      </c>
      <c r="AX459" s="20">
        <v>13</v>
      </c>
      <c r="AY459" s="20">
        <v>8.1</v>
      </c>
      <c r="AZ459" s="20">
        <v>6</v>
      </c>
      <c r="BA459" s="20">
        <v>2.7</v>
      </c>
      <c r="BB459" s="22">
        <v>0</v>
      </c>
      <c r="BC459" s="20">
        <v>7.0000000000000007E-2</v>
      </c>
      <c r="BD459" s="20">
        <v>7.0000000000000007E-2</v>
      </c>
      <c r="BE459" s="20">
        <v>0.14000000000000001</v>
      </c>
      <c r="BF459" s="20">
        <v>1.1299999999999999</v>
      </c>
      <c r="BG459" s="22">
        <v>367</v>
      </c>
      <c r="BH459" s="22">
        <v>164</v>
      </c>
      <c r="BI459" s="22">
        <v>353</v>
      </c>
      <c r="BJ459" s="22">
        <v>178</v>
      </c>
      <c r="BK459" s="22">
        <v>345</v>
      </c>
      <c r="BL459" s="22">
        <v>179</v>
      </c>
      <c r="BM459" s="22">
        <v>389</v>
      </c>
      <c r="BN459" s="22">
        <v>181</v>
      </c>
      <c r="BO459" s="20"/>
      <c r="BP459" s="20"/>
      <c r="BQ459" s="20"/>
      <c r="BR459" s="20"/>
      <c r="BS459" s="20"/>
      <c r="BT459" s="20"/>
      <c r="BU459" s="22">
        <v>0.09</v>
      </c>
      <c r="BV459" s="22">
        <v>0</v>
      </c>
      <c r="BW459" s="22">
        <v>0.09</v>
      </c>
      <c r="BX459" s="22">
        <v>0.18</v>
      </c>
      <c r="BY459" s="22">
        <v>1.45</v>
      </c>
      <c r="BZ459" s="22">
        <v>1.29</v>
      </c>
      <c r="CA459" s="22">
        <v>298</v>
      </c>
      <c r="CB459" s="22">
        <v>196</v>
      </c>
      <c r="CC459" s="22">
        <v>339</v>
      </c>
      <c r="CD459" s="22">
        <v>159</v>
      </c>
      <c r="CE459" s="22">
        <v>388</v>
      </c>
      <c r="CF459" s="22">
        <v>180</v>
      </c>
      <c r="CG459" s="22">
        <v>527</v>
      </c>
      <c r="CH459" s="22">
        <v>188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220566</v>
      </c>
      <c r="D460" s="22">
        <v>0</v>
      </c>
      <c r="E460" s="22">
        <v>0</v>
      </c>
      <c r="F460" s="22">
        <v>1</v>
      </c>
      <c r="G460" s="22">
        <v>-1</v>
      </c>
      <c r="H460" s="22">
        <v>1</v>
      </c>
      <c r="I460" s="22">
        <v>3</v>
      </c>
      <c r="J460" s="20">
        <v>0.8</v>
      </c>
      <c r="K460" s="20">
        <v>1.3</v>
      </c>
      <c r="L460" s="22">
        <v>1</v>
      </c>
      <c r="M460" s="20" t="s">
        <v>307</v>
      </c>
      <c r="N460" s="20">
        <v>0.3</v>
      </c>
      <c r="O460" s="22">
        <v>365</v>
      </c>
      <c r="P460" s="23" t="b">
        <v>0</v>
      </c>
      <c r="Q460" s="20"/>
      <c r="R460" s="20" t="s">
        <v>3306</v>
      </c>
      <c r="S460" s="22">
        <v>56</v>
      </c>
      <c r="T460" s="20" t="s">
        <v>1401</v>
      </c>
      <c r="U460" s="20">
        <v>3.9</v>
      </c>
      <c r="V460" s="20" t="s">
        <v>1402</v>
      </c>
      <c r="W460" s="20">
        <v>5.8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27</v>
      </c>
      <c r="AD460" s="22">
        <v>1094965</v>
      </c>
      <c r="AE460" s="22">
        <v>6075</v>
      </c>
      <c r="AF460" s="22">
        <v>1086653</v>
      </c>
      <c r="AG460" s="22">
        <v>14263</v>
      </c>
      <c r="AH460" s="20">
        <v>0.1</v>
      </c>
      <c r="AI460" s="20">
        <v>4.8</v>
      </c>
      <c r="AJ460" s="20" t="s">
        <v>307</v>
      </c>
      <c r="AK460" s="22">
        <v>570</v>
      </c>
      <c r="AL460" s="22">
        <v>2</v>
      </c>
      <c r="AM460" s="22">
        <v>1</v>
      </c>
      <c r="AN460" s="22">
        <v>2</v>
      </c>
      <c r="AO460" s="22">
        <v>4</v>
      </c>
      <c r="AP460" s="22">
        <v>0</v>
      </c>
      <c r="AQ460" s="22">
        <v>0</v>
      </c>
      <c r="AR460" s="22">
        <v>0</v>
      </c>
      <c r="AS460" s="22">
        <v>3</v>
      </c>
      <c r="AT460" s="22">
        <v>1</v>
      </c>
      <c r="AU460" s="22">
        <v>0</v>
      </c>
      <c r="AV460" s="22">
        <v>5</v>
      </c>
      <c r="AW460" s="22">
        <v>136</v>
      </c>
      <c r="AX460" s="20">
        <v>188.4</v>
      </c>
      <c r="AY460" s="20">
        <v>133.80000000000001</v>
      </c>
      <c r="AZ460" s="20">
        <v>140</v>
      </c>
      <c r="BA460" s="20">
        <v>46.2</v>
      </c>
      <c r="BB460" s="22">
        <v>7</v>
      </c>
      <c r="BC460" s="20">
        <v>0.97</v>
      </c>
      <c r="BD460" s="20">
        <v>1.8</v>
      </c>
      <c r="BE460" s="20">
        <v>2.77</v>
      </c>
      <c r="BF460" s="20">
        <v>6.46</v>
      </c>
      <c r="BG460" s="22">
        <v>53</v>
      </c>
      <c r="BH460" s="22">
        <v>20</v>
      </c>
      <c r="BI460" s="22">
        <v>58</v>
      </c>
      <c r="BJ460" s="22">
        <v>42</v>
      </c>
      <c r="BK460" s="22">
        <v>53</v>
      </c>
      <c r="BL460" s="22">
        <v>31</v>
      </c>
      <c r="BM460" s="22">
        <v>46</v>
      </c>
      <c r="BN460" s="22">
        <v>30</v>
      </c>
      <c r="BO460" s="20"/>
      <c r="BP460" s="20"/>
      <c r="BQ460" s="20"/>
      <c r="BR460" s="20"/>
      <c r="BS460" s="20"/>
      <c r="BT460" s="20"/>
      <c r="BU460" s="22">
        <v>0.15</v>
      </c>
      <c r="BV460" s="22">
        <v>0</v>
      </c>
      <c r="BW460" s="22">
        <v>0.28000000000000003</v>
      </c>
      <c r="BX460" s="22">
        <v>0.43</v>
      </c>
      <c r="BY460" s="22">
        <v>1.02</v>
      </c>
      <c r="BZ460" s="22">
        <v>0.63</v>
      </c>
      <c r="CA460" s="22">
        <v>90</v>
      </c>
      <c r="CB460" s="22">
        <v>55</v>
      </c>
      <c r="CC460" s="22">
        <v>344</v>
      </c>
      <c r="CD460" s="22">
        <v>163</v>
      </c>
      <c r="CE460" s="22">
        <v>67</v>
      </c>
      <c r="CF460" s="22">
        <v>34</v>
      </c>
      <c r="CG460" s="22">
        <v>68</v>
      </c>
      <c r="CH460" s="22">
        <v>19</v>
      </c>
      <c r="CI460" s="22">
        <v>1.1100000000000001</v>
      </c>
      <c r="CJ460" s="22">
        <v>0.32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437468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2</v>
      </c>
      <c r="J461" s="20">
        <v>0.5</v>
      </c>
      <c r="K461" s="20">
        <v>1</v>
      </c>
      <c r="L461" s="22">
        <v>0</v>
      </c>
      <c r="M461" s="20" t="s">
        <v>1417</v>
      </c>
      <c r="N461" s="20">
        <v>0</v>
      </c>
      <c r="O461" s="22">
        <v>366</v>
      </c>
      <c r="P461" s="23" t="b">
        <v>0</v>
      </c>
      <c r="Q461" s="20"/>
      <c r="R461" s="20"/>
      <c r="S461" s="22">
        <v>39</v>
      </c>
      <c r="T461" s="20" t="s">
        <v>1418</v>
      </c>
      <c r="U461" s="20">
        <v>2.5</v>
      </c>
      <c r="V461" s="20" t="s">
        <v>749</v>
      </c>
      <c r="W461" s="20">
        <v>1.2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5</v>
      </c>
      <c r="AD461" s="22">
        <v>98759</v>
      </c>
      <c r="AE461" s="22">
        <v>3447</v>
      </c>
      <c r="AF461" s="22">
        <v>82768</v>
      </c>
      <c r="AG461" s="22">
        <v>2601</v>
      </c>
      <c r="AH461" s="20">
        <v>0</v>
      </c>
      <c r="AI461" s="20">
        <v>1.3</v>
      </c>
      <c r="AJ461" s="20" t="s">
        <v>195</v>
      </c>
      <c r="AK461" s="22">
        <v>15</v>
      </c>
      <c r="AL461" s="22">
        <v>0</v>
      </c>
      <c r="AM461" s="22">
        <v>1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17</v>
      </c>
      <c r="AX461" s="20">
        <v>19.399999999999999</v>
      </c>
      <c r="AY461" s="20">
        <v>14.6</v>
      </c>
      <c r="AZ461" s="20">
        <v>4</v>
      </c>
      <c r="BA461" s="20">
        <v>3.8</v>
      </c>
      <c r="BB461" s="22">
        <v>0</v>
      </c>
      <c r="BC461" s="20">
        <v>0</v>
      </c>
      <c r="BD461" s="20">
        <v>0.08</v>
      </c>
      <c r="BE461" s="20">
        <v>0.08</v>
      </c>
      <c r="BF461" s="20">
        <v>0.02</v>
      </c>
      <c r="BG461" s="22">
        <v>351</v>
      </c>
      <c r="BH461" s="22">
        <v>129</v>
      </c>
      <c r="BI461" s="22">
        <v>316</v>
      </c>
      <c r="BJ461" s="22">
        <v>107</v>
      </c>
      <c r="BK461" s="22">
        <v>355</v>
      </c>
      <c r="BL461" s="22">
        <v>120</v>
      </c>
      <c r="BM461" s="22">
        <v>363</v>
      </c>
      <c r="BN461" s="22">
        <v>128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0.48</v>
      </c>
      <c r="BX461" s="22">
        <v>0.48</v>
      </c>
      <c r="BY461" s="22">
        <v>0.12</v>
      </c>
      <c r="BZ461" s="22">
        <v>0</v>
      </c>
      <c r="CA461" s="22">
        <v>724</v>
      </c>
      <c r="CB461" s="22">
        <v>233</v>
      </c>
      <c r="CC461" s="22">
        <v>388</v>
      </c>
      <c r="CD461" s="22">
        <v>126</v>
      </c>
      <c r="CE461" s="22">
        <v>178</v>
      </c>
      <c r="CF461" s="22">
        <v>59</v>
      </c>
      <c r="CG461" s="22">
        <v>162</v>
      </c>
      <c r="CH461" s="22">
        <v>63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164484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1</v>
      </c>
      <c r="J462" s="20">
        <v>0.5</v>
      </c>
      <c r="K462" s="20">
        <v>1</v>
      </c>
      <c r="L462" s="22">
        <v>0</v>
      </c>
      <c r="M462" s="20" t="s">
        <v>1393</v>
      </c>
      <c r="N462" s="20">
        <v>0</v>
      </c>
      <c r="O462" s="22">
        <v>367</v>
      </c>
      <c r="P462" s="23" t="b">
        <v>0</v>
      </c>
      <c r="Q462" s="20"/>
      <c r="R462" s="20"/>
      <c r="S462" s="22">
        <v>39</v>
      </c>
      <c r="T462" s="20" t="s">
        <v>1394</v>
      </c>
      <c r="U462" s="20">
        <v>0</v>
      </c>
      <c r="V462" s="20" t="s">
        <v>751</v>
      </c>
      <c r="W462" s="20">
        <v>0.2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0</v>
      </c>
      <c r="AD462" s="22">
        <v>12440</v>
      </c>
      <c r="AE462" s="22">
        <v>639</v>
      </c>
      <c r="AF462" s="22">
        <v>8831</v>
      </c>
      <c r="AG462" s="22">
        <v>293</v>
      </c>
      <c r="AH462" s="20">
        <v>0</v>
      </c>
      <c r="AI462" s="20">
        <v>0</v>
      </c>
      <c r="AJ462" s="20" t="s">
        <v>751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445</v>
      </c>
      <c r="BH462" s="22">
        <v>32</v>
      </c>
      <c r="BI462" s="22">
        <v>427</v>
      </c>
      <c r="BJ462" s="22">
        <v>15</v>
      </c>
      <c r="BK462" s="22">
        <v>404</v>
      </c>
      <c r="BL462" s="22">
        <v>10</v>
      </c>
      <c r="BM462" s="22">
        <v>449</v>
      </c>
      <c r="BN462" s="22">
        <v>32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713</v>
      </c>
      <c r="CB462" s="22">
        <v>79</v>
      </c>
      <c r="CC462" s="22">
        <v>381</v>
      </c>
      <c r="CD462" s="22">
        <v>30</v>
      </c>
      <c r="CE462" s="22">
        <v>452</v>
      </c>
      <c r="CF462" s="22">
        <v>32</v>
      </c>
      <c r="CG462" s="22">
        <v>320</v>
      </c>
      <c r="CH462" s="22">
        <v>47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97299</v>
      </c>
      <c r="D463" s="22">
        <v>0</v>
      </c>
      <c r="E463" s="22">
        <v>0</v>
      </c>
      <c r="F463" s="22">
        <v>-2</v>
      </c>
      <c r="G463" s="22">
        <v>2</v>
      </c>
      <c r="H463" s="22">
        <v>0</v>
      </c>
      <c r="I463" s="22">
        <v>2</v>
      </c>
      <c r="J463" s="20">
        <v>1.5</v>
      </c>
      <c r="K463" s="20">
        <v>2</v>
      </c>
      <c r="L463" s="22">
        <v>2</v>
      </c>
      <c r="M463" s="20" t="s">
        <v>935</v>
      </c>
      <c r="N463" s="20">
        <v>1</v>
      </c>
      <c r="O463" s="22">
        <v>368</v>
      </c>
      <c r="P463" s="23" t="b">
        <v>0</v>
      </c>
      <c r="Q463" s="20"/>
      <c r="R463" s="20" t="s">
        <v>3440</v>
      </c>
      <c r="S463" s="22">
        <v>53</v>
      </c>
      <c r="T463" s="20" t="s">
        <v>1383</v>
      </c>
      <c r="U463" s="20">
        <v>1.5</v>
      </c>
      <c r="V463" s="20" t="s">
        <v>407</v>
      </c>
      <c r="W463" s="20">
        <v>3.2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3</v>
      </c>
      <c r="AD463" s="22">
        <v>40038</v>
      </c>
      <c r="AE463" s="22">
        <v>5370</v>
      </c>
      <c r="AF463" s="22">
        <v>2115219</v>
      </c>
      <c r="AG463" s="22">
        <v>2272</v>
      </c>
      <c r="AH463" s="20">
        <v>0.2</v>
      </c>
      <c r="AI463" s="20">
        <v>0.6</v>
      </c>
      <c r="AJ463" s="20" t="s">
        <v>407</v>
      </c>
      <c r="AK463" s="22">
        <v>96</v>
      </c>
      <c r="AL463" s="22">
        <v>0</v>
      </c>
      <c r="AM463" s="22">
        <v>0</v>
      </c>
      <c r="AN463" s="22">
        <v>0</v>
      </c>
      <c r="AO463" s="22">
        <v>2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17</v>
      </c>
      <c r="AX463" s="20">
        <v>3.6</v>
      </c>
      <c r="AY463" s="20">
        <v>6.8</v>
      </c>
      <c r="AZ463" s="20">
        <v>2</v>
      </c>
      <c r="BA463" s="20">
        <v>1.2</v>
      </c>
      <c r="BB463" s="22">
        <v>1</v>
      </c>
      <c r="BC463" s="20">
        <v>0</v>
      </c>
      <c r="BD463" s="20">
        <v>0.01</v>
      </c>
      <c r="BE463" s="20">
        <v>0.01</v>
      </c>
      <c r="BF463" s="20">
        <v>0.89</v>
      </c>
      <c r="BG463" s="22">
        <v>415</v>
      </c>
      <c r="BH463" s="22">
        <v>152</v>
      </c>
      <c r="BI463" s="22">
        <v>357</v>
      </c>
      <c r="BJ463" s="22">
        <v>129</v>
      </c>
      <c r="BK463" s="22">
        <v>388</v>
      </c>
      <c r="BL463" s="22">
        <v>140</v>
      </c>
      <c r="BM463" s="22">
        <v>418</v>
      </c>
      <c r="BN463" s="22">
        <v>149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0.01</v>
      </c>
      <c r="BX463" s="22">
        <v>0.01</v>
      </c>
      <c r="BY463" s="22">
        <v>0.83</v>
      </c>
      <c r="BZ463" s="22">
        <v>1.88</v>
      </c>
      <c r="CA463" s="22">
        <v>138</v>
      </c>
      <c r="CB463" s="22">
        <v>10</v>
      </c>
      <c r="CC463" s="22">
        <v>244</v>
      </c>
      <c r="CD463" s="22">
        <v>75</v>
      </c>
      <c r="CE463" s="22">
        <v>292</v>
      </c>
      <c r="CF463" s="22">
        <v>94</v>
      </c>
      <c r="CG463" s="22">
        <v>98</v>
      </c>
      <c r="CH463" s="22">
        <v>38</v>
      </c>
      <c r="CI463" s="22">
        <v>0.94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58621</v>
      </c>
      <c r="D464" s="22">
        <v>0</v>
      </c>
      <c r="E464" s="22">
        <v>0</v>
      </c>
      <c r="F464" s="22">
        <v>3</v>
      </c>
      <c r="G464" s="22">
        <v>-3</v>
      </c>
      <c r="H464" s="22">
        <v>0</v>
      </c>
      <c r="I464" s="22">
        <v>2</v>
      </c>
      <c r="J464" s="20">
        <v>1.8</v>
      </c>
      <c r="K464" s="20">
        <v>2.2999999999999998</v>
      </c>
      <c r="L464" s="22">
        <v>2</v>
      </c>
      <c r="M464" s="20" t="s">
        <v>1281</v>
      </c>
      <c r="N464" s="20">
        <v>1.3</v>
      </c>
      <c r="O464" s="22">
        <v>369</v>
      </c>
      <c r="P464" s="23" t="b">
        <v>0</v>
      </c>
      <c r="Q464" s="20"/>
      <c r="R464" s="20"/>
      <c r="S464" s="22">
        <v>53</v>
      </c>
      <c r="T464" s="20" t="s">
        <v>1381</v>
      </c>
      <c r="U464" s="20">
        <v>3.7</v>
      </c>
      <c r="V464" s="20" t="s">
        <v>514</v>
      </c>
      <c r="W464" s="20">
        <v>16.2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33</v>
      </c>
      <c r="AD464" s="22">
        <v>1563852</v>
      </c>
      <c r="AE464" s="22">
        <v>20994</v>
      </c>
      <c r="AF464" s="22">
        <v>514490</v>
      </c>
      <c r="AG464" s="22">
        <v>42314</v>
      </c>
      <c r="AH464" s="20">
        <v>0.2</v>
      </c>
      <c r="AI464" s="20">
        <v>6.2</v>
      </c>
      <c r="AJ464" s="20" t="s">
        <v>514</v>
      </c>
      <c r="AK464" s="22">
        <v>810</v>
      </c>
      <c r="AL464" s="22">
        <v>0</v>
      </c>
      <c r="AM464" s="22">
        <v>1</v>
      </c>
      <c r="AN464" s="22">
        <v>3</v>
      </c>
      <c r="AO464" s="22">
        <v>7</v>
      </c>
      <c r="AP464" s="22">
        <v>0</v>
      </c>
      <c r="AQ464" s="22">
        <v>0</v>
      </c>
      <c r="AR464" s="22">
        <v>0</v>
      </c>
      <c r="AS464" s="22">
        <v>1</v>
      </c>
      <c r="AT464" s="22">
        <v>0</v>
      </c>
      <c r="AU464" s="22">
        <v>0</v>
      </c>
      <c r="AV464" s="22">
        <v>2</v>
      </c>
      <c r="AW464" s="22">
        <v>173</v>
      </c>
      <c r="AX464" s="20">
        <v>101.8</v>
      </c>
      <c r="AY464" s="20">
        <v>166.2</v>
      </c>
      <c r="AZ464" s="20">
        <v>34</v>
      </c>
      <c r="BA464" s="20">
        <v>30.2</v>
      </c>
      <c r="BB464" s="22">
        <v>9</v>
      </c>
      <c r="BC464" s="20">
        <v>0.06</v>
      </c>
      <c r="BD464" s="20">
        <v>0.88</v>
      </c>
      <c r="BE464" s="20">
        <v>0.94</v>
      </c>
      <c r="BF464" s="20">
        <v>6.42</v>
      </c>
      <c r="BG464" s="22">
        <v>166</v>
      </c>
      <c r="BH464" s="22">
        <v>65</v>
      </c>
      <c r="BI464" s="22">
        <v>38</v>
      </c>
      <c r="BJ464" s="22">
        <v>7</v>
      </c>
      <c r="BK464" s="22">
        <v>209</v>
      </c>
      <c r="BL464" s="22">
        <v>56</v>
      </c>
      <c r="BM464" s="22">
        <v>104</v>
      </c>
      <c r="BN464" s="22">
        <v>25</v>
      </c>
      <c r="BO464" s="20"/>
      <c r="BP464" s="20"/>
      <c r="BQ464" s="20"/>
      <c r="BR464" s="20"/>
      <c r="BS464" s="20"/>
      <c r="BT464" s="20"/>
      <c r="BU464" s="22">
        <v>0.01</v>
      </c>
      <c r="BV464" s="22">
        <v>0</v>
      </c>
      <c r="BW464" s="22">
        <v>0.1</v>
      </c>
      <c r="BX464" s="22">
        <v>0.11</v>
      </c>
      <c r="BY464" s="22">
        <v>0.71</v>
      </c>
      <c r="BZ464" s="22">
        <v>0.78</v>
      </c>
      <c r="CA464" s="22">
        <v>137</v>
      </c>
      <c r="CB464" s="22">
        <v>9</v>
      </c>
      <c r="CC464" s="22">
        <v>212</v>
      </c>
      <c r="CD464" s="22">
        <v>63</v>
      </c>
      <c r="CE464" s="22">
        <v>81</v>
      </c>
      <c r="CF464" s="22">
        <v>24</v>
      </c>
      <c r="CG464" s="22">
        <v>24</v>
      </c>
      <c r="CH464" s="22">
        <v>8</v>
      </c>
      <c r="CI464" s="22">
        <v>1</v>
      </c>
      <c r="CJ464" s="22">
        <v>0.33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100</v>
      </c>
      <c r="B465" s="22">
        <v>100</v>
      </c>
      <c r="C465" s="22">
        <v>465351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3</v>
      </c>
      <c r="J465" s="20">
        <v>1.2</v>
      </c>
      <c r="K465" s="20">
        <v>1.7</v>
      </c>
      <c r="L465" s="22">
        <v>0</v>
      </c>
      <c r="M465" s="20" t="s">
        <v>1717</v>
      </c>
      <c r="N465" s="20">
        <v>0.7</v>
      </c>
      <c r="O465" s="22">
        <v>566</v>
      </c>
      <c r="P465" s="23" t="b">
        <v>0</v>
      </c>
      <c r="Q465" s="20"/>
      <c r="R465" s="20" t="s">
        <v>2829</v>
      </c>
      <c r="S465" s="22">
        <v>50</v>
      </c>
      <c r="T465" s="20" t="s">
        <v>1718</v>
      </c>
      <c r="U465" s="20">
        <v>1.7</v>
      </c>
      <c r="V465" s="20" t="s">
        <v>643</v>
      </c>
      <c r="W465" s="20">
        <v>0.2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10</v>
      </c>
      <c r="AD465" s="22">
        <v>20165</v>
      </c>
      <c r="AE465" s="22">
        <v>166</v>
      </c>
      <c r="AF465" s="22">
        <v>28180</v>
      </c>
      <c r="AG465" s="22">
        <v>1532</v>
      </c>
      <c r="AH465" s="20">
        <v>0.1</v>
      </c>
      <c r="AI465" s="20">
        <v>2</v>
      </c>
      <c r="AJ465" s="20" t="s">
        <v>2347</v>
      </c>
      <c r="AK465" s="22">
        <v>360</v>
      </c>
      <c r="AL465" s="22">
        <v>0</v>
      </c>
      <c r="AM465" s="22">
        <v>1</v>
      </c>
      <c r="AN465" s="22">
        <v>1</v>
      </c>
      <c r="AO465" s="22">
        <v>7</v>
      </c>
      <c r="AP465" s="22">
        <v>0</v>
      </c>
      <c r="AQ465" s="22">
        <v>0</v>
      </c>
      <c r="AR465" s="22">
        <v>0</v>
      </c>
      <c r="AS465" s="22">
        <v>0</v>
      </c>
      <c r="AT465" s="22">
        <v>1</v>
      </c>
      <c r="AU465" s="22">
        <v>0</v>
      </c>
      <c r="AV465" s="22">
        <v>0</v>
      </c>
      <c r="AW465" s="22">
        <v>53</v>
      </c>
      <c r="AX465" s="20">
        <v>73</v>
      </c>
      <c r="AY465" s="20">
        <v>77.7</v>
      </c>
      <c r="AZ465" s="20">
        <v>22</v>
      </c>
      <c r="BA465" s="20">
        <v>17.2</v>
      </c>
      <c r="BB465" s="22">
        <v>4</v>
      </c>
      <c r="BC465" s="20">
        <v>0.05</v>
      </c>
      <c r="BD465" s="20">
        <v>0.43</v>
      </c>
      <c r="BE465" s="20">
        <v>0.48</v>
      </c>
      <c r="BF465" s="20">
        <v>4.92</v>
      </c>
      <c r="BG465" s="22">
        <v>228</v>
      </c>
      <c r="BH465" s="22">
        <v>91</v>
      </c>
      <c r="BI465" s="22">
        <v>129</v>
      </c>
      <c r="BJ465" s="22">
        <v>88</v>
      </c>
      <c r="BK465" s="22">
        <v>249</v>
      </c>
      <c r="BL465" s="22">
        <v>129</v>
      </c>
      <c r="BM465" s="22">
        <v>222</v>
      </c>
      <c r="BN465" s="22">
        <v>102</v>
      </c>
      <c r="BO465" s="20"/>
      <c r="BP465" s="20"/>
      <c r="BQ465" s="20"/>
      <c r="BR465" s="20"/>
      <c r="BS465" s="20"/>
      <c r="BT465" s="20"/>
      <c r="BU465" s="22">
        <v>0.01</v>
      </c>
      <c r="BV465" s="22">
        <v>0</v>
      </c>
      <c r="BW465" s="22">
        <v>0.11</v>
      </c>
      <c r="BX465" s="22">
        <v>0.12</v>
      </c>
      <c r="BY465" s="22">
        <v>1.23</v>
      </c>
      <c r="BZ465" s="22">
        <v>1.75</v>
      </c>
      <c r="CA465" s="22">
        <v>209</v>
      </c>
      <c r="CB465" s="22">
        <v>134</v>
      </c>
      <c r="CC465" s="22">
        <v>287</v>
      </c>
      <c r="CD465" s="22">
        <v>138</v>
      </c>
      <c r="CE465" s="22">
        <v>273</v>
      </c>
      <c r="CF465" s="22">
        <v>126</v>
      </c>
      <c r="CG465" s="22">
        <v>355</v>
      </c>
      <c r="CH465" s="22">
        <v>112</v>
      </c>
      <c r="CI465" s="22">
        <v>1</v>
      </c>
      <c r="CJ465" s="22">
        <v>0.25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477424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1.8</v>
      </c>
      <c r="K466" s="20">
        <v>2.2999999999999998</v>
      </c>
      <c r="L466" s="22">
        <v>2</v>
      </c>
      <c r="M466" s="20" t="s">
        <v>2437</v>
      </c>
      <c r="N466" s="20">
        <v>1.3</v>
      </c>
      <c r="O466" s="22">
        <v>616</v>
      </c>
      <c r="P466" s="23" t="b">
        <v>0</v>
      </c>
      <c r="Q466" s="20"/>
      <c r="R466" s="20"/>
      <c r="S466" s="22">
        <v>50</v>
      </c>
      <c r="T466" s="20" t="s">
        <v>2438</v>
      </c>
      <c r="U466" s="20">
        <v>3</v>
      </c>
      <c r="V466" s="20" t="s">
        <v>2439</v>
      </c>
      <c r="W466" s="20">
        <v>4.5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21</v>
      </c>
      <c r="AD466" s="22">
        <v>479507</v>
      </c>
      <c r="AE466" s="22">
        <v>7592</v>
      </c>
      <c r="AF466" s="22">
        <v>414916</v>
      </c>
      <c r="AG466" s="22">
        <v>14273</v>
      </c>
      <c r="AH466" s="20">
        <v>0.3</v>
      </c>
      <c r="AI466" s="20">
        <v>4.2</v>
      </c>
      <c r="AJ466" s="20" t="s">
        <v>2439</v>
      </c>
      <c r="AK466" s="22">
        <v>551</v>
      </c>
      <c r="AL466" s="22">
        <v>0</v>
      </c>
      <c r="AM466" s="22">
        <v>0</v>
      </c>
      <c r="AN466" s="22">
        <v>2</v>
      </c>
      <c r="AO466" s="22">
        <v>4</v>
      </c>
      <c r="AP466" s="22">
        <v>0</v>
      </c>
      <c r="AQ466" s="22">
        <v>0</v>
      </c>
      <c r="AR466" s="22">
        <v>0</v>
      </c>
      <c r="AS466" s="22">
        <v>1</v>
      </c>
      <c r="AT466" s="22">
        <v>0</v>
      </c>
      <c r="AU466" s="22">
        <v>0</v>
      </c>
      <c r="AV466" s="22">
        <v>1</v>
      </c>
      <c r="AW466" s="22">
        <v>115</v>
      </c>
      <c r="AX466" s="20">
        <v>109.8</v>
      </c>
      <c r="AY466" s="20">
        <v>76.599999999999994</v>
      </c>
      <c r="AZ466" s="20">
        <v>34</v>
      </c>
      <c r="BA466" s="20">
        <v>22.1</v>
      </c>
      <c r="BB466" s="22">
        <v>6</v>
      </c>
      <c r="BC466" s="20">
        <v>0.21</v>
      </c>
      <c r="BD466" s="20">
        <v>0.49</v>
      </c>
      <c r="BE466" s="20">
        <v>0.7</v>
      </c>
      <c r="BF466" s="20">
        <v>4.3</v>
      </c>
      <c r="BG466" s="22">
        <v>153</v>
      </c>
      <c r="BH466" s="22">
        <v>57</v>
      </c>
      <c r="BI466" s="22">
        <v>132</v>
      </c>
      <c r="BJ466" s="22">
        <v>29</v>
      </c>
      <c r="BK466" s="22">
        <v>208</v>
      </c>
      <c r="BL466" s="22">
        <v>55</v>
      </c>
      <c r="BM466" s="22">
        <v>174</v>
      </c>
      <c r="BN466" s="22">
        <v>49</v>
      </c>
      <c r="BO466" s="20"/>
      <c r="BP466" s="20"/>
      <c r="BQ466" s="20"/>
      <c r="BR466" s="20"/>
      <c r="BS466" s="20"/>
      <c r="BT466" s="20"/>
      <c r="BU466" s="22">
        <v>0.03</v>
      </c>
      <c r="BV466" s="22">
        <v>0</v>
      </c>
      <c r="BW466" s="22">
        <v>0.08</v>
      </c>
      <c r="BX466" s="22">
        <v>0.11</v>
      </c>
      <c r="BY466" s="22">
        <v>0.7</v>
      </c>
      <c r="BZ466" s="22">
        <v>0.65</v>
      </c>
      <c r="CA466" s="22">
        <v>211</v>
      </c>
      <c r="CB466" s="22">
        <v>25</v>
      </c>
      <c r="CC466" s="22">
        <v>210</v>
      </c>
      <c r="CD466" s="22">
        <v>61</v>
      </c>
      <c r="CE466" s="22">
        <v>143</v>
      </c>
      <c r="CF466" s="22">
        <v>46</v>
      </c>
      <c r="CG466" s="22">
        <v>79</v>
      </c>
      <c r="CH466" s="22">
        <v>29</v>
      </c>
      <c r="CI466" s="22">
        <v>0.98</v>
      </c>
      <c r="CJ466" s="22">
        <v>0.33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248875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3</v>
      </c>
      <c r="J467" s="20">
        <v>3.2</v>
      </c>
      <c r="K467" s="20">
        <v>3.7</v>
      </c>
      <c r="L467" s="22">
        <v>6</v>
      </c>
      <c r="M467" s="20" t="s">
        <v>2916</v>
      </c>
      <c r="N467" s="20">
        <v>2.7</v>
      </c>
      <c r="O467" s="22">
        <v>678</v>
      </c>
      <c r="P467" s="23" t="b">
        <v>0</v>
      </c>
      <c r="Q467" s="20"/>
      <c r="R467" s="20"/>
      <c r="S467" s="22">
        <v>65</v>
      </c>
      <c r="T467" s="20" t="s">
        <v>2917</v>
      </c>
      <c r="U467" s="20">
        <v>3.3</v>
      </c>
      <c r="V467" s="20" t="s">
        <v>2918</v>
      </c>
      <c r="W467" s="20">
        <v>1.4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20</v>
      </c>
      <c r="AD467" s="22">
        <v>275234</v>
      </c>
      <c r="AE467" s="22">
        <v>13615</v>
      </c>
      <c r="AF467" s="22">
        <v>146673</v>
      </c>
      <c r="AG467" s="22">
        <v>7145</v>
      </c>
      <c r="AH467" s="20">
        <v>0.4</v>
      </c>
      <c r="AI467" s="20">
        <v>3.1</v>
      </c>
      <c r="AJ467" s="20" t="s">
        <v>2918</v>
      </c>
      <c r="AK467" s="22">
        <v>401</v>
      </c>
      <c r="AL467" s="22">
        <v>1</v>
      </c>
      <c r="AM467" s="22">
        <v>1</v>
      </c>
      <c r="AN467" s="22">
        <v>0</v>
      </c>
      <c r="AO467" s="22">
        <v>6</v>
      </c>
      <c r="AP467" s="22">
        <v>0</v>
      </c>
      <c r="AQ467" s="22">
        <v>0</v>
      </c>
      <c r="AR467" s="22">
        <v>0</v>
      </c>
      <c r="AS467" s="22">
        <v>1</v>
      </c>
      <c r="AT467" s="22">
        <v>0</v>
      </c>
      <c r="AU467" s="22">
        <v>0</v>
      </c>
      <c r="AV467" s="22">
        <v>3</v>
      </c>
      <c r="AW467" s="22">
        <v>91</v>
      </c>
      <c r="AX467" s="20">
        <v>119</v>
      </c>
      <c r="AY467" s="20">
        <v>138</v>
      </c>
      <c r="AZ467" s="20">
        <v>149</v>
      </c>
      <c r="BA467" s="20">
        <v>40.6</v>
      </c>
      <c r="BB467" s="22">
        <v>5</v>
      </c>
      <c r="BC467" s="20">
        <v>0.38</v>
      </c>
      <c r="BD467" s="20">
        <v>1.33</v>
      </c>
      <c r="BE467" s="20">
        <v>1.71</v>
      </c>
      <c r="BF467" s="20">
        <v>3.95</v>
      </c>
      <c r="BG467" s="22">
        <v>142</v>
      </c>
      <c r="BH467" s="22">
        <v>55</v>
      </c>
      <c r="BI467" s="22">
        <v>54</v>
      </c>
      <c r="BJ467" s="22">
        <v>39</v>
      </c>
      <c r="BK467" s="22">
        <v>48</v>
      </c>
      <c r="BL467" s="22">
        <v>29</v>
      </c>
      <c r="BM467" s="22">
        <v>59</v>
      </c>
      <c r="BN467" s="22">
        <v>37</v>
      </c>
      <c r="BO467" s="20"/>
      <c r="BP467" s="20"/>
      <c r="BQ467" s="20"/>
      <c r="BR467" s="20"/>
      <c r="BS467" s="20"/>
      <c r="BT467" s="20"/>
      <c r="BU467" s="22">
        <v>0.09</v>
      </c>
      <c r="BV467" s="22">
        <v>0</v>
      </c>
      <c r="BW467" s="22">
        <v>0.3</v>
      </c>
      <c r="BX467" s="22">
        <v>0.39</v>
      </c>
      <c r="BY467" s="22">
        <v>0.89</v>
      </c>
      <c r="BZ467" s="22">
        <v>1.35</v>
      </c>
      <c r="CA467" s="22">
        <v>48</v>
      </c>
      <c r="CB467" s="22">
        <v>27</v>
      </c>
      <c r="CC467" s="22">
        <v>112</v>
      </c>
      <c r="CD467" s="22">
        <v>48</v>
      </c>
      <c r="CE467" s="22">
        <v>108</v>
      </c>
      <c r="CF467" s="22">
        <v>49</v>
      </c>
      <c r="CG467" s="22">
        <v>149</v>
      </c>
      <c r="CH467" s="22">
        <v>47</v>
      </c>
      <c r="CI467" s="22">
        <v>1.1200000000000001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184341</v>
      </c>
      <c r="D468" s="22">
        <v>0</v>
      </c>
      <c r="E468" s="22">
        <v>0</v>
      </c>
      <c r="F468" s="22">
        <v>-2</v>
      </c>
      <c r="G468" s="22">
        <v>2</v>
      </c>
      <c r="H468" s="22">
        <v>0</v>
      </c>
      <c r="I468" s="22">
        <v>3</v>
      </c>
      <c r="J468" s="20">
        <v>0.8</v>
      </c>
      <c r="K468" s="20">
        <v>2.2999999999999998</v>
      </c>
      <c r="L468" s="22">
        <v>1</v>
      </c>
      <c r="M468" s="20" t="s">
        <v>1162</v>
      </c>
      <c r="N468" s="20">
        <v>1.3</v>
      </c>
      <c r="O468" s="22">
        <v>209</v>
      </c>
      <c r="P468" s="23" t="b">
        <v>0</v>
      </c>
      <c r="Q468" s="20"/>
      <c r="R468" s="20" t="s">
        <v>2919</v>
      </c>
      <c r="S468" s="22">
        <v>68</v>
      </c>
      <c r="T468" s="20" t="s">
        <v>1163</v>
      </c>
      <c r="U468" s="20">
        <v>1.8</v>
      </c>
      <c r="V468" s="20" t="s">
        <v>465</v>
      </c>
      <c r="W468" s="20">
        <v>1</v>
      </c>
      <c r="X468" s="23" t="b">
        <v>0</v>
      </c>
      <c r="Y468" s="20"/>
      <c r="Z468" s="20" t="s">
        <v>858</v>
      </c>
      <c r="AA468" s="22">
        <v>14</v>
      </c>
      <c r="AB468" s="22">
        <v>1</v>
      </c>
      <c r="AC468" s="22">
        <v>9</v>
      </c>
      <c r="AD468" s="22">
        <v>21660</v>
      </c>
      <c r="AE468" s="22">
        <v>233</v>
      </c>
      <c r="AF468" s="22">
        <v>262434</v>
      </c>
      <c r="AG468" s="22">
        <v>1616</v>
      </c>
      <c r="AH468" s="20">
        <v>0.2</v>
      </c>
      <c r="AI468" s="20">
        <v>1.3</v>
      </c>
      <c r="AJ468" s="20" t="s">
        <v>465</v>
      </c>
      <c r="AK468" s="22">
        <v>291</v>
      </c>
      <c r="AL468" s="22">
        <v>0</v>
      </c>
      <c r="AM468" s="22">
        <v>0</v>
      </c>
      <c r="AN468" s="22">
        <v>1</v>
      </c>
      <c r="AO468" s="22">
        <v>4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0</v>
      </c>
      <c r="AW468" s="22">
        <v>32</v>
      </c>
      <c r="AX468" s="20">
        <v>31.6</v>
      </c>
      <c r="AY468" s="20">
        <v>67.099999999999994</v>
      </c>
      <c r="AZ468" s="20">
        <v>34</v>
      </c>
      <c r="BA468" s="20">
        <v>13.3</v>
      </c>
      <c r="BB468" s="22">
        <v>4</v>
      </c>
      <c r="BC468" s="20">
        <v>0.2</v>
      </c>
      <c r="BD468" s="20">
        <v>0.23</v>
      </c>
      <c r="BE468" s="20">
        <v>0.43</v>
      </c>
      <c r="BF468" s="20">
        <v>4.1900000000000004</v>
      </c>
      <c r="BG468" s="22">
        <v>315</v>
      </c>
      <c r="BH468" s="22">
        <v>137</v>
      </c>
      <c r="BI468" s="22">
        <v>154</v>
      </c>
      <c r="BJ468" s="22">
        <v>95</v>
      </c>
      <c r="BK468" s="22">
        <v>211</v>
      </c>
      <c r="BL468" s="22">
        <v>113</v>
      </c>
      <c r="BM468" s="22">
        <v>268</v>
      </c>
      <c r="BN468" s="22">
        <v>120</v>
      </c>
      <c r="BO468" s="22">
        <v>4</v>
      </c>
      <c r="BP468" s="20"/>
      <c r="BQ468" s="20"/>
      <c r="BR468" s="20"/>
      <c r="BS468" s="20"/>
      <c r="BT468" s="20"/>
      <c r="BU468" s="22">
        <v>0.06</v>
      </c>
      <c r="BV468" s="22">
        <v>0</v>
      </c>
      <c r="BW468" s="22">
        <v>7.0000000000000007E-2</v>
      </c>
      <c r="BX468" s="22">
        <v>0.13</v>
      </c>
      <c r="BY468" s="22">
        <v>1.3</v>
      </c>
      <c r="BZ468" s="22">
        <v>1.24</v>
      </c>
      <c r="CA468" s="22">
        <v>37</v>
      </c>
      <c r="CB468" s="22">
        <v>20</v>
      </c>
      <c r="CC468" s="22">
        <v>214</v>
      </c>
      <c r="CD468" s="22">
        <v>105</v>
      </c>
      <c r="CE468" s="22">
        <v>264</v>
      </c>
      <c r="CF468" s="22">
        <v>121</v>
      </c>
      <c r="CG468" s="22">
        <v>173</v>
      </c>
      <c r="CH468" s="22">
        <v>57</v>
      </c>
      <c r="CI468" s="22">
        <v>1.24</v>
      </c>
      <c r="CJ468" s="22">
        <v>0.31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152590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2</v>
      </c>
      <c r="J469" s="20">
        <v>0</v>
      </c>
      <c r="K469" s="20">
        <v>0</v>
      </c>
      <c r="L469" s="22">
        <v>0</v>
      </c>
      <c r="M469" s="20" t="s">
        <v>1256</v>
      </c>
      <c r="N469" s="20">
        <v>0</v>
      </c>
      <c r="O469" s="22">
        <v>370</v>
      </c>
      <c r="P469" s="23" t="b">
        <v>0</v>
      </c>
      <c r="Q469" s="20" t="s">
        <v>2202</v>
      </c>
      <c r="R469" s="20" t="s">
        <v>2203</v>
      </c>
      <c r="S469" s="22">
        <v>45</v>
      </c>
      <c r="T469" s="20" t="s">
        <v>1432</v>
      </c>
      <c r="U469" s="20">
        <v>0</v>
      </c>
      <c r="V469" s="20" t="s">
        <v>755</v>
      </c>
      <c r="W469" s="20">
        <v>0</v>
      </c>
      <c r="X469" s="23" t="b">
        <v>0</v>
      </c>
      <c r="Y469" s="20"/>
      <c r="Z469" s="20" t="s">
        <v>872</v>
      </c>
      <c r="AA469" s="22">
        <v>14</v>
      </c>
      <c r="AB469" s="22">
        <v>1</v>
      </c>
      <c r="AC469" s="22">
        <v>0</v>
      </c>
      <c r="AD469" s="22">
        <v>0</v>
      </c>
      <c r="AE469" s="22">
        <v>0</v>
      </c>
      <c r="AF469" s="22">
        <v>664</v>
      </c>
      <c r="AG469" s="22">
        <v>3</v>
      </c>
      <c r="AH469" s="20">
        <v>0</v>
      </c>
      <c r="AI469" s="20">
        <v>0</v>
      </c>
      <c r="AJ469" s="20" t="s">
        <v>2204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601</v>
      </c>
      <c r="BH469" s="22">
        <v>230</v>
      </c>
      <c r="BI469" s="22">
        <v>597</v>
      </c>
      <c r="BJ469" s="22">
        <v>229</v>
      </c>
      <c r="BK469" s="22">
        <v>587</v>
      </c>
      <c r="BL469" s="22">
        <v>227</v>
      </c>
      <c r="BM469" s="22">
        <v>605</v>
      </c>
      <c r="BN469" s="22">
        <v>229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362</v>
      </c>
      <c r="CB469" s="22">
        <v>56</v>
      </c>
      <c r="CC469" s="22">
        <v>565</v>
      </c>
      <c r="CD469" s="22">
        <v>215</v>
      </c>
      <c r="CE469" s="22">
        <v>609</v>
      </c>
      <c r="CF469" s="22">
        <v>229</v>
      </c>
      <c r="CG469" s="22">
        <v>691</v>
      </c>
      <c r="CH469" s="22">
        <v>232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493250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756</v>
      </c>
      <c r="N470" s="20">
        <v>0</v>
      </c>
      <c r="O470" s="22">
        <v>371</v>
      </c>
      <c r="P470" s="23" t="b">
        <v>0</v>
      </c>
      <c r="Q470" s="20" t="s">
        <v>910</v>
      </c>
      <c r="R470" s="20" t="s">
        <v>2440</v>
      </c>
      <c r="S470" s="22">
        <v>44</v>
      </c>
      <c r="T470" s="20" t="s">
        <v>1458</v>
      </c>
      <c r="U470" s="20">
        <v>0</v>
      </c>
      <c r="V470" s="20" t="s">
        <v>632</v>
      </c>
      <c r="W470" s="20">
        <v>0</v>
      </c>
      <c r="X470" s="23" t="b">
        <v>0</v>
      </c>
      <c r="Y470" s="20"/>
      <c r="Z470" s="20" t="s">
        <v>899</v>
      </c>
      <c r="AA470" s="22">
        <v>14</v>
      </c>
      <c r="AB470" s="22">
        <v>1</v>
      </c>
      <c r="AC470" s="22">
        <v>0</v>
      </c>
      <c r="AD470" s="22">
        <v>523</v>
      </c>
      <c r="AE470" s="22">
        <v>37</v>
      </c>
      <c r="AF470" s="22">
        <v>3062</v>
      </c>
      <c r="AG470" s="22">
        <v>53</v>
      </c>
      <c r="AH470" s="20">
        <v>0</v>
      </c>
      <c r="AI470" s="20">
        <v>0</v>
      </c>
      <c r="AJ470" s="20" t="s">
        <v>756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592</v>
      </c>
      <c r="BH470" s="22">
        <v>229</v>
      </c>
      <c r="BI470" s="22">
        <v>583</v>
      </c>
      <c r="BJ470" s="22">
        <v>230</v>
      </c>
      <c r="BK470" s="22">
        <v>572</v>
      </c>
      <c r="BL470" s="22">
        <v>227</v>
      </c>
      <c r="BM470" s="22">
        <v>596</v>
      </c>
      <c r="BN470" s="22">
        <v>233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562</v>
      </c>
      <c r="CB470" s="22">
        <v>305</v>
      </c>
      <c r="CC470" s="22">
        <v>555</v>
      </c>
      <c r="CD470" s="22">
        <v>208</v>
      </c>
      <c r="CE470" s="22">
        <v>600</v>
      </c>
      <c r="CF470" s="22">
        <v>234</v>
      </c>
      <c r="CG470" s="22">
        <v>584</v>
      </c>
      <c r="CH470" s="22">
        <v>223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467169</v>
      </c>
      <c r="D471" s="22">
        <v>0</v>
      </c>
      <c r="E471" s="22">
        <v>0</v>
      </c>
      <c r="F471" s="22">
        <v>-2</v>
      </c>
      <c r="G471" s="22">
        <v>2</v>
      </c>
      <c r="H471" s="22">
        <v>0</v>
      </c>
      <c r="I471" s="22">
        <v>3</v>
      </c>
      <c r="J471" s="20">
        <v>0.5</v>
      </c>
      <c r="K471" s="20">
        <v>2</v>
      </c>
      <c r="L471" s="22">
        <v>2</v>
      </c>
      <c r="M471" s="20" t="s">
        <v>1464</v>
      </c>
      <c r="N471" s="20">
        <v>1</v>
      </c>
      <c r="O471" s="22">
        <v>372</v>
      </c>
      <c r="P471" s="23" t="b">
        <v>0</v>
      </c>
      <c r="Q471" s="20"/>
      <c r="R471" s="20" t="s">
        <v>3207</v>
      </c>
      <c r="S471" s="22">
        <v>68</v>
      </c>
      <c r="T471" s="20" t="s">
        <v>1465</v>
      </c>
      <c r="U471" s="20">
        <v>1.8</v>
      </c>
      <c r="V471" s="20" t="s">
        <v>1466</v>
      </c>
      <c r="W471" s="20">
        <v>0.6</v>
      </c>
      <c r="X471" s="23" t="b">
        <v>0</v>
      </c>
      <c r="Y471" s="20"/>
      <c r="Z471" s="20" t="s">
        <v>858</v>
      </c>
      <c r="AA471" s="22">
        <v>14</v>
      </c>
      <c r="AB471" s="22">
        <v>1</v>
      </c>
      <c r="AC471" s="22">
        <v>11</v>
      </c>
      <c r="AD471" s="22">
        <v>18415</v>
      </c>
      <c r="AE471" s="22">
        <v>249</v>
      </c>
      <c r="AF471" s="22">
        <v>99813</v>
      </c>
      <c r="AG471" s="22">
        <v>599</v>
      </c>
      <c r="AH471" s="20">
        <v>0.1</v>
      </c>
      <c r="AI471" s="20">
        <v>1.6</v>
      </c>
      <c r="AJ471" s="20" t="s">
        <v>118</v>
      </c>
      <c r="AK471" s="22">
        <v>398</v>
      </c>
      <c r="AL471" s="22">
        <v>0</v>
      </c>
      <c r="AM471" s="22">
        <v>0</v>
      </c>
      <c r="AN471" s="22">
        <v>1</v>
      </c>
      <c r="AO471" s="22">
        <v>5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0</v>
      </c>
      <c r="AW471" s="22">
        <v>43</v>
      </c>
      <c r="AX471" s="20">
        <v>37.799999999999997</v>
      </c>
      <c r="AY471" s="20">
        <v>108</v>
      </c>
      <c r="AZ471" s="20">
        <v>86</v>
      </c>
      <c r="BA471" s="20">
        <v>23</v>
      </c>
      <c r="BB471" s="22">
        <v>5</v>
      </c>
      <c r="BC471" s="20">
        <v>0.84</v>
      </c>
      <c r="BD471" s="20">
        <v>0.72</v>
      </c>
      <c r="BE471" s="20">
        <v>1.56</v>
      </c>
      <c r="BF471" s="20">
        <v>7.03</v>
      </c>
      <c r="BG471" s="22">
        <v>300</v>
      </c>
      <c r="BH471" s="22">
        <v>127</v>
      </c>
      <c r="BI471" s="22">
        <v>83</v>
      </c>
      <c r="BJ471" s="22">
        <v>61</v>
      </c>
      <c r="BK471" s="22">
        <v>106</v>
      </c>
      <c r="BL471" s="22">
        <v>61</v>
      </c>
      <c r="BM471" s="22">
        <v>167</v>
      </c>
      <c r="BN471" s="22">
        <v>83</v>
      </c>
      <c r="BO471" s="20"/>
      <c r="BP471" s="20"/>
      <c r="BQ471" s="20"/>
      <c r="BR471" s="20"/>
      <c r="BS471" s="20"/>
      <c r="BT471" s="20"/>
      <c r="BU471" s="22">
        <v>0.19</v>
      </c>
      <c r="BV471" s="22">
        <v>0</v>
      </c>
      <c r="BW471" s="22">
        <v>0.16</v>
      </c>
      <c r="BX471" s="22">
        <v>0.35</v>
      </c>
      <c r="BY471" s="22">
        <v>1.59</v>
      </c>
      <c r="BZ471" s="22">
        <v>1.1299999999999999</v>
      </c>
      <c r="CA471" s="22">
        <v>38</v>
      </c>
      <c r="CB471" s="22">
        <v>21</v>
      </c>
      <c r="CC471" s="22">
        <v>256</v>
      </c>
      <c r="CD471" s="22">
        <v>126</v>
      </c>
      <c r="CE471" s="22">
        <v>265</v>
      </c>
      <c r="CF471" s="22">
        <v>122</v>
      </c>
      <c r="CG471" s="22">
        <v>216</v>
      </c>
      <c r="CH471" s="22">
        <v>65</v>
      </c>
      <c r="CI471" s="22">
        <v>1.1299999999999999</v>
      </c>
      <c r="CJ471" s="22">
        <v>0.23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141746</v>
      </c>
      <c r="D472" s="22">
        <v>-1</v>
      </c>
      <c r="E472" s="22">
        <v>1</v>
      </c>
      <c r="F472" s="22">
        <v>-2</v>
      </c>
      <c r="G472" s="22">
        <v>2</v>
      </c>
      <c r="H472" s="22">
        <v>1</v>
      </c>
      <c r="I472" s="22">
        <v>3</v>
      </c>
      <c r="J472" s="20">
        <v>3.2</v>
      </c>
      <c r="K472" s="20">
        <v>4.7</v>
      </c>
      <c r="L472" s="22">
        <v>7</v>
      </c>
      <c r="M472" s="20" t="s">
        <v>1429</v>
      </c>
      <c r="N472" s="20">
        <v>3.7</v>
      </c>
      <c r="O472" s="22">
        <v>373</v>
      </c>
      <c r="P472" s="23" t="b">
        <v>0</v>
      </c>
      <c r="Q472" s="20"/>
      <c r="R472" s="20"/>
      <c r="S472" s="22">
        <v>83</v>
      </c>
      <c r="T472" s="20" t="s">
        <v>1430</v>
      </c>
      <c r="U472" s="20">
        <v>4.4000000000000004</v>
      </c>
      <c r="V472" s="20" t="s">
        <v>1431</v>
      </c>
      <c r="W472" s="20">
        <v>16.100000000000001</v>
      </c>
      <c r="X472" s="23" t="b">
        <v>0</v>
      </c>
      <c r="Y472" s="20"/>
      <c r="Z472" s="20" t="s">
        <v>858</v>
      </c>
      <c r="AA472" s="22">
        <v>14</v>
      </c>
      <c r="AB472" s="22">
        <v>1</v>
      </c>
      <c r="AC472" s="22">
        <v>40</v>
      </c>
      <c r="AD472" s="22">
        <v>804434</v>
      </c>
      <c r="AE472" s="22">
        <v>6022</v>
      </c>
      <c r="AF472" s="22">
        <v>1778279</v>
      </c>
      <c r="AG472" s="22">
        <v>100603</v>
      </c>
      <c r="AH472" s="20">
        <v>0.4</v>
      </c>
      <c r="AI472" s="20">
        <v>4.8</v>
      </c>
      <c r="AJ472" s="20" t="s">
        <v>2205</v>
      </c>
      <c r="AK472" s="22">
        <v>810</v>
      </c>
      <c r="AL472" s="22">
        <v>2</v>
      </c>
      <c r="AM472" s="22">
        <v>2</v>
      </c>
      <c r="AN472" s="22">
        <v>2</v>
      </c>
      <c r="AO472" s="22">
        <v>13</v>
      </c>
      <c r="AP472" s="22">
        <v>0</v>
      </c>
      <c r="AQ472" s="22">
        <v>0</v>
      </c>
      <c r="AR472" s="22">
        <v>0</v>
      </c>
      <c r="AS472" s="22">
        <v>3</v>
      </c>
      <c r="AT472" s="22">
        <v>0</v>
      </c>
      <c r="AU472" s="22">
        <v>0</v>
      </c>
      <c r="AV472" s="22">
        <v>7</v>
      </c>
      <c r="AW472" s="22">
        <v>174</v>
      </c>
      <c r="AX472" s="20">
        <v>273.2</v>
      </c>
      <c r="AY472" s="20">
        <v>392.6</v>
      </c>
      <c r="AZ472" s="20">
        <v>192</v>
      </c>
      <c r="BA472" s="20">
        <v>85.6</v>
      </c>
      <c r="BB472" s="22">
        <v>9</v>
      </c>
      <c r="BC472" s="20">
        <v>2.73</v>
      </c>
      <c r="BD472" s="20">
        <v>3.13</v>
      </c>
      <c r="BE472" s="20">
        <v>5.86</v>
      </c>
      <c r="BF472" s="20">
        <v>13.73</v>
      </c>
      <c r="BG472" s="22">
        <v>17</v>
      </c>
      <c r="BH472" s="22">
        <v>7</v>
      </c>
      <c r="BI472" s="22">
        <v>3</v>
      </c>
      <c r="BJ472" s="22">
        <v>2</v>
      </c>
      <c r="BK472" s="22">
        <v>30</v>
      </c>
      <c r="BL472" s="22">
        <v>17</v>
      </c>
      <c r="BM472" s="22">
        <v>6</v>
      </c>
      <c r="BN472" s="22">
        <v>4</v>
      </c>
      <c r="BO472" s="22">
        <v>2</v>
      </c>
      <c r="BP472" s="20"/>
      <c r="BQ472" s="22">
        <v>3</v>
      </c>
      <c r="BR472" s="20"/>
      <c r="BS472" s="22">
        <v>1</v>
      </c>
      <c r="BT472" s="20"/>
      <c r="BU472" s="22">
        <v>0.3</v>
      </c>
      <c r="BV472" s="22">
        <v>0</v>
      </c>
      <c r="BW472" s="22">
        <v>0.35</v>
      </c>
      <c r="BX472" s="22">
        <v>0.65</v>
      </c>
      <c r="BY472" s="22">
        <v>1.53</v>
      </c>
      <c r="BZ472" s="22">
        <v>1.44</v>
      </c>
      <c r="CA472" s="22">
        <v>9</v>
      </c>
      <c r="CB472" s="22">
        <v>7</v>
      </c>
      <c r="CC472" s="22">
        <v>73</v>
      </c>
      <c r="CD472" s="22">
        <v>35</v>
      </c>
      <c r="CE472" s="22">
        <v>44</v>
      </c>
      <c r="CF472" s="22">
        <v>23</v>
      </c>
      <c r="CG472" s="22">
        <v>25</v>
      </c>
      <c r="CH472" s="22">
        <v>10</v>
      </c>
      <c r="CI472" s="22">
        <v>1</v>
      </c>
      <c r="CJ472" s="22">
        <v>0.22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232937</v>
      </c>
      <c r="D473" s="22"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2</v>
      </c>
      <c r="J473" s="20">
        <v>0</v>
      </c>
      <c r="K473" s="20">
        <v>0</v>
      </c>
      <c r="L473" s="22">
        <v>0</v>
      </c>
      <c r="M473" s="20" t="s">
        <v>1446</v>
      </c>
      <c r="N473" s="20">
        <v>0</v>
      </c>
      <c r="O473" s="22">
        <v>374</v>
      </c>
      <c r="P473" s="23" t="b">
        <v>0</v>
      </c>
      <c r="Q473" s="20" t="s">
        <v>2920</v>
      </c>
      <c r="R473" s="20" t="s">
        <v>2921</v>
      </c>
      <c r="S473" s="22">
        <v>40</v>
      </c>
      <c r="T473" s="20" t="s">
        <v>1447</v>
      </c>
      <c r="U473" s="20">
        <v>0</v>
      </c>
      <c r="V473" s="20" t="s">
        <v>1373</v>
      </c>
      <c r="W473" s="20">
        <v>0.1</v>
      </c>
      <c r="X473" s="23" t="b">
        <v>0</v>
      </c>
      <c r="Y473" s="20"/>
      <c r="Z473" s="20" t="s">
        <v>872</v>
      </c>
      <c r="AA473" s="22">
        <v>14</v>
      </c>
      <c r="AB473" s="22">
        <v>1</v>
      </c>
      <c r="AC473" s="22">
        <v>0</v>
      </c>
      <c r="AD473" s="22">
        <v>1224</v>
      </c>
      <c r="AE473" s="22">
        <v>0</v>
      </c>
      <c r="AF473" s="22">
        <v>11220</v>
      </c>
      <c r="AG473" s="22">
        <v>113</v>
      </c>
      <c r="AH473" s="20">
        <v>0</v>
      </c>
      <c r="AI473" s="20">
        <v>0</v>
      </c>
      <c r="AJ473" s="20" t="s">
        <v>753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493</v>
      </c>
      <c r="BH473" s="22">
        <v>182</v>
      </c>
      <c r="BI473" s="22">
        <v>477</v>
      </c>
      <c r="BJ473" s="22">
        <v>179</v>
      </c>
      <c r="BK473" s="22">
        <v>455</v>
      </c>
      <c r="BL473" s="22">
        <v>169</v>
      </c>
      <c r="BM473" s="22">
        <v>498</v>
      </c>
      <c r="BN473" s="22">
        <v>182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645</v>
      </c>
      <c r="CB473" s="22">
        <v>183</v>
      </c>
      <c r="CC473" s="22">
        <v>432</v>
      </c>
      <c r="CD473" s="22">
        <v>148</v>
      </c>
      <c r="CE473" s="22">
        <v>500</v>
      </c>
      <c r="CF473" s="22">
        <v>180</v>
      </c>
      <c r="CG473" s="22">
        <v>435</v>
      </c>
      <c r="CH473" s="22">
        <v>170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27.75" thickBot="1">
      <c r="A474" s="22">
        <v>0</v>
      </c>
      <c r="B474" s="22">
        <v>0</v>
      </c>
      <c r="C474" s="22">
        <v>197365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2</v>
      </c>
      <c r="J474" s="20">
        <v>0</v>
      </c>
      <c r="K474" s="20">
        <v>0</v>
      </c>
      <c r="L474" s="22">
        <v>0</v>
      </c>
      <c r="M474" s="20" t="s">
        <v>1439</v>
      </c>
      <c r="N474" s="20">
        <v>0</v>
      </c>
      <c r="O474" s="22">
        <v>375</v>
      </c>
      <c r="P474" s="23" t="b">
        <v>0</v>
      </c>
      <c r="Q474" s="20" t="s">
        <v>3209</v>
      </c>
      <c r="R474" s="20" t="s">
        <v>3210</v>
      </c>
      <c r="S474" s="22">
        <v>40</v>
      </c>
      <c r="T474" s="20" t="s">
        <v>1440</v>
      </c>
      <c r="U474" s="20">
        <v>0</v>
      </c>
      <c r="V474" s="20" t="s">
        <v>754</v>
      </c>
      <c r="W474" s="20">
        <v>0.1</v>
      </c>
      <c r="X474" s="23" t="b">
        <v>0</v>
      </c>
      <c r="Y474" s="20"/>
      <c r="Z474" s="20" t="s">
        <v>872</v>
      </c>
      <c r="AA474" s="22">
        <v>14</v>
      </c>
      <c r="AB474" s="22">
        <v>1</v>
      </c>
      <c r="AC474" s="22">
        <v>0</v>
      </c>
      <c r="AD474" s="22">
        <v>2895</v>
      </c>
      <c r="AE474" s="22">
        <v>0</v>
      </c>
      <c r="AF474" s="22">
        <v>14287</v>
      </c>
      <c r="AG474" s="22">
        <v>189</v>
      </c>
      <c r="AH474" s="20">
        <v>0</v>
      </c>
      <c r="AI474" s="20">
        <v>0</v>
      </c>
      <c r="AJ474" s="20" t="s">
        <v>754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480</v>
      </c>
      <c r="BH474" s="22">
        <v>174</v>
      </c>
      <c r="BI474" s="22">
        <v>464</v>
      </c>
      <c r="BJ474" s="22">
        <v>171</v>
      </c>
      <c r="BK474" s="22">
        <v>442</v>
      </c>
      <c r="BL474" s="22">
        <v>161</v>
      </c>
      <c r="BM474" s="22">
        <v>485</v>
      </c>
      <c r="BN474" s="22">
        <v>174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630</v>
      </c>
      <c r="CB474" s="22">
        <v>173</v>
      </c>
      <c r="CC474" s="22">
        <v>419</v>
      </c>
      <c r="CD474" s="22">
        <v>140</v>
      </c>
      <c r="CE474" s="22">
        <v>487</v>
      </c>
      <c r="CF474" s="22">
        <v>172</v>
      </c>
      <c r="CG474" s="22">
        <v>392</v>
      </c>
      <c r="CH474" s="22">
        <v>151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75</v>
      </c>
      <c r="B475" s="22">
        <v>0</v>
      </c>
      <c r="C475" s="22">
        <v>61256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3</v>
      </c>
      <c r="J475" s="20">
        <v>0.1</v>
      </c>
      <c r="K475" s="20">
        <v>0</v>
      </c>
      <c r="L475" s="22">
        <v>0</v>
      </c>
      <c r="M475" s="20" t="s">
        <v>1461</v>
      </c>
      <c r="N475" s="20">
        <v>0.7</v>
      </c>
      <c r="O475" s="22">
        <v>376</v>
      </c>
      <c r="P475" s="23" t="b">
        <v>0</v>
      </c>
      <c r="Q475" s="20" t="s">
        <v>3537</v>
      </c>
      <c r="R475" s="20" t="s">
        <v>3538</v>
      </c>
      <c r="S475" s="22">
        <v>54</v>
      </c>
      <c r="T475" s="20" t="s">
        <v>1462</v>
      </c>
      <c r="U475" s="20">
        <v>2.6</v>
      </c>
      <c r="V475" s="20" t="s">
        <v>1463</v>
      </c>
      <c r="W475" s="20">
        <v>3.1</v>
      </c>
      <c r="X475" s="23" t="b">
        <v>0</v>
      </c>
      <c r="Y475" s="20"/>
      <c r="Z475" s="20" t="s">
        <v>937</v>
      </c>
      <c r="AA475" s="22">
        <v>14</v>
      </c>
      <c r="AB475" s="22">
        <v>1</v>
      </c>
      <c r="AC475" s="22">
        <v>21</v>
      </c>
      <c r="AD475" s="22">
        <v>140629</v>
      </c>
      <c r="AE475" s="22">
        <v>242</v>
      </c>
      <c r="AF475" s="22">
        <v>331692</v>
      </c>
      <c r="AG475" s="22">
        <v>20368</v>
      </c>
      <c r="AH475" s="20">
        <v>0.1</v>
      </c>
      <c r="AI475" s="20">
        <v>3.9</v>
      </c>
      <c r="AJ475" s="20" t="s">
        <v>139</v>
      </c>
      <c r="AK475" s="22">
        <v>648</v>
      </c>
      <c r="AL475" s="22">
        <v>1</v>
      </c>
      <c r="AM475" s="22">
        <v>0</v>
      </c>
      <c r="AN475" s="22">
        <v>2</v>
      </c>
      <c r="AO475" s="22">
        <v>11</v>
      </c>
      <c r="AP475" s="22">
        <v>0</v>
      </c>
      <c r="AQ475" s="22">
        <v>0</v>
      </c>
      <c r="AR475" s="22">
        <v>0</v>
      </c>
      <c r="AS475" s="22">
        <v>1</v>
      </c>
      <c r="AT475" s="22">
        <v>0</v>
      </c>
      <c r="AU475" s="22">
        <v>0</v>
      </c>
      <c r="AV475" s="22">
        <v>0</v>
      </c>
      <c r="AW475" s="22">
        <v>94</v>
      </c>
      <c r="AX475" s="20">
        <v>167.2</v>
      </c>
      <c r="AY475" s="20">
        <v>112.6</v>
      </c>
      <c r="AZ475" s="20">
        <v>123</v>
      </c>
      <c r="BA475" s="20">
        <v>40.299999999999997</v>
      </c>
      <c r="BB475" s="22">
        <v>8</v>
      </c>
      <c r="BC475" s="20">
        <v>1.91</v>
      </c>
      <c r="BD475" s="20">
        <v>0.41</v>
      </c>
      <c r="BE475" s="20">
        <v>2.3199999999999998</v>
      </c>
      <c r="BF475" s="20">
        <v>10.94</v>
      </c>
      <c r="BG475" s="22">
        <v>75</v>
      </c>
      <c r="BH475" s="22">
        <v>26</v>
      </c>
      <c r="BI475" s="22">
        <v>74</v>
      </c>
      <c r="BJ475" s="22">
        <v>56</v>
      </c>
      <c r="BK475" s="22">
        <v>65</v>
      </c>
      <c r="BL475" s="22">
        <v>37</v>
      </c>
      <c r="BM475" s="22">
        <v>62</v>
      </c>
      <c r="BN475" s="22">
        <v>40</v>
      </c>
      <c r="BO475" s="20"/>
      <c r="BP475" s="20"/>
      <c r="BQ475" s="20"/>
      <c r="BR475" s="20"/>
      <c r="BS475" s="20"/>
      <c r="BT475" s="20"/>
      <c r="BU475" s="22">
        <v>0.27</v>
      </c>
      <c r="BV475" s="22">
        <v>0</v>
      </c>
      <c r="BW475" s="22">
        <v>0.06</v>
      </c>
      <c r="BX475" s="22">
        <v>0.33</v>
      </c>
      <c r="BY475" s="22">
        <v>1.52</v>
      </c>
      <c r="BZ475" s="22">
        <v>1.53</v>
      </c>
      <c r="CA475" s="22">
        <v>116</v>
      </c>
      <c r="CB475" s="22">
        <v>72</v>
      </c>
      <c r="CC475" s="22">
        <v>289</v>
      </c>
      <c r="CD475" s="22">
        <v>139</v>
      </c>
      <c r="CE475" s="22">
        <v>174</v>
      </c>
      <c r="CF475" s="22">
        <v>75</v>
      </c>
      <c r="CG475" s="22">
        <v>103</v>
      </c>
      <c r="CH475" s="22">
        <v>31</v>
      </c>
      <c r="CI475" s="22">
        <v>1.1100000000000001</v>
      </c>
      <c r="CJ475" s="22">
        <v>0.28000000000000003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216051</v>
      </c>
      <c r="D476" s="22">
        <v>0</v>
      </c>
      <c r="E476" s="22">
        <v>0</v>
      </c>
      <c r="F476" s="22">
        <v>-1</v>
      </c>
      <c r="G476" s="22">
        <v>1</v>
      </c>
      <c r="H476" s="22">
        <v>1</v>
      </c>
      <c r="I476" s="22">
        <v>2</v>
      </c>
      <c r="J476" s="20">
        <v>4.5</v>
      </c>
      <c r="K476" s="20">
        <v>6</v>
      </c>
      <c r="L476" s="22">
        <v>11</v>
      </c>
      <c r="M476" s="20" t="s">
        <v>1354</v>
      </c>
      <c r="N476" s="20">
        <v>5</v>
      </c>
      <c r="O476" s="22">
        <v>377</v>
      </c>
      <c r="P476" s="23" t="b">
        <v>0</v>
      </c>
      <c r="Q476" s="20"/>
      <c r="R476" s="20"/>
      <c r="S476" s="22">
        <v>49</v>
      </c>
      <c r="T476" s="20" t="s">
        <v>1444</v>
      </c>
      <c r="U476" s="20">
        <v>3.1</v>
      </c>
      <c r="V476" s="20" t="s">
        <v>1445</v>
      </c>
      <c r="W476" s="20">
        <v>2.2000000000000002</v>
      </c>
      <c r="X476" s="23" t="b">
        <v>0</v>
      </c>
      <c r="Y476" s="20"/>
      <c r="Z476" s="20" t="s">
        <v>858</v>
      </c>
      <c r="AA476" s="22">
        <v>14</v>
      </c>
      <c r="AB476" s="22">
        <v>1</v>
      </c>
      <c r="AC476" s="22">
        <v>25</v>
      </c>
      <c r="AD476" s="22">
        <v>178623</v>
      </c>
      <c r="AE476" s="22">
        <v>14993</v>
      </c>
      <c r="AF476" s="22">
        <v>159727</v>
      </c>
      <c r="AG476" s="22">
        <v>6427</v>
      </c>
      <c r="AH476" s="20">
        <v>1</v>
      </c>
      <c r="AI476" s="20">
        <v>5.0999999999999996</v>
      </c>
      <c r="AJ476" s="20" t="s">
        <v>476</v>
      </c>
      <c r="AK476" s="22">
        <v>654</v>
      </c>
      <c r="AL476" s="22">
        <v>1</v>
      </c>
      <c r="AM476" s="22">
        <v>0</v>
      </c>
      <c r="AN476" s="22">
        <v>1</v>
      </c>
      <c r="AO476" s="22">
        <v>12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4</v>
      </c>
      <c r="AW476" s="22">
        <v>142</v>
      </c>
      <c r="AX476" s="20">
        <v>164.2</v>
      </c>
      <c r="AY476" s="20">
        <v>157.5</v>
      </c>
      <c r="AZ476" s="20">
        <v>58</v>
      </c>
      <c r="BA476" s="20">
        <v>38</v>
      </c>
      <c r="BB476" s="22">
        <v>7</v>
      </c>
      <c r="BC476" s="20">
        <v>0.28999999999999998</v>
      </c>
      <c r="BD476" s="20">
        <v>0.78</v>
      </c>
      <c r="BE476" s="20">
        <v>1.07</v>
      </c>
      <c r="BF476" s="20">
        <v>10.210000000000001</v>
      </c>
      <c r="BG476" s="22">
        <v>81</v>
      </c>
      <c r="BH476" s="22">
        <v>28</v>
      </c>
      <c r="BI476" s="22">
        <v>45</v>
      </c>
      <c r="BJ476" s="22">
        <v>10</v>
      </c>
      <c r="BK476" s="22">
        <v>148</v>
      </c>
      <c r="BL476" s="22">
        <v>25</v>
      </c>
      <c r="BM476" s="22">
        <v>74</v>
      </c>
      <c r="BN476" s="22">
        <v>13</v>
      </c>
      <c r="BO476" s="20"/>
      <c r="BP476" s="20"/>
      <c r="BQ476" s="20"/>
      <c r="BR476" s="20"/>
      <c r="BS476" s="20"/>
      <c r="BT476" s="20"/>
      <c r="BU476" s="22">
        <v>0.04</v>
      </c>
      <c r="BV476" s="22">
        <v>0</v>
      </c>
      <c r="BW476" s="22">
        <v>0.11</v>
      </c>
      <c r="BX476" s="22">
        <v>0.15</v>
      </c>
      <c r="BY476" s="22">
        <v>1.41</v>
      </c>
      <c r="BZ476" s="22">
        <v>1.65</v>
      </c>
      <c r="CA476" s="22">
        <v>255</v>
      </c>
      <c r="CB476" s="22">
        <v>31</v>
      </c>
      <c r="CC476" s="22">
        <v>33</v>
      </c>
      <c r="CD476" s="22">
        <v>10</v>
      </c>
      <c r="CE476" s="22">
        <v>122</v>
      </c>
      <c r="CF476" s="22">
        <v>39</v>
      </c>
      <c r="CG476" s="22">
        <v>120</v>
      </c>
      <c r="CH476" s="22">
        <v>48</v>
      </c>
      <c r="CI476" s="22">
        <v>0.96</v>
      </c>
      <c r="CJ476" s="22">
        <v>0.14000000000000001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80607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3</v>
      </c>
      <c r="J477" s="20">
        <v>0.5</v>
      </c>
      <c r="K477" s="20">
        <v>2</v>
      </c>
      <c r="L477" s="22">
        <v>1</v>
      </c>
      <c r="M477" s="20" t="s">
        <v>1025</v>
      </c>
      <c r="N477" s="20">
        <v>1</v>
      </c>
      <c r="O477" s="22">
        <v>379</v>
      </c>
      <c r="P477" s="23" t="b">
        <v>0</v>
      </c>
      <c r="Q477" s="20"/>
      <c r="R477" s="20" t="s">
        <v>3361</v>
      </c>
      <c r="S477" s="22">
        <v>59</v>
      </c>
      <c r="T477" s="20" t="s">
        <v>1455</v>
      </c>
      <c r="U477" s="20">
        <v>2.9</v>
      </c>
      <c r="V477" s="20" t="s">
        <v>450</v>
      </c>
      <c r="W477" s="20">
        <v>0.5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23</v>
      </c>
      <c r="AD477" s="22">
        <v>39844</v>
      </c>
      <c r="AE477" s="22">
        <v>367</v>
      </c>
      <c r="AF477" s="22">
        <v>54210</v>
      </c>
      <c r="AG477" s="22">
        <v>1947</v>
      </c>
      <c r="AH477" s="20">
        <v>0.2</v>
      </c>
      <c r="AI477" s="20">
        <v>3.9</v>
      </c>
      <c r="AJ477" s="20" t="s">
        <v>450</v>
      </c>
      <c r="AK477" s="22">
        <v>401</v>
      </c>
      <c r="AL477" s="22">
        <v>1</v>
      </c>
      <c r="AM477" s="22">
        <v>1</v>
      </c>
      <c r="AN477" s="22">
        <v>0</v>
      </c>
      <c r="AO477" s="22">
        <v>9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4</v>
      </c>
      <c r="AW477" s="22">
        <v>104</v>
      </c>
      <c r="AX477" s="20">
        <v>123.8</v>
      </c>
      <c r="AY477" s="20">
        <v>94.4</v>
      </c>
      <c r="AZ477" s="20">
        <v>50</v>
      </c>
      <c r="BA477" s="20">
        <v>26.9</v>
      </c>
      <c r="BB477" s="22">
        <v>3</v>
      </c>
      <c r="BC477" s="20">
        <v>0.36</v>
      </c>
      <c r="BD477" s="20">
        <v>0.53</v>
      </c>
      <c r="BE477" s="20">
        <v>0.89</v>
      </c>
      <c r="BF477" s="20">
        <v>7.77</v>
      </c>
      <c r="BG477" s="22">
        <v>135</v>
      </c>
      <c r="BH477" s="22">
        <v>50</v>
      </c>
      <c r="BI477" s="22">
        <v>100</v>
      </c>
      <c r="BJ477" s="22">
        <v>72</v>
      </c>
      <c r="BK477" s="22">
        <v>170</v>
      </c>
      <c r="BL477" s="22">
        <v>99</v>
      </c>
      <c r="BM477" s="22">
        <v>127</v>
      </c>
      <c r="BN477" s="22">
        <v>69</v>
      </c>
      <c r="BO477" s="22">
        <v>3</v>
      </c>
      <c r="BP477" s="20"/>
      <c r="BQ477" s="22">
        <v>4</v>
      </c>
      <c r="BR477" s="20"/>
      <c r="BS477" s="20"/>
      <c r="BT477" s="20"/>
      <c r="BU477" s="22">
        <v>0.08</v>
      </c>
      <c r="BV477" s="22">
        <v>0</v>
      </c>
      <c r="BW477" s="22">
        <v>0.12</v>
      </c>
      <c r="BX477" s="22">
        <v>0.2</v>
      </c>
      <c r="BY477" s="22">
        <v>1.74</v>
      </c>
      <c r="BZ477" s="22">
        <v>2.02</v>
      </c>
      <c r="CA477" s="22">
        <v>67</v>
      </c>
      <c r="CB477" s="22">
        <v>42</v>
      </c>
      <c r="CC477" s="22">
        <v>251</v>
      </c>
      <c r="CD477" s="22">
        <v>123</v>
      </c>
      <c r="CE477" s="22">
        <v>153</v>
      </c>
      <c r="CF477" s="22">
        <v>68</v>
      </c>
      <c r="CG477" s="22">
        <v>222</v>
      </c>
      <c r="CH477" s="22">
        <v>68</v>
      </c>
      <c r="CI477" s="22">
        <v>0.67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0</v>
      </c>
      <c r="B478" s="22">
        <v>0</v>
      </c>
      <c r="C478" s="22">
        <v>515501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2</v>
      </c>
      <c r="J478" s="20">
        <v>0</v>
      </c>
      <c r="K478" s="20">
        <v>0</v>
      </c>
      <c r="L478" s="22">
        <v>0</v>
      </c>
      <c r="M478" s="20" t="s">
        <v>2206</v>
      </c>
      <c r="N478" s="20">
        <v>0</v>
      </c>
      <c r="O478" s="22">
        <v>380</v>
      </c>
      <c r="P478" s="23" t="b">
        <v>0</v>
      </c>
      <c r="Q478" s="20" t="s">
        <v>3068</v>
      </c>
      <c r="R478" s="20" t="s">
        <v>3069</v>
      </c>
      <c r="S478" s="22">
        <v>40</v>
      </c>
      <c r="T478" s="20" t="s">
        <v>2207</v>
      </c>
      <c r="U478" s="20">
        <v>0</v>
      </c>
      <c r="V478" s="20" t="s">
        <v>2208</v>
      </c>
      <c r="W478" s="20">
        <v>0.2</v>
      </c>
      <c r="X478" s="23" t="b">
        <v>0</v>
      </c>
      <c r="Y478" s="20"/>
      <c r="Z478" s="20" t="s">
        <v>872</v>
      </c>
      <c r="AA478" s="22">
        <v>14</v>
      </c>
      <c r="AB478" s="22">
        <v>1</v>
      </c>
      <c r="AC478" s="22">
        <v>0</v>
      </c>
      <c r="AD478" s="22">
        <v>5187</v>
      </c>
      <c r="AE478" s="22">
        <v>0</v>
      </c>
      <c r="AF478" s="22">
        <v>22988</v>
      </c>
      <c r="AG478" s="22">
        <v>191</v>
      </c>
      <c r="AH478" s="20">
        <v>0</v>
      </c>
      <c r="AI478" s="20">
        <v>0</v>
      </c>
      <c r="AJ478" s="20" t="s">
        <v>2209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527</v>
      </c>
      <c r="BH478" s="22">
        <v>201</v>
      </c>
      <c r="BI478" s="22">
        <v>510</v>
      </c>
      <c r="BJ478" s="22">
        <v>197</v>
      </c>
      <c r="BK478" s="22">
        <v>491</v>
      </c>
      <c r="BL478" s="22">
        <v>190</v>
      </c>
      <c r="BM478" s="22">
        <v>531</v>
      </c>
      <c r="BN478" s="22">
        <v>200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688</v>
      </c>
      <c r="CB478" s="22">
        <v>211</v>
      </c>
      <c r="CC478" s="22">
        <v>468</v>
      </c>
      <c r="CD478" s="22">
        <v>169</v>
      </c>
      <c r="CE478" s="22">
        <v>534</v>
      </c>
      <c r="CF478" s="22">
        <v>199</v>
      </c>
      <c r="CG478" s="22">
        <v>361</v>
      </c>
      <c r="CH478" s="22">
        <v>136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101582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3</v>
      </c>
      <c r="J479" s="20">
        <v>0</v>
      </c>
      <c r="K479" s="20">
        <v>0</v>
      </c>
      <c r="L479" s="22">
        <v>0</v>
      </c>
      <c r="M479" s="20" t="s">
        <v>1425</v>
      </c>
      <c r="N479" s="20">
        <v>0</v>
      </c>
      <c r="O479" s="22">
        <v>381</v>
      </c>
      <c r="P479" s="23" t="b">
        <v>0</v>
      </c>
      <c r="Q479" s="20" t="s">
        <v>2579</v>
      </c>
      <c r="R479" s="20" t="s">
        <v>2580</v>
      </c>
      <c r="S479" s="22">
        <v>50</v>
      </c>
      <c r="T479" s="20" t="s">
        <v>1426</v>
      </c>
      <c r="U479" s="20">
        <v>0</v>
      </c>
      <c r="V479" s="20" t="s">
        <v>1427</v>
      </c>
      <c r="W479" s="20">
        <v>0</v>
      </c>
      <c r="X479" s="23" t="b">
        <v>0</v>
      </c>
      <c r="Y479" s="20"/>
      <c r="Z479" s="20" t="s">
        <v>872</v>
      </c>
      <c r="AA479" s="22">
        <v>14</v>
      </c>
      <c r="AB479" s="22">
        <v>1</v>
      </c>
      <c r="AC479" s="22">
        <v>0</v>
      </c>
      <c r="AD479" s="22">
        <v>322</v>
      </c>
      <c r="AE479" s="22">
        <v>0</v>
      </c>
      <c r="AF479" s="22">
        <v>10520</v>
      </c>
      <c r="AG479" s="22">
        <v>31</v>
      </c>
      <c r="AH479" s="20">
        <v>0</v>
      </c>
      <c r="AI479" s="20">
        <v>0</v>
      </c>
      <c r="AJ479" s="20" t="s">
        <v>183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693</v>
      </c>
      <c r="BH479" s="22">
        <v>292</v>
      </c>
      <c r="BI479" s="22">
        <v>690</v>
      </c>
      <c r="BJ479" s="22">
        <v>291</v>
      </c>
      <c r="BK479" s="22">
        <v>687</v>
      </c>
      <c r="BL479" s="22">
        <v>290</v>
      </c>
      <c r="BM479" s="22">
        <v>693</v>
      </c>
      <c r="BN479" s="22">
        <v>292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172</v>
      </c>
      <c r="CB479" s="22">
        <v>105</v>
      </c>
      <c r="CC479" s="22">
        <v>675</v>
      </c>
      <c r="CD479" s="22">
        <v>282</v>
      </c>
      <c r="CE479" s="22">
        <v>694</v>
      </c>
      <c r="CF479" s="22">
        <v>292</v>
      </c>
      <c r="CG479" s="22">
        <v>529</v>
      </c>
      <c r="CH479" s="22">
        <v>190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493105</v>
      </c>
      <c r="D480" s="22">
        <v>0</v>
      </c>
      <c r="E480" s="22">
        <v>0</v>
      </c>
      <c r="F480" s="22">
        <v>-2</v>
      </c>
      <c r="G480" s="22">
        <v>2</v>
      </c>
      <c r="H480" s="22">
        <v>0</v>
      </c>
      <c r="I480" s="22">
        <v>3</v>
      </c>
      <c r="J480" s="20">
        <v>0.5</v>
      </c>
      <c r="K480" s="20">
        <v>2</v>
      </c>
      <c r="L480" s="22">
        <v>1</v>
      </c>
      <c r="M480" s="20" t="s">
        <v>1459</v>
      </c>
      <c r="N480" s="20">
        <v>1</v>
      </c>
      <c r="O480" s="22">
        <v>382</v>
      </c>
      <c r="P480" s="23" t="b">
        <v>0</v>
      </c>
      <c r="Q480" s="20"/>
      <c r="R480" s="20"/>
      <c r="S480" s="22">
        <v>48</v>
      </c>
      <c r="T480" s="20" t="s">
        <v>1460</v>
      </c>
      <c r="U480" s="20">
        <v>1.4</v>
      </c>
      <c r="V480" s="20" t="s">
        <v>513</v>
      </c>
      <c r="W480" s="20">
        <v>1.2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10</v>
      </c>
      <c r="AD480" s="22">
        <v>77733</v>
      </c>
      <c r="AE480" s="22">
        <v>1430</v>
      </c>
      <c r="AF480" s="22">
        <v>210965</v>
      </c>
      <c r="AG480" s="22">
        <v>4831</v>
      </c>
      <c r="AH480" s="20">
        <v>0.2</v>
      </c>
      <c r="AI480" s="20">
        <v>2.1</v>
      </c>
      <c r="AJ480" s="20" t="s">
        <v>513</v>
      </c>
      <c r="AK480" s="22">
        <v>225</v>
      </c>
      <c r="AL480" s="22">
        <v>0</v>
      </c>
      <c r="AM480" s="22">
        <v>0</v>
      </c>
      <c r="AN480" s="22">
        <v>1</v>
      </c>
      <c r="AO480" s="22">
        <v>3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23</v>
      </c>
      <c r="AX480" s="20">
        <v>22</v>
      </c>
      <c r="AY480" s="20">
        <v>58</v>
      </c>
      <c r="AZ480" s="20">
        <v>122</v>
      </c>
      <c r="BA480" s="20">
        <v>20</v>
      </c>
      <c r="BB480" s="22">
        <v>2</v>
      </c>
      <c r="BC480" s="20">
        <v>0.71</v>
      </c>
      <c r="BD480" s="20">
        <v>0.17</v>
      </c>
      <c r="BE480" s="20">
        <v>0.88</v>
      </c>
      <c r="BF480" s="20">
        <v>4.71</v>
      </c>
      <c r="BG480" s="22">
        <v>342</v>
      </c>
      <c r="BH480" s="22">
        <v>151</v>
      </c>
      <c r="BI480" s="22">
        <v>178</v>
      </c>
      <c r="BJ480" s="22">
        <v>108</v>
      </c>
      <c r="BK480" s="22">
        <v>66</v>
      </c>
      <c r="BL480" s="22">
        <v>38</v>
      </c>
      <c r="BM480" s="22">
        <v>196</v>
      </c>
      <c r="BN480" s="22">
        <v>96</v>
      </c>
      <c r="BO480" s="20"/>
      <c r="BP480" s="20"/>
      <c r="BQ480" s="20"/>
      <c r="BR480" s="20"/>
      <c r="BS480" s="20"/>
      <c r="BT480" s="20"/>
      <c r="BU480" s="22">
        <v>0.28000000000000003</v>
      </c>
      <c r="BV480" s="22">
        <v>0</v>
      </c>
      <c r="BW480" s="22">
        <v>7.0000000000000007E-2</v>
      </c>
      <c r="BX480" s="22">
        <v>0.35</v>
      </c>
      <c r="BY480" s="22">
        <v>1.88</v>
      </c>
      <c r="BZ480" s="22">
        <v>1.2</v>
      </c>
      <c r="CA480" s="22">
        <v>318</v>
      </c>
      <c r="CB480" s="22">
        <v>210</v>
      </c>
      <c r="CC480" s="22">
        <v>234</v>
      </c>
      <c r="CD480" s="22">
        <v>113</v>
      </c>
      <c r="CE480" s="22">
        <v>303</v>
      </c>
      <c r="CF480" s="22">
        <v>139</v>
      </c>
      <c r="CG480" s="22">
        <v>159</v>
      </c>
      <c r="CH480" s="22">
        <v>51</v>
      </c>
      <c r="CI480" s="22">
        <v>0.8</v>
      </c>
      <c r="CJ480" s="22">
        <v>0.4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465527</v>
      </c>
      <c r="D481" s="22">
        <v>0</v>
      </c>
      <c r="E481" s="22">
        <v>0</v>
      </c>
      <c r="F481" s="22">
        <v>-1</v>
      </c>
      <c r="G481" s="22">
        <v>1</v>
      </c>
      <c r="H481" s="22">
        <v>0</v>
      </c>
      <c r="I481" s="22">
        <v>3</v>
      </c>
      <c r="J481" s="20">
        <v>-0.5</v>
      </c>
      <c r="K481" s="20">
        <v>1</v>
      </c>
      <c r="L481" s="22">
        <v>0</v>
      </c>
      <c r="M481" s="20" t="s">
        <v>2210</v>
      </c>
      <c r="N481" s="20">
        <v>0</v>
      </c>
      <c r="O481" s="22">
        <v>383</v>
      </c>
      <c r="P481" s="23" t="b">
        <v>0</v>
      </c>
      <c r="Q481" s="20"/>
      <c r="R481" s="20"/>
      <c r="S481" s="22">
        <v>44</v>
      </c>
      <c r="T481" s="20" t="s">
        <v>2211</v>
      </c>
      <c r="U481" s="20">
        <v>4</v>
      </c>
      <c r="V481" s="20" t="s">
        <v>2212</v>
      </c>
      <c r="W481" s="20">
        <v>0.3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8</v>
      </c>
      <c r="AD481" s="22">
        <v>40344</v>
      </c>
      <c r="AE481" s="22">
        <v>800</v>
      </c>
      <c r="AF481" s="22">
        <v>19508</v>
      </c>
      <c r="AG481" s="22">
        <v>1773</v>
      </c>
      <c r="AH481" s="20">
        <v>0</v>
      </c>
      <c r="AI481" s="20">
        <v>1.8</v>
      </c>
      <c r="AJ481" s="20" t="s">
        <v>2210</v>
      </c>
      <c r="AK481" s="22">
        <v>116</v>
      </c>
      <c r="AL481" s="22">
        <v>1</v>
      </c>
      <c r="AM481" s="22">
        <v>0</v>
      </c>
      <c r="AN481" s="22">
        <v>1</v>
      </c>
      <c r="AO481" s="22">
        <v>1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0</v>
      </c>
      <c r="AW481" s="22">
        <v>30</v>
      </c>
      <c r="AX481" s="20">
        <v>48.2</v>
      </c>
      <c r="AY481" s="20">
        <v>27.7</v>
      </c>
      <c r="AZ481" s="20">
        <v>13</v>
      </c>
      <c r="BA481" s="20">
        <v>8.9</v>
      </c>
      <c r="BB481" s="22">
        <v>1</v>
      </c>
      <c r="BC481" s="20">
        <v>0.03</v>
      </c>
      <c r="BD481" s="20">
        <v>0.48</v>
      </c>
      <c r="BE481" s="20">
        <v>0.51</v>
      </c>
      <c r="BF481" s="20">
        <v>2.11</v>
      </c>
      <c r="BG481" s="22">
        <v>274</v>
      </c>
      <c r="BH481" s="22">
        <v>113</v>
      </c>
      <c r="BI481" s="22">
        <v>259</v>
      </c>
      <c r="BJ481" s="22">
        <v>142</v>
      </c>
      <c r="BK481" s="22">
        <v>299</v>
      </c>
      <c r="BL481" s="22">
        <v>153</v>
      </c>
      <c r="BM481" s="22">
        <v>310</v>
      </c>
      <c r="BN481" s="22">
        <v>141</v>
      </c>
      <c r="BO481" s="20"/>
      <c r="BP481" s="20"/>
      <c r="BQ481" s="20"/>
      <c r="BR481" s="20"/>
      <c r="BS481" s="20"/>
      <c r="BT481" s="20"/>
      <c r="BU481" s="22">
        <v>0.02</v>
      </c>
      <c r="BV481" s="22">
        <v>0</v>
      </c>
      <c r="BW481" s="22">
        <v>0.37</v>
      </c>
      <c r="BX481" s="22">
        <v>0.39</v>
      </c>
      <c r="BY481" s="22">
        <v>1.64</v>
      </c>
      <c r="BZ481" s="22">
        <v>0.78</v>
      </c>
      <c r="CA481" s="22">
        <v>550</v>
      </c>
      <c r="CB481" s="22">
        <v>297</v>
      </c>
      <c r="CC481" s="22">
        <v>548</v>
      </c>
      <c r="CD481" s="22">
        <v>203</v>
      </c>
      <c r="CE481" s="22">
        <v>56</v>
      </c>
      <c r="CF481" s="22">
        <v>27</v>
      </c>
      <c r="CG481" s="22">
        <v>275</v>
      </c>
      <c r="CH481" s="22">
        <v>88</v>
      </c>
      <c r="CI481" s="22">
        <v>0.78</v>
      </c>
      <c r="CJ481" s="22">
        <v>0.78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100</v>
      </c>
      <c r="B482" s="22">
        <v>100</v>
      </c>
      <c r="C482" s="22">
        <v>21205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1</v>
      </c>
      <c r="J482" s="20">
        <v>-0.5</v>
      </c>
      <c r="K482" s="20">
        <v>1</v>
      </c>
      <c r="L482" s="22">
        <v>0</v>
      </c>
      <c r="M482" s="20" t="s">
        <v>1261</v>
      </c>
      <c r="N482" s="20">
        <v>0</v>
      </c>
      <c r="O482" s="22">
        <v>384</v>
      </c>
      <c r="P482" s="23" t="b">
        <v>0</v>
      </c>
      <c r="Q482" s="20"/>
      <c r="R482" s="20" t="s">
        <v>2581</v>
      </c>
      <c r="S482" s="22">
        <v>40</v>
      </c>
      <c r="T482" s="20" t="s">
        <v>1452</v>
      </c>
      <c r="U482" s="20">
        <v>0</v>
      </c>
      <c r="V482" s="20" t="s">
        <v>757</v>
      </c>
      <c r="W482" s="20">
        <v>0.1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0</v>
      </c>
      <c r="AD482" s="22">
        <v>1164</v>
      </c>
      <c r="AE482" s="22">
        <v>67</v>
      </c>
      <c r="AF482" s="22">
        <v>6330</v>
      </c>
      <c r="AG482" s="22">
        <v>96</v>
      </c>
      <c r="AH482" s="20">
        <v>0</v>
      </c>
      <c r="AI482" s="20">
        <v>0</v>
      </c>
      <c r="AJ482" s="20" t="s">
        <v>757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460</v>
      </c>
      <c r="BH482" s="22">
        <v>41</v>
      </c>
      <c r="BI482" s="22">
        <v>442</v>
      </c>
      <c r="BJ482" s="22">
        <v>24</v>
      </c>
      <c r="BK482" s="22">
        <v>420</v>
      </c>
      <c r="BL482" s="22">
        <v>19</v>
      </c>
      <c r="BM482" s="22">
        <v>464</v>
      </c>
      <c r="BN482" s="22">
        <v>41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605</v>
      </c>
      <c r="CB482" s="22">
        <v>37</v>
      </c>
      <c r="CC482" s="22">
        <v>397</v>
      </c>
      <c r="CD482" s="22">
        <v>39</v>
      </c>
      <c r="CE482" s="22">
        <v>467</v>
      </c>
      <c r="CF482" s="22">
        <v>41</v>
      </c>
      <c r="CG482" s="22">
        <v>417</v>
      </c>
      <c r="CH482" s="22">
        <v>61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184667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2</v>
      </c>
      <c r="J483" s="20">
        <v>2.5</v>
      </c>
      <c r="K483" s="20">
        <v>4</v>
      </c>
      <c r="L483" s="22">
        <v>5</v>
      </c>
      <c r="M483" s="20" t="s">
        <v>1334</v>
      </c>
      <c r="N483" s="20">
        <v>3</v>
      </c>
      <c r="O483" s="22">
        <v>386</v>
      </c>
      <c r="P483" s="23" t="b">
        <v>0</v>
      </c>
      <c r="Q483" s="20"/>
      <c r="R483" s="20"/>
      <c r="S483" s="22">
        <v>45</v>
      </c>
      <c r="T483" s="20" t="s">
        <v>1437</v>
      </c>
      <c r="U483" s="20">
        <v>2.4</v>
      </c>
      <c r="V483" s="20" t="s">
        <v>547</v>
      </c>
      <c r="W483" s="20">
        <v>0.3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19</v>
      </c>
      <c r="AD483" s="22">
        <v>23691</v>
      </c>
      <c r="AE483" s="22">
        <v>1307</v>
      </c>
      <c r="AF483" s="22">
        <v>16360</v>
      </c>
      <c r="AG483" s="22">
        <v>955</v>
      </c>
      <c r="AH483" s="20">
        <v>0.7</v>
      </c>
      <c r="AI483" s="20">
        <v>4.2</v>
      </c>
      <c r="AJ483" s="20" t="s">
        <v>2213</v>
      </c>
      <c r="AK483" s="22">
        <v>600</v>
      </c>
      <c r="AL483" s="22">
        <v>0</v>
      </c>
      <c r="AM483" s="22">
        <v>1</v>
      </c>
      <c r="AN483" s="22">
        <v>1</v>
      </c>
      <c r="AO483" s="22">
        <v>7</v>
      </c>
      <c r="AP483" s="22">
        <v>0</v>
      </c>
      <c r="AQ483" s="22">
        <v>0</v>
      </c>
      <c r="AR483" s="22">
        <v>0</v>
      </c>
      <c r="AS483" s="22">
        <v>1</v>
      </c>
      <c r="AT483" s="22">
        <v>0</v>
      </c>
      <c r="AU483" s="22">
        <v>0</v>
      </c>
      <c r="AV483" s="22">
        <v>0</v>
      </c>
      <c r="AW483" s="22">
        <v>109</v>
      </c>
      <c r="AX483" s="20">
        <v>89.4</v>
      </c>
      <c r="AY483" s="20">
        <v>84</v>
      </c>
      <c r="AZ483" s="20">
        <v>14</v>
      </c>
      <c r="BA483" s="20">
        <v>18.8</v>
      </c>
      <c r="BB483" s="22">
        <v>6</v>
      </c>
      <c r="BC483" s="20">
        <v>0.15</v>
      </c>
      <c r="BD483" s="20">
        <v>0.26</v>
      </c>
      <c r="BE483" s="20">
        <v>0.41</v>
      </c>
      <c r="BF483" s="20">
        <v>9.7200000000000006</v>
      </c>
      <c r="BG483" s="22">
        <v>190</v>
      </c>
      <c r="BH483" s="22">
        <v>74</v>
      </c>
      <c r="BI483" s="22">
        <v>116</v>
      </c>
      <c r="BJ483" s="22">
        <v>24</v>
      </c>
      <c r="BK483" s="22">
        <v>294</v>
      </c>
      <c r="BL483" s="22">
        <v>94</v>
      </c>
      <c r="BM483" s="22">
        <v>206</v>
      </c>
      <c r="BN483" s="22">
        <v>63</v>
      </c>
      <c r="BO483" s="20"/>
      <c r="BP483" s="20"/>
      <c r="BQ483" s="20"/>
      <c r="BR483" s="20"/>
      <c r="BS483" s="20"/>
      <c r="BT483" s="20"/>
      <c r="BU483" s="22">
        <v>0.02</v>
      </c>
      <c r="BV483" s="22">
        <v>0</v>
      </c>
      <c r="BW483" s="22">
        <v>0.04</v>
      </c>
      <c r="BX483" s="22">
        <v>0.06</v>
      </c>
      <c r="BY483" s="22">
        <v>1.46</v>
      </c>
      <c r="BZ483" s="22">
        <v>1.05</v>
      </c>
      <c r="CA483" s="22">
        <v>373</v>
      </c>
      <c r="CB483" s="22">
        <v>63</v>
      </c>
      <c r="CC483" s="22">
        <v>93</v>
      </c>
      <c r="CD483" s="22">
        <v>29</v>
      </c>
      <c r="CE483" s="22">
        <v>185</v>
      </c>
      <c r="CF483" s="22">
        <v>63</v>
      </c>
      <c r="CG483" s="22">
        <v>270</v>
      </c>
      <c r="CH483" s="22">
        <v>105</v>
      </c>
      <c r="CI483" s="22">
        <v>0.9</v>
      </c>
      <c r="CJ483" s="22">
        <v>0.15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95658</v>
      </c>
      <c r="D484" s="22">
        <v>0</v>
      </c>
      <c r="E484" s="22">
        <v>0</v>
      </c>
      <c r="F484" s="22">
        <v>-3</v>
      </c>
      <c r="G484" s="22">
        <v>3</v>
      </c>
      <c r="H484" s="22">
        <v>0</v>
      </c>
      <c r="I484" s="22">
        <v>2</v>
      </c>
      <c r="J484" s="20">
        <v>2.5</v>
      </c>
      <c r="K484" s="20">
        <v>4</v>
      </c>
      <c r="L484" s="22">
        <v>2</v>
      </c>
      <c r="M484" s="20" t="s">
        <v>1299</v>
      </c>
      <c r="N484" s="20">
        <v>3</v>
      </c>
      <c r="O484" s="22">
        <v>387</v>
      </c>
      <c r="P484" s="23" t="b">
        <v>0</v>
      </c>
      <c r="Q484" s="20"/>
      <c r="R484" s="20" t="s">
        <v>3307</v>
      </c>
      <c r="S484" s="22">
        <v>42</v>
      </c>
      <c r="T484" s="20" t="s">
        <v>1424</v>
      </c>
      <c r="U484" s="20">
        <v>2.2000000000000002</v>
      </c>
      <c r="V484" s="20" t="s">
        <v>519</v>
      </c>
      <c r="W484" s="20">
        <v>0.4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9</v>
      </c>
      <c r="AD484" s="22">
        <v>24820</v>
      </c>
      <c r="AE484" s="22">
        <v>6260</v>
      </c>
      <c r="AF484" s="22">
        <v>41707</v>
      </c>
      <c r="AG484" s="22">
        <v>1261</v>
      </c>
      <c r="AH484" s="20">
        <v>0.7</v>
      </c>
      <c r="AI484" s="20">
        <v>2.1</v>
      </c>
      <c r="AJ484" s="20" t="s">
        <v>519</v>
      </c>
      <c r="AK484" s="22">
        <v>206</v>
      </c>
      <c r="AL484" s="22">
        <v>0</v>
      </c>
      <c r="AM484" s="22">
        <v>1</v>
      </c>
      <c r="AN484" s="22">
        <v>0</v>
      </c>
      <c r="AO484" s="22">
        <v>4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1</v>
      </c>
      <c r="AW484" s="22">
        <v>45</v>
      </c>
      <c r="AX484" s="20">
        <v>57.6</v>
      </c>
      <c r="AY484" s="20">
        <v>20.3</v>
      </c>
      <c r="AZ484" s="20">
        <v>4</v>
      </c>
      <c r="BA484" s="20">
        <v>8.3000000000000007</v>
      </c>
      <c r="BB484" s="22">
        <v>2</v>
      </c>
      <c r="BC484" s="20">
        <v>0</v>
      </c>
      <c r="BD484" s="20">
        <v>0.2</v>
      </c>
      <c r="BE484" s="20">
        <v>0.2</v>
      </c>
      <c r="BF484" s="20">
        <v>3.53</v>
      </c>
      <c r="BG484" s="22">
        <v>251</v>
      </c>
      <c r="BH484" s="22">
        <v>101</v>
      </c>
      <c r="BI484" s="22">
        <v>290</v>
      </c>
      <c r="BJ484" s="22">
        <v>95</v>
      </c>
      <c r="BK484" s="22">
        <v>356</v>
      </c>
      <c r="BL484" s="22">
        <v>121</v>
      </c>
      <c r="BM484" s="22">
        <v>316</v>
      </c>
      <c r="BN484" s="22">
        <v>108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0.09</v>
      </c>
      <c r="BX484" s="22">
        <v>0.09</v>
      </c>
      <c r="BY484" s="22">
        <v>1.54</v>
      </c>
      <c r="BZ484" s="22">
        <v>1.75</v>
      </c>
      <c r="CA484" s="22">
        <v>599</v>
      </c>
      <c r="CB484" s="22">
        <v>158</v>
      </c>
      <c r="CC484" s="22">
        <v>90</v>
      </c>
      <c r="CD484" s="22">
        <v>27</v>
      </c>
      <c r="CE484" s="22">
        <v>194</v>
      </c>
      <c r="CF484" s="22">
        <v>65</v>
      </c>
      <c r="CG484" s="22">
        <v>246</v>
      </c>
      <c r="CH484" s="22">
        <v>96</v>
      </c>
      <c r="CI484" s="22">
        <v>0.87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27.75" thickBot="1">
      <c r="A485" s="22">
        <v>75</v>
      </c>
      <c r="B485" s="22">
        <v>75</v>
      </c>
      <c r="C485" s="22">
        <v>516895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3</v>
      </c>
      <c r="J485" s="20">
        <v>-0.4</v>
      </c>
      <c r="K485" s="20">
        <v>0.8</v>
      </c>
      <c r="L485" s="22">
        <v>0</v>
      </c>
      <c r="M485" s="20" t="s">
        <v>1467</v>
      </c>
      <c r="N485" s="20">
        <v>0</v>
      </c>
      <c r="O485" s="22">
        <v>388</v>
      </c>
      <c r="P485" s="23" t="b">
        <v>0</v>
      </c>
      <c r="Q485" s="20" t="s">
        <v>3298</v>
      </c>
      <c r="R485" s="20" t="s">
        <v>2441</v>
      </c>
      <c r="S485" s="22">
        <v>44</v>
      </c>
      <c r="T485" s="20" t="s">
        <v>1468</v>
      </c>
      <c r="U485" s="20">
        <v>0</v>
      </c>
      <c r="V485" s="20" t="s">
        <v>1469</v>
      </c>
      <c r="W485" s="20">
        <v>0</v>
      </c>
      <c r="X485" s="23" t="b">
        <v>0</v>
      </c>
      <c r="Y485" s="20"/>
      <c r="Z485" s="20" t="s">
        <v>937</v>
      </c>
      <c r="AA485" s="22">
        <v>14</v>
      </c>
      <c r="AB485" s="22">
        <v>1</v>
      </c>
      <c r="AC485" s="22">
        <v>0</v>
      </c>
      <c r="AD485" s="22">
        <v>1185</v>
      </c>
      <c r="AE485" s="22">
        <v>190</v>
      </c>
      <c r="AF485" s="22">
        <v>2217</v>
      </c>
      <c r="AG485" s="22">
        <v>64</v>
      </c>
      <c r="AH485" s="20">
        <v>0</v>
      </c>
      <c r="AI485" s="20">
        <v>0</v>
      </c>
      <c r="AJ485" s="20" t="s">
        <v>1469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593</v>
      </c>
      <c r="BH485" s="22">
        <v>230</v>
      </c>
      <c r="BI485" s="22">
        <v>584</v>
      </c>
      <c r="BJ485" s="22">
        <v>231</v>
      </c>
      <c r="BK485" s="22">
        <v>574</v>
      </c>
      <c r="BL485" s="22">
        <v>229</v>
      </c>
      <c r="BM485" s="22">
        <v>597</v>
      </c>
      <c r="BN485" s="22">
        <v>234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567</v>
      </c>
      <c r="CB485" s="22">
        <v>309</v>
      </c>
      <c r="CC485" s="22">
        <v>557</v>
      </c>
      <c r="CD485" s="22">
        <v>210</v>
      </c>
      <c r="CE485" s="22">
        <v>601</v>
      </c>
      <c r="CF485" s="22">
        <v>235</v>
      </c>
      <c r="CG485" s="22">
        <v>606</v>
      </c>
      <c r="CH485" s="22">
        <v>235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0</v>
      </c>
      <c r="B486" s="22">
        <v>0</v>
      </c>
      <c r="C486" s="22">
        <v>222690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2</v>
      </c>
      <c r="J486" s="20">
        <v>0</v>
      </c>
      <c r="K486" s="20">
        <v>0</v>
      </c>
      <c r="L486" s="22">
        <v>0</v>
      </c>
      <c r="M486" s="20" t="s">
        <v>1453</v>
      </c>
      <c r="N486" s="20">
        <v>0</v>
      </c>
      <c r="O486" s="22">
        <v>389</v>
      </c>
      <c r="P486" s="23" t="b">
        <v>0</v>
      </c>
      <c r="Q486" s="20" t="s">
        <v>3188</v>
      </c>
      <c r="R486" s="20" t="s">
        <v>2442</v>
      </c>
      <c r="S486" s="22">
        <v>43</v>
      </c>
      <c r="T486" s="20" t="s">
        <v>1454</v>
      </c>
      <c r="U486" s="20">
        <v>0</v>
      </c>
      <c r="V486" s="20" t="s">
        <v>463</v>
      </c>
      <c r="W486" s="20">
        <v>0</v>
      </c>
      <c r="X486" s="23" t="b">
        <v>0</v>
      </c>
      <c r="Y486" s="20"/>
      <c r="Z486" s="20" t="s">
        <v>899</v>
      </c>
      <c r="AA486" s="22">
        <v>14</v>
      </c>
      <c r="AB486" s="22">
        <v>1</v>
      </c>
      <c r="AC486" s="22">
        <v>0</v>
      </c>
      <c r="AD486" s="22">
        <v>359</v>
      </c>
      <c r="AE486" s="22">
        <v>9</v>
      </c>
      <c r="AF486" s="22">
        <v>4196</v>
      </c>
      <c r="AG486" s="22">
        <v>29</v>
      </c>
      <c r="AH486" s="20">
        <v>0</v>
      </c>
      <c r="AI486" s="20">
        <v>0</v>
      </c>
      <c r="AJ486" s="20" t="s">
        <v>463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542</v>
      </c>
      <c r="BH486" s="22">
        <v>214</v>
      </c>
      <c r="BI486" s="22">
        <v>529</v>
      </c>
      <c r="BJ486" s="22">
        <v>211</v>
      </c>
      <c r="BK486" s="22">
        <v>512</v>
      </c>
      <c r="BL486" s="22">
        <v>206</v>
      </c>
      <c r="BM486" s="22">
        <v>546</v>
      </c>
      <c r="BN486" s="22">
        <v>213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583</v>
      </c>
      <c r="CB486" s="22">
        <v>149</v>
      </c>
      <c r="CC486" s="22">
        <v>487</v>
      </c>
      <c r="CD486" s="22">
        <v>186</v>
      </c>
      <c r="CE486" s="22">
        <v>549</v>
      </c>
      <c r="CF486" s="22">
        <v>212</v>
      </c>
      <c r="CG486" s="22">
        <v>577</v>
      </c>
      <c r="CH486" s="22">
        <v>207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148225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4</v>
      </c>
      <c r="J487" s="20">
        <v>0.5</v>
      </c>
      <c r="K487" s="20">
        <v>2</v>
      </c>
      <c r="L487" s="22">
        <v>1</v>
      </c>
      <c r="M487" s="20" t="s">
        <v>444</v>
      </c>
      <c r="N487" s="20">
        <v>1</v>
      </c>
      <c r="O487" s="22">
        <v>390</v>
      </c>
      <c r="P487" s="23" t="b">
        <v>0</v>
      </c>
      <c r="Q487" s="20"/>
      <c r="R487" s="20" t="s">
        <v>2443</v>
      </c>
      <c r="S487" s="22">
        <v>65</v>
      </c>
      <c r="T487" s="20" t="s">
        <v>1449</v>
      </c>
      <c r="U487" s="20">
        <v>1.1000000000000001</v>
      </c>
      <c r="V487" s="20" t="s">
        <v>498</v>
      </c>
      <c r="W487" s="20">
        <v>0.3</v>
      </c>
      <c r="X487" s="23" t="b">
        <v>0</v>
      </c>
      <c r="Y487" s="20"/>
      <c r="Z487" s="20" t="s">
        <v>858</v>
      </c>
      <c r="AA487" s="22">
        <v>14</v>
      </c>
      <c r="AB487" s="22">
        <v>1</v>
      </c>
      <c r="AC487" s="22">
        <v>8</v>
      </c>
      <c r="AD487" s="22">
        <v>16836</v>
      </c>
      <c r="AE487" s="22">
        <v>444</v>
      </c>
      <c r="AF487" s="22">
        <v>24325</v>
      </c>
      <c r="AG487" s="22">
        <v>730</v>
      </c>
      <c r="AH487" s="20">
        <v>0.2</v>
      </c>
      <c r="AI487" s="20">
        <v>1.2</v>
      </c>
      <c r="AJ487" s="20" t="s">
        <v>498</v>
      </c>
      <c r="AK487" s="22">
        <v>215</v>
      </c>
      <c r="AL487" s="22">
        <v>0</v>
      </c>
      <c r="AM487" s="22">
        <v>0</v>
      </c>
      <c r="AN487" s="22">
        <v>0</v>
      </c>
      <c r="AO487" s="22">
        <v>4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23</v>
      </c>
      <c r="AX487" s="20">
        <v>22.6</v>
      </c>
      <c r="AY487" s="20">
        <v>62.8</v>
      </c>
      <c r="AZ487" s="20">
        <v>55</v>
      </c>
      <c r="BA487" s="20">
        <v>14</v>
      </c>
      <c r="BB487" s="22">
        <v>2</v>
      </c>
      <c r="BC487" s="20">
        <v>0.25</v>
      </c>
      <c r="BD487" s="20">
        <v>0.09</v>
      </c>
      <c r="BE487" s="20">
        <v>0.34</v>
      </c>
      <c r="BF487" s="20">
        <v>3.7</v>
      </c>
      <c r="BG487" s="22">
        <v>340</v>
      </c>
      <c r="BH487" s="22">
        <v>41</v>
      </c>
      <c r="BI487" s="22">
        <v>161</v>
      </c>
      <c r="BJ487" s="22">
        <v>22</v>
      </c>
      <c r="BK487" s="22">
        <v>162</v>
      </c>
      <c r="BL487" s="22">
        <v>39</v>
      </c>
      <c r="BM487" s="22">
        <v>262</v>
      </c>
      <c r="BN487" s="22">
        <v>39</v>
      </c>
      <c r="BO487" s="20"/>
      <c r="BP487" s="20"/>
      <c r="BQ487" s="20"/>
      <c r="BR487" s="20"/>
      <c r="BS487" s="22">
        <v>2</v>
      </c>
      <c r="BT487" s="20"/>
      <c r="BU487" s="22">
        <v>0.1</v>
      </c>
      <c r="BV487" s="22">
        <v>0</v>
      </c>
      <c r="BW487" s="22">
        <v>0.04</v>
      </c>
      <c r="BX487" s="22">
        <v>0.14000000000000001</v>
      </c>
      <c r="BY487" s="22">
        <v>1.55</v>
      </c>
      <c r="BZ487" s="22">
        <v>1.67</v>
      </c>
      <c r="CA487" s="22">
        <v>46</v>
      </c>
      <c r="CB487" s="22">
        <v>17</v>
      </c>
      <c r="CC487" s="22">
        <v>255</v>
      </c>
      <c r="CD487" s="22">
        <v>36</v>
      </c>
      <c r="CE487" s="22">
        <v>343</v>
      </c>
      <c r="CF487" s="22">
        <v>43</v>
      </c>
      <c r="CG487" s="22">
        <v>262</v>
      </c>
      <c r="CH487" s="22">
        <v>43</v>
      </c>
      <c r="CI487" s="22">
        <v>0.84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0</v>
      </c>
      <c r="B488" s="22">
        <v>0</v>
      </c>
      <c r="C488" s="22">
        <v>221820</v>
      </c>
      <c r="D488" s="22">
        <v>0</v>
      </c>
      <c r="E488" s="22">
        <v>0</v>
      </c>
      <c r="F488" s="22">
        <v>-3</v>
      </c>
      <c r="G488" s="22">
        <v>3</v>
      </c>
      <c r="H488" s="22">
        <v>0</v>
      </c>
      <c r="I488" s="22">
        <v>2</v>
      </c>
      <c r="J488" s="20">
        <v>0</v>
      </c>
      <c r="K488" s="20">
        <v>0</v>
      </c>
      <c r="L488" s="22">
        <v>0</v>
      </c>
      <c r="M488" s="20" t="s">
        <v>1456</v>
      </c>
      <c r="N488" s="20">
        <v>0</v>
      </c>
      <c r="O488" s="22">
        <v>391</v>
      </c>
      <c r="P488" s="23" t="b">
        <v>0</v>
      </c>
      <c r="Q488" s="20" t="s">
        <v>2783</v>
      </c>
      <c r="R488" s="20" t="s">
        <v>3308</v>
      </c>
      <c r="S488" s="22">
        <v>47</v>
      </c>
      <c r="T488" s="20" t="s">
        <v>1457</v>
      </c>
      <c r="U488" s="20">
        <v>1</v>
      </c>
      <c r="V488" s="20" t="s">
        <v>483</v>
      </c>
      <c r="W488" s="20">
        <v>2.8</v>
      </c>
      <c r="X488" s="23" t="b">
        <v>0</v>
      </c>
      <c r="Y488" s="20"/>
      <c r="Z488" s="20" t="s">
        <v>899</v>
      </c>
      <c r="AA488" s="22">
        <v>14</v>
      </c>
      <c r="AB488" s="22">
        <v>1</v>
      </c>
      <c r="AC488" s="22">
        <v>5</v>
      </c>
      <c r="AD488" s="22">
        <v>82664</v>
      </c>
      <c r="AE488" s="22">
        <v>43</v>
      </c>
      <c r="AF488" s="22">
        <v>524848</v>
      </c>
      <c r="AG488" s="22">
        <v>7632</v>
      </c>
      <c r="AH488" s="20">
        <v>0</v>
      </c>
      <c r="AI488" s="20">
        <v>1.1000000000000001</v>
      </c>
      <c r="AJ488" s="20" t="s">
        <v>1897</v>
      </c>
      <c r="AK488" s="22">
        <v>375</v>
      </c>
      <c r="AL488" s="22">
        <v>0</v>
      </c>
      <c r="AM488" s="22">
        <v>1</v>
      </c>
      <c r="AN488" s="22">
        <v>0</v>
      </c>
      <c r="AO488" s="22">
        <v>8</v>
      </c>
      <c r="AP488" s="22">
        <v>1</v>
      </c>
      <c r="AQ488" s="22">
        <v>0</v>
      </c>
      <c r="AR488" s="22">
        <v>0</v>
      </c>
      <c r="AS488" s="22">
        <v>2</v>
      </c>
      <c r="AT488" s="22">
        <v>0</v>
      </c>
      <c r="AU488" s="22">
        <v>0</v>
      </c>
      <c r="AV488" s="22">
        <v>0</v>
      </c>
      <c r="AW488" s="22">
        <v>74</v>
      </c>
      <c r="AX488" s="20">
        <v>74</v>
      </c>
      <c r="AY488" s="20">
        <v>43.5</v>
      </c>
      <c r="AZ488" s="20">
        <v>2</v>
      </c>
      <c r="BA488" s="20">
        <v>11.9</v>
      </c>
      <c r="BB488" s="22">
        <v>5</v>
      </c>
      <c r="BC488" s="20">
        <v>0</v>
      </c>
      <c r="BD488" s="20">
        <v>0.08</v>
      </c>
      <c r="BE488" s="20">
        <v>0.08</v>
      </c>
      <c r="BF488" s="20">
        <v>5.51</v>
      </c>
      <c r="BG488" s="22">
        <v>225</v>
      </c>
      <c r="BH488" s="22">
        <v>89</v>
      </c>
      <c r="BI488" s="22">
        <v>210</v>
      </c>
      <c r="BJ488" s="22">
        <v>56</v>
      </c>
      <c r="BK488" s="22">
        <v>384</v>
      </c>
      <c r="BL488" s="22">
        <v>138</v>
      </c>
      <c r="BM488" s="22">
        <v>280</v>
      </c>
      <c r="BN488" s="22">
        <v>96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0.02</v>
      </c>
      <c r="BX488" s="22">
        <v>0.02</v>
      </c>
      <c r="BY488" s="22">
        <v>1.32</v>
      </c>
      <c r="BZ488" s="22">
        <v>1.92</v>
      </c>
      <c r="CA488" s="22">
        <v>333</v>
      </c>
      <c r="CB488" s="22">
        <v>40</v>
      </c>
      <c r="CC488" s="22">
        <v>635</v>
      </c>
      <c r="CD488" s="22">
        <v>223</v>
      </c>
      <c r="CE488" s="22">
        <v>385</v>
      </c>
      <c r="CF488" s="22">
        <v>134</v>
      </c>
      <c r="CG488" s="22">
        <v>111</v>
      </c>
      <c r="CH488" s="22">
        <v>45</v>
      </c>
      <c r="CI488" s="22">
        <v>1.2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195851</v>
      </c>
      <c r="D489" s="22">
        <v>0</v>
      </c>
      <c r="E489" s="22">
        <v>0</v>
      </c>
      <c r="F489" s="22">
        <v>-2</v>
      </c>
      <c r="G489" s="22">
        <v>2</v>
      </c>
      <c r="H489" s="22">
        <v>1</v>
      </c>
      <c r="I489" s="22">
        <v>3</v>
      </c>
      <c r="J489" s="20">
        <v>6.5</v>
      </c>
      <c r="K489" s="20">
        <v>8</v>
      </c>
      <c r="L489" s="22">
        <v>7</v>
      </c>
      <c r="M489" s="20" t="s">
        <v>1414</v>
      </c>
      <c r="N489" s="20">
        <v>7</v>
      </c>
      <c r="O489" s="22">
        <v>392</v>
      </c>
      <c r="P489" s="23" t="b">
        <v>0</v>
      </c>
      <c r="Q489" s="20"/>
      <c r="R489" s="20" t="s">
        <v>3362</v>
      </c>
      <c r="S489" s="22">
        <v>48</v>
      </c>
      <c r="T489" s="20" t="s">
        <v>1438</v>
      </c>
      <c r="U489" s="20">
        <v>4.7</v>
      </c>
      <c r="V489" s="20" t="s">
        <v>630</v>
      </c>
      <c r="W489" s="20">
        <v>0.4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28</v>
      </c>
      <c r="AD489" s="22">
        <v>38932</v>
      </c>
      <c r="AE489" s="22">
        <v>17245</v>
      </c>
      <c r="AF489" s="22">
        <v>8966</v>
      </c>
      <c r="AG489" s="22">
        <v>2012</v>
      </c>
      <c r="AH489" s="20">
        <v>1.5</v>
      </c>
      <c r="AI489" s="20">
        <v>5.8</v>
      </c>
      <c r="AJ489" s="20" t="s">
        <v>630</v>
      </c>
      <c r="AK489" s="22">
        <v>246</v>
      </c>
      <c r="AL489" s="22">
        <v>3</v>
      </c>
      <c r="AM489" s="22">
        <v>0</v>
      </c>
      <c r="AN489" s="22">
        <v>1</v>
      </c>
      <c r="AO489" s="22">
        <v>4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3</v>
      </c>
      <c r="AW489" s="22">
        <v>91</v>
      </c>
      <c r="AX489" s="20">
        <v>124.6</v>
      </c>
      <c r="AY489" s="20">
        <v>14.3</v>
      </c>
      <c r="AZ489" s="20">
        <v>64</v>
      </c>
      <c r="BA489" s="20">
        <v>20.399999999999999</v>
      </c>
      <c r="BB489" s="22">
        <v>3</v>
      </c>
      <c r="BC489" s="20">
        <v>0.55000000000000004</v>
      </c>
      <c r="BD489" s="20">
        <v>0.02</v>
      </c>
      <c r="BE489" s="20">
        <v>0.56999999999999995</v>
      </c>
      <c r="BF489" s="20">
        <v>4.09</v>
      </c>
      <c r="BG489" s="22">
        <v>131</v>
      </c>
      <c r="BH489" s="22">
        <v>48</v>
      </c>
      <c r="BI489" s="22">
        <v>319</v>
      </c>
      <c r="BJ489" s="22">
        <v>166</v>
      </c>
      <c r="BK489" s="22">
        <v>136</v>
      </c>
      <c r="BL489" s="22">
        <v>80</v>
      </c>
      <c r="BM489" s="22">
        <v>191</v>
      </c>
      <c r="BN489" s="22">
        <v>93</v>
      </c>
      <c r="BO489" s="20"/>
      <c r="BP489" s="20"/>
      <c r="BQ489" s="20"/>
      <c r="BR489" s="20"/>
      <c r="BS489" s="20"/>
      <c r="BT489" s="20"/>
      <c r="BU489" s="22">
        <v>0.2</v>
      </c>
      <c r="BV489" s="22">
        <v>0</v>
      </c>
      <c r="BW489" s="22">
        <v>0.01</v>
      </c>
      <c r="BX489" s="22">
        <v>0.21</v>
      </c>
      <c r="BY489" s="22">
        <v>1.5</v>
      </c>
      <c r="BZ489" s="22">
        <v>1.46</v>
      </c>
      <c r="CA489" s="22">
        <v>306</v>
      </c>
      <c r="CB489" s="22">
        <v>202</v>
      </c>
      <c r="CC489" s="22">
        <v>6</v>
      </c>
      <c r="CD489" s="22">
        <v>4</v>
      </c>
      <c r="CE489" s="22">
        <v>31</v>
      </c>
      <c r="CF489" s="22">
        <v>19</v>
      </c>
      <c r="CG489" s="22">
        <v>245</v>
      </c>
      <c r="CH489" s="22">
        <v>78</v>
      </c>
      <c r="CI489" s="22">
        <v>1.1000000000000001</v>
      </c>
      <c r="CJ489" s="22">
        <v>0.37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488404</v>
      </c>
      <c r="D490" s="22">
        <v>0</v>
      </c>
      <c r="E490" s="22">
        <v>0</v>
      </c>
      <c r="F490" s="22">
        <v>-1</v>
      </c>
      <c r="G490" s="22">
        <v>1</v>
      </c>
      <c r="H490" s="22">
        <v>0</v>
      </c>
      <c r="I490" s="22">
        <v>3</v>
      </c>
      <c r="J490" s="20">
        <v>0.2</v>
      </c>
      <c r="K490" s="20">
        <v>1.7</v>
      </c>
      <c r="L490" s="22">
        <v>0</v>
      </c>
      <c r="M490" s="20" t="s">
        <v>1138</v>
      </c>
      <c r="N490" s="20">
        <v>0.7</v>
      </c>
      <c r="O490" s="22">
        <v>394</v>
      </c>
      <c r="P490" s="23" t="b">
        <v>0</v>
      </c>
      <c r="Q490" s="20"/>
      <c r="R490" s="20"/>
      <c r="S490" s="22">
        <v>44</v>
      </c>
      <c r="T490" s="20" t="s">
        <v>1450</v>
      </c>
      <c r="U490" s="20">
        <v>1.2</v>
      </c>
      <c r="V490" s="20" t="s">
        <v>1451</v>
      </c>
      <c r="W490" s="20">
        <v>0.3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5</v>
      </c>
      <c r="AD490" s="22">
        <v>33839</v>
      </c>
      <c r="AE490" s="22">
        <v>904</v>
      </c>
      <c r="AF490" s="22">
        <v>24753</v>
      </c>
      <c r="AG490" s="22">
        <v>1003</v>
      </c>
      <c r="AH490" s="20">
        <v>0.2</v>
      </c>
      <c r="AI490" s="20">
        <v>1.1000000000000001</v>
      </c>
      <c r="AJ490" s="20" t="s">
        <v>758</v>
      </c>
      <c r="AK490" s="22">
        <v>83</v>
      </c>
      <c r="AL490" s="22">
        <v>0</v>
      </c>
      <c r="AM490" s="22">
        <v>0</v>
      </c>
      <c r="AN490" s="22">
        <v>0</v>
      </c>
      <c r="AO490" s="22">
        <v>1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16</v>
      </c>
      <c r="AX490" s="20">
        <v>9.4</v>
      </c>
      <c r="AY490" s="20">
        <v>4.5</v>
      </c>
      <c r="AZ490" s="20">
        <v>17</v>
      </c>
      <c r="BA490" s="20">
        <v>3.2</v>
      </c>
      <c r="BB490" s="22">
        <v>1</v>
      </c>
      <c r="BC490" s="20">
        <v>0.24</v>
      </c>
      <c r="BD490" s="20">
        <v>0.08</v>
      </c>
      <c r="BE490" s="20">
        <v>0.32</v>
      </c>
      <c r="BF490" s="20">
        <v>1.95</v>
      </c>
      <c r="BG490" s="22">
        <v>384</v>
      </c>
      <c r="BH490" s="22">
        <v>173</v>
      </c>
      <c r="BI490" s="22">
        <v>367</v>
      </c>
      <c r="BJ490" s="22">
        <v>182</v>
      </c>
      <c r="BK490" s="22">
        <v>271</v>
      </c>
      <c r="BL490" s="22">
        <v>142</v>
      </c>
      <c r="BM490" s="22">
        <v>373</v>
      </c>
      <c r="BN490" s="22">
        <v>172</v>
      </c>
      <c r="BO490" s="20"/>
      <c r="BP490" s="20"/>
      <c r="BQ490" s="20"/>
      <c r="BR490" s="20"/>
      <c r="BS490" s="20"/>
      <c r="BT490" s="20"/>
      <c r="BU490" s="22">
        <v>0.26</v>
      </c>
      <c r="BV490" s="22">
        <v>0</v>
      </c>
      <c r="BW490" s="22">
        <v>0.09</v>
      </c>
      <c r="BX490" s="22">
        <v>0.35</v>
      </c>
      <c r="BY490" s="22">
        <v>2.11</v>
      </c>
      <c r="BZ490" s="22">
        <v>1.08</v>
      </c>
      <c r="CA490" s="22">
        <v>558</v>
      </c>
      <c r="CB490" s="22">
        <v>303</v>
      </c>
      <c r="CC490" s="22">
        <v>280</v>
      </c>
      <c r="CD490" s="22">
        <v>134</v>
      </c>
      <c r="CE490" s="22">
        <v>329</v>
      </c>
      <c r="CF490" s="22">
        <v>155</v>
      </c>
      <c r="CG490" s="22">
        <v>298</v>
      </c>
      <c r="CH490" s="22">
        <v>93</v>
      </c>
      <c r="CI490" s="22">
        <v>1.08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90152</v>
      </c>
      <c r="D491" s="22">
        <v>0</v>
      </c>
      <c r="E491" s="22">
        <v>0</v>
      </c>
      <c r="F491" s="22">
        <v>0</v>
      </c>
      <c r="G491" s="22">
        <v>0</v>
      </c>
      <c r="H491" s="22">
        <v>1</v>
      </c>
      <c r="I491" s="22">
        <v>2</v>
      </c>
      <c r="J491" s="20">
        <v>0.5</v>
      </c>
      <c r="K491" s="20">
        <v>2</v>
      </c>
      <c r="L491" s="22">
        <v>1</v>
      </c>
      <c r="M491" s="20" t="s">
        <v>1422</v>
      </c>
      <c r="N491" s="20">
        <v>1</v>
      </c>
      <c r="O491" s="22">
        <v>395</v>
      </c>
      <c r="P491" s="23" t="b">
        <v>0</v>
      </c>
      <c r="Q491" s="20"/>
      <c r="R491" s="20" t="s">
        <v>2922</v>
      </c>
      <c r="S491" s="22">
        <v>50</v>
      </c>
      <c r="T491" s="20" t="s">
        <v>1423</v>
      </c>
      <c r="U491" s="20">
        <v>3.2</v>
      </c>
      <c r="V491" s="20" t="s">
        <v>475</v>
      </c>
      <c r="W491" s="20">
        <v>2.8</v>
      </c>
      <c r="X491" s="23" t="b">
        <v>0</v>
      </c>
      <c r="Y491" s="20"/>
      <c r="Z491" s="20" t="s">
        <v>858</v>
      </c>
      <c r="AA491" s="22">
        <v>14</v>
      </c>
      <c r="AB491" s="22">
        <v>1</v>
      </c>
      <c r="AC491" s="22">
        <v>19</v>
      </c>
      <c r="AD491" s="22">
        <v>407023</v>
      </c>
      <c r="AE491" s="22">
        <v>1951</v>
      </c>
      <c r="AF491" s="22">
        <v>518466</v>
      </c>
      <c r="AG491" s="22">
        <v>6860</v>
      </c>
      <c r="AH491" s="20">
        <v>0.2</v>
      </c>
      <c r="AI491" s="20">
        <v>3.8</v>
      </c>
      <c r="AJ491" s="20" t="s">
        <v>2217</v>
      </c>
      <c r="AK491" s="22">
        <v>328</v>
      </c>
      <c r="AL491" s="22">
        <v>1</v>
      </c>
      <c r="AM491" s="22">
        <v>0</v>
      </c>
      <c r="AN491" s="22">
        <v>1</v>
      </c>
      <c r="AO491" s="22">
        <v>5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2</v>
      </c>
      <c r="AW491" s="22">
        <v>94</v>
      </c>
      <c r="AX491" s="20">
        <v>101.2</v>
      </c>
      <c r="AY491" s="20">
        <v>22.5</v>
      </c>
      <c r="AZ491" s="20">
        <v>64</v>
      </c>
      <c r="BA491" s="20">
        <v>18.8</v>
      </c>
      <c r="BB491" s="22">
        <v>4</v>
      </c>
      <c r="BC491" s="20">
        <v>0.68</v>
      </c>
      <c r="BD491" s="20">
        <v>0.14000000000000001</v>
      </c>
      <c r="BE491" s="20">
        <v>0.82</v>
      </c>
      <c r="BF491" s="20">
        <v>6.19</v>
      </c>
      <c r="BG491" s="22">
        <v>169</v>
      </c>
      <c r="BH491" s="22">
        <v>66</v>
      </c>
      <c r="BI491" s="22">
        <v>282</v>
      </c>
      <c r="BJ491" s="22">
        <v>92</v>
      </c>
      <c r="BK491" s="22">
        <v>137</v>
      </c>
      <c r="BL491" s="22">
        <v>21</v>
      </c>
      <c r="BM491" s="22">
        <v>207</v>
      </c>
      <c r="BN491" s="22">
        <v>64</v>
      </c>
      <c r="BO491" s="20"/>
      <c r="BP491" s="20"/>
      <c r="BQ491" s="20"/>
      <c r="BR491" s="20"/>
      <c r="BS491" s="20"/>
      <c r="BT491" s="20"/>
      <c r="BU491" s="22">
        <v>0.19</v>
      </c>
      <c r="BV491" s="22">
        <v>0</v>
      </c>
      <c r="BW491" s="22">
        <v>0.04</v>
      </c>
      <c r="BX491" s="22">
        <v>0.23</v>
      </c>
      <c r="BY491" s="22">
        <v>1.7</v>
      </c>
      <c r="BZ491" s="22">
        <v>1.37</v>
      </c>
      <c r="CA491" s="22">
        <v>171</v>
      </c>
      <c r="CB491" s="22">
        <v>21</v>
      </c>
      <c r="CC491" s="22">
        <v>239</v>
      </c>
      <c r="CD491" s="22">
        <v>73</v>
      </c>
      <c r="CE491" s="22">
        <v>114</v>
      </c>
      <c r="CF491" s="22">
        <v>35</v>
      </c>
      <c r="CG491" s="22">
        <v>109</v>
      </c>
      <c r="CH491" s="22">
        <v>43</v>
      </c>
      <c r="CI491" s="22">
        <v>1.1000000000000001</v>
      </c>
      <c r="CJ491" s="22">
        <v>0.27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176297</v>
      </c>
      <c r="D492" s="22">
        <v>-1</v>
      </c>
      <c r="E492" s="22">
        <v>1</v>
      </c>
      <c r="F492" s="22">
        <v>-3</v>
      </c>
      <c r="G492" s="22">
        <v>3</v>
      </c>
      <c r="H492" s="22">
        <v>0</v>
      </c>
      <c r="I492" s="22">
        <v>3</v>
      </c>
      <c r="J492" s="20">
        <v>1.5</v>
      </c>
      <c r="K492" s="20">
        <v>3</v>
      </c>
      <c r="L492" s="22">
        <v>2</v>
      </c>
      <c r="M492" s="20" t="s">
        <v>907</v>
      </c>
      <c r="N492" s="20">
        <v>2</v>
      </c>
      <c r="O492" s="22">
        <v>396</v>
      </c>
      <c r="P492" s="23" t="b">
        <v>0</v>
      </c>
      <c r="Q492" s="20"/>
      <c r="R492" s="20"/>
      <c r="S492" s="22">
        <v>87</v>
      </c>
      <c r="T492" s="20" t="s">
        <v>1433</v>
      </c>
      <c r="U492" s="20">
        <v>3.3</v>
      </c>
      <c r="V492" s="20" t="s">
        <v>390</v>
      </c>
      <c r="W492" s="20">
        <v>18.3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30</v>
      </c>
      <c r="AD492" s="22">
        <v>671285</v>
      </c>
      <c r="AE492" s="22">
        <v>1904</v>
      </c>
      <c r="AF492" s="22">
        <v>3415086</v>
      </c>
      <c r="AG492" s="22">
        <v>154200</v>
      </c>
      <c r="AH492" s="20">
        <v>0.2</v>
      </c>
      <c r="AI492" s="20">
        <v>3.4</v>
      </c>
      <c r="AJ492" s="20" t="s">
        <v>390</v>
      </c>
      <c r="AK492" s="22">
        <v>756</v>
      </c>
      <c r="AL492" s="22">
        <v>1</v>
      </c>
      <c r="AM492" s="22">
        <v>2</v>
      </c>
      <c r="AN492" s="22">
        <v>2</v>
      </c>
      <c r="AO492" s="22">
        <v>13</v>
      </c>
      <c r="AP492" s="22">
        <v>0</v>
      </c>
      <c r="AQ492" s="22">
        <v>0</v>
      </c>
      <c r="AR492" s="22">
        <v>0</v>
      </c>
      <c r="AS492" s="22">
        <v>1</v>
      </c>
      <c r="AT492" s="22">
        <v>0</v>
      </c>
      <c r="AU492" s="22">
        <v>0</v>
      </c>
      <c r="AV492" s="22">
        <v>0</v>
      </c>
      <c r="AW492" s="22">
        <v>85</v>
      </c>
      <c r="AX492" s="20">
        <v>108.8</v>
      </c>
      <c r="AY492" s="20">
        <v>144.30000000000001</v>
      </c>
      <c r="AZ492" s="20">
        <v>294</v>
      </c>
      <c r="BA492" s="20">
        <v>54.8</v>
      </c>
      <c r="BB492" s="22">
        <v>9</v>
      </c>
      <c r="BC492" s="20">
        <v>2.81</v>
      </c>
      <c r="BD492" s="20">
        <v>1.42</v>
      </c>
      <c r="BE492" s="20">
        <v>4.2300000000000004</v>
      </c>
      <c r="BF492" s="20">
        <v>12.67</v>
      </c>
      <c r="BG492" s="22">
        <v>154</v>
      </c>
      <c r="BH492" s="22">
        <v>60</v>
      </c>
      <c r="BI492" s="22">
        <v>53</v>
      </c>
      <c r="BJ492" s="22">
        <v>38</v>
      </c>
      <c r="BK492" s="22">
        <v>14</v>
      </c>
      <c r="BL492" s="22">
        <v>9</v>
      </c>
      <c r="BM492" s="22">
        <v>29</v>
      </c>
      <c r="BN492" s="22">
        <v>21</v>
      </c>
      <c r="BO492" s="20"/>
      <c r="BP492" s="20"/>
      <c r="BQ492" s="22">
        <v>2</v>
      </c>
      <c r="BR492" s="20"/>
      <c r="BS492" s="22">
        <v>3</v>
      </c>
      <c r="BT492" s="20"/>
      <c r="BU492" s="22">
        <v>0.33</v>
      </c>
      <c r="BV492" s="22">
        <v>0</v>
      </c>
      <c r="BW492" s="22">
        <v>0.17</v>
      </c>
      <c r="BX492" s="22">
        <v>0.5</v>
      </c>
      <c r="BY492" s="22">
        <v>1.51</v>
      </c>
      <c r="BZ492" s="22">
        <v>1.55</v>
      </c>
      <c r="CA492" s="22">
        <v>6</v>
      </c>
      <c r="CB492" s="22">
        <v>4</v>
      </c>
      <c r="CC492" s="22">
        <v>169</v>
      </c>
      <c r="CD492" s="22">
        <v>80</v>
      </c>
      <c r="CE492" s="22">
        <v>109</v>
      </c>
      <c r="CF492" s="22">
        <v>50</v>
      </c>
      <c r="CG492" s="22">
        <v>20</v>
      </c>
      <c r="CH492" s="22">
        <v>9</v>
      </c>
      <c r="CI492" s="22">
        <v>1.07</v>
      </c>
      <c r="CJ492" s="22">
        <v>0.24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27.75" thickBot="1">
      <c r="A493" s="22">
        <v>0</v>
      </c>
      <c r="B493" s="22">
        <v>0</v>
      </c>
      <c r="C493" s="22">
        <v>209243</v>
      </c>
      <c r="D493" s="22">
        <v>0</v>
      </c>
      <c r="E493" s="22">
        <v>0</v>
      </c>
      <c r="F493" s="22">
        <v>-3</v>
      </c>
      <c r="G493" s="22">
        <v>3</v>
      </c>
      <c r="H493" s="22">
        <v>0</v>
      </c>
      <c r="I493" s="22">
        <v>3</v>
      </c>
      <c r="J493" s="20">
        <v>0</v>
      </c>
      <c r="K493" s="20">
        <v>0</v>
      </c>
      <c r="L493" s="22">
        <v>0</v>
      </c>
      <c r="M493" s="20" t="s">
        <v>1441</v>
      </c>
      <c r="N493" s="20">
        <v>0</v>
      </c>
      <c r="O493" s="22">
        <v>397</v>
      </c>
      <c r="P493" s="23" t="b">
        <v>0</v>
      </c>
      <c r="Q493" s="20" t="s">
        <v>3206</v>
      </c>
      <c r="R493" s="20" t="s">
        <v>3211</v>
      </c>
      <c r="S493" s="22">
        <v>67</v>
      </c>
      <c r="T493" s="20" t="s">
        <v>1442</v>
      </c>
      <c r="U493" s="20">
        <v>1</v>
      </c>
      <c r="V493" s="20" t="s">
        <v>537</v>
      </c>
      <c r="W493" s="20">
        <v>0.4</v>
      </c>
      <c r="X493" s="23" t="b">
        <v>0</v>
      </c>
      <c r="Y493" s="20"/>
      <c r="Z493" s="20" t="s">
        <v>3208</v>
      </c>
      <c r="AA493" s="22">
        <v>14</v>
      </c>
      <c r="AB493" s="22">
        <v>1</v>
      </c>
      <c r="AC493" s="22">
        <v>3</v>
      </c>
      <c r="AD493" s="22">
        <v>6167</v>
      </c>
      <c r="AE493" s="22">
        <v>33</v>
      </c>
      <c r="AF493" s="22">
        <v>64978</v>
      </c>
      <c r="AG493" s="22">
        <v>349</v>
      </c>
      <c r="AH493" s="20">
        <v>0</v>
      </c>
      <c r="AI493" s="20">
        <v>0.4</v>
      </c>
      <c r="AJ493" s="20" t="s">
        <v>537</v>
      </c>
      <c r="AK493" s="22">
        <v>76</v>
      </c>
      <c r="AL493" s="22">
        <v>0</v>
      </c>
      <c r="AM493" s="22">
        <v>0</v>
      </c>
      <c r="AN493" s="22">
        <v>0</v>
      </c>
      <c r="AO493" s="22">
        <v>1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11</v>
      </c>
      <c r="AX493" s="20">
        <v>9.8000000000000007</v>
      </c>
      <c r="AY493" s="20">
        <v>14.8</v>
      </c>
      <c r="AZ493" s="20">
        <v>12</v>
      </c>
      <c r="BA493" s="20">
        <v>3.6</v>
      </c>
      <c r="BB493" s="22">
        <v>0</v>
      </c>
      <c r="BC493" s="20">
        <v>0</v>
      </c>
      <c r="BD493" s="20">
        <v>7.0000000000000007E-2</v>
      </c>
      <c r="BE493" s="20">
        <v>7.0000000000000007E-2</v>
      </c>
      <c r="BF493" s="20">
        <v>1.86</v>
      </c>
      <c r="BG493" s="22">
        <v>382</v>
      </c>
      <c r="BH493" s="22">
        <v>171</v>
      </c>
      <c r="BI493" s="22">
        <v>315</v>
      </c>
      <c r="BJ493" s="22">
        <v>165</v>
      </c>
      <c r="BK493" s="22">
        <v>306</v>
      </c>
      <c r="BL493" s="22">
        <v>160</v>
      </c>
      <c r="BM493" s="22">
        <v>367</v>
      </c>
      <c r="BN493" s="22">
        <v>169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0.08</v>
      </c>
      <c r="BX493" s="22">
        <v>0.08</v>
      </c>
      <c r="BY493" s="22">
        <v>2.2000000000000002</v>
      </c>
      <c r="BZ493" s="22">
        <v>1.18</v>
      </c>
      <c r="CA493" s="22">
        <v>39</v>
      </c>
      <c r="CB493" s="22">
        <v>22</v>
      </c>
      <c r="CC493" s="22">
        <v>718</v>
      </c>
      <c r="CD493" s="22">
        <v>312</v>
      </c>
      <c r="CE493" s="22">
        <v>413</v>
      </c>
      <c r="CF493" s="22">
        <v>201</v>
      </c>
      <c r="CG493" s="22">
        <v>240</v>
      </c>
      <c r="CH493" s="22">
        <v>75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0</v>
      </c>
      <c r="B494" s="22">
        <v>0</v>
      </c>
      <c r="C494" s="22">
        <v>106760</v>
      </c>
      <c r="D494" s="22">
        <v>0</v>
      </c>
      <c r="E494" s="22">
        <v>0</v>
      </c>
      <c r="F494" s="22">
        <v>-3</v>
      </c>
      <c r="G494" s="22">
        <v>3</v>
      </c>
      <c r="H494" s="22">
        <v>0</v>
      </c>
      <c r="I494" s="22">
        <v>2</v>
      </c>
      <c r="J494" s="20">
        <v>0</v>
      </c>
      <c r="K494" s="20">
        <v>0</v>
      </c>
      <c r="L494" s="22">
        <v>0</v>
      </c>
      <c r="M494" s="20" t="s">
        <v>1236</v>
      </c>
      <c r="N494" s="20">
        <v>0</v>
      </c>
      <c r="O494" s="22">
        <v>398</v>
      </c>
      <c r="P494" s="23" t="b">
        <v>0</v>
      </c>
      <c r="Q494" s="20" t="s">
        <v>2486</v>
      </c>
      <c r="R494" s="20" t="s">
        <v>2923</v>
      </c>
      <c r="S494" s="22">
        <v>52</v>
      </c>
      <c r="T494" s="20" t="s">
        <v>1428</v>
      </c>
      <c r="U494" s="20">
        <v>3</v>
      </c>
      <c r="V494" s="20" t="s">
        <v>403</v>
      </c>
      <c r="W494" s="20">
        <v>3.2</v>
      </c>
      <c r="X494" s="23" t="b">
        <v>0</v>
      </c>
      <c r="Y494" s="20"/>
      <c r="Z494" s="20" t="s">
        <v>899</v>
      </c>
      <c r="AA494" s="22">
        <v>14</v>
      </c>
      <c r="AB494" s="22">
        <v>1</v>
      </c>
      <c r="AC494" s="22">
        <v>6</v>
      </c>
      <c r="AD494" s="22">
        <v>166593</v>
      </c>
      <c r="AE494" s="22">
        <v>61</v>
      </c>
      <c r="AF494" s="22">
        <v>2231618</v>
      </c>
      <c r="AG494" s="22">
        <v>5333</v>
      </c>
      <c r="AH494" s="20">
        <v>0</v>
      </c>
      <c r="AI494" s="20">
        <v>1.2</v>
      </c>
      <c r="AJ494" s="20" t="s">
        <v>403</v>
      </c>
      <c r="AK494" s="22">
        <v>180</v>
      </c>
      <c r="AL494" s="22">
        <v>0</v>
      </c>
      <c r="AM494" s="22">
        <v>0</v>
      </c>
      <c r="AN494" s="22">
        <v>1</v>
      </c>
      <c r="AO494" s="22">
        <v>2</v>
      </c>
      <c r="AP494" s="22">
        <v>0</v>
      </c>
      <c r="AQ494" s="22">
        <v>0</v>
      </c>
      <c r="AR494" s="22">
        <v>0</v>
      </c>
      <c r="AS494" s="22">
        <v>1</v>
      </c>
      <c r="AT494" s="22">
        <v>0</v>
      </c>
      <c r="AU494" s="22">
        <v>0</v>
      </c>
      <c r="AV494" s="22">
        <v>0</v>
      </c>
      <c r="AW494" s="22">
        <v>48</v>
      </c>
      <c r="AX494" s="20">
        <v>59.8</v>
      </c>
      <c r="AY494" s="20">
        <v>85.2</v>
      </c>
      <c r="AZ494" s="20">
        <v>10</v>
      </c>
      <c r="BA494" s="20">
        <v>15.5</v>
      </c>
      <c r="BB494" s="22">
        <v>2</v>
      </c>
      <c r="BC494" s="20">
        <v>0</v>
      </c>
      <c r="BD494" s="20">
        <v>0.51</v>
      </c>
      <c r="BE494" s="20">
        <v>0.51</v>
      </c>
      <c r="BF494" s="20">
        <v>4.07</v>
      </c>
      <c r="BG494" s="22">
        <v>249</v>
      </c>
      <c r="BH494" s="22">
        <v>100</v>
      </c>
      <c r="BI494" s="22">
        <v>115</v>
      </c>
      <c r="BJ494" s="22">
        <v>23</v>
      </c>
      <c r="BK494" s="22">
        <v>316</v>
      </c>
      <c r="BL494" s="22">
        <v>104</v>
      </c>
      <c r="BM494" s="22">
        <v>244</v>
      </c>
      <c r="BN494" s="22">
        <v>78</v>
      </c>
      <c r="BO494" s="22">
        <v>1</v>
      </c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0.26</v>
      </c>
      <c r="BX494" s="22">
        <v>0.26</v>
      </c>
      <c r="BY494" s="22">
        <v>2.04</v>
      </c>
      <c r="BZ494" s="22">
        <v>1</v>
      </c>
      <c r="CA494" s="22">
        <v>152</v>
      </c>
      <c r="CB494" s="22">
        <v>12</v>
      </c>
      <c r="CC494" s="22">
        <v>694</v>
      </c>
      <c r="CD494" s="22">
        <v>230</v>
      </c>
      <c r="CE494" s="22">
        <v>144</v>
      </c>
      <c r="CF494" s="22">
        <v>47</v>
      </c>
      <c r="CG494" s="22">
        <v>99</v>
      </c>
      <c r="CH494" s="22">
        <v>39</v>
      </c>
      <c r="CI494" s="22">
        <v>1</v>
      </c>
      <c r="CJ494" s="22">
        <v>0.5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472464</v>
      </c>
      <c r="D495" s="22">
        <v>0</v>
      </c>
      <c r="E495" s="22">
        <v>0</v>
      </c>
      <c r="F495" s="22">
        <v>-1</v>
      </c>
      <c r="G495" s="22">
        <v>1</v>
      </c>
      <c r="H495" s="22">
        <v>0</v>
      </c>
      <c r="I495" s="22">
        <v>4</v>
      </c>
      <c r="J495" s="20">
        <v>-0.5</v>
      </c>
      <c r="K495" s="20">
        <v>1</v>
      </c>
      <c r="L495" s="22">
        <v>0</v>
      </c>
      <c r="M495" s="20" t="s">
        <v>1470</v>
      </c>
      <c r="N495" s="20">
        <v>0</v>
      </c>
      <c r="O495" s="22">
        <v>399</v>
      </c>
      <c r="P495" s="23" t="b">
        <v>0</v>
      </c>
      <c r="Q495" s="20"/>
      <c r="R495" s="20"/>
      <c r="S495" s="22">
        <v>44</v>
      </c>
      <c r="T495" s="20" t="s">
        <v>1471</v>
      </c>
      <c r="U495" s="20">
        <v>0</v>
      </c>
      <c r="V495" s="20" t="s">
        <v>1472</v>
      </c>
      <c r="W495" s="20">
        <v>0.3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0</v>
      </c>
      <c r="AD495" s="22">
        <v>23434</v>
      </c>
      <c r="AE495" s="22">
        <v>715</v>
      </c>
      <c r="AF495" s="22">
        <v>19533</v>
      </c>
      <c r="AG495" s="22">
        <v>696</v>
      </c>
      <c r="AH495" s="20">
        <v>0</v>
      </c>
      <c r="AI495" s="20">
        <v>0</v>
      </c>
      <c r="AJ495" s="20" t="s">
        <v>1472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587</v>
      </c>
      <c r="BH495" s="22">
        <v>57</v>
      </c>
      <c r="BI495" s="22">
        <v>576</v>
      </c>
      <c r="BJ495" s="22">
        <v>60</v>
      </c>
      <c r="BK495" s="22">
        <v>565</v>
      </c>
      <c r="BL495" s="22">
        <v>58</v>
      </c>
      <c r="BM495" s="22">
        <v>591</v>
      </c>
      <c r="BN495" s="22">
        <v>58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551</v>
      </c>
      <c r="CB495" s="22">
        <v>92</v>
      </c>
      <c r="CC495" s="22">
        <v>549</v>
      </c>
      <c r="CD495" s="22">
        <v>57</v>
      </c>
      <c r="CE495" s="22">
        <v>595</v>
      </c>
      <c r="CF495" s="22">
        <v>61</v>
      </c>
      <c r="CG495" s="22">
        <v>297</v>
      </c>
      <c r="CH495" s="22">
        <v>48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180184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3</v>
      </c>
      <c r="J496" s="20">
        <v>-0.2</v>
      </c>
      <c r="K496" s="20">
        <v>1.3</v>
      </c>
      <c r="L496" s="22">
        <v>0</v>
      </c>
      <c r="M496" s="20" t="s">
        <v>1434</v>
      </c>
      <c r="N496" s="20">
        <v>0.3</v>
      </c>
      <c r="O496" s="22">
        <v>400</v>
      </c>
      <c r="P496" s="23" t="b">
        <v>0</v>
      </c>
      <c r="Q496" s="20"/>
      <c r="R496" s="20"/>
      <c r="S496" s="22">
        <v>48</v>
      </c>
      <c r="T496" s="20" t="s">
        <v>1435</v>
      </c>
      <c r="U496" s="20">
        <v>1</v>
      </c>
      <c r="V496" s="20" t="s">
        <v>1436</v>
      </c>
      <c r="W496" s="20">
        <v>0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1</v>
      </c>
      <c r="AD496" s="22">
        <v>919</v>
      </c>
      <c r="AE496" s="22">
        <v>35</v>
      </c>
      <c r="AF496" s="22">
        <v>3537</v>
      </c>
      <c r="AG496" s="22">
        <v>62</v>
      </c>
      <c r="AH496" s="20">
        <v>0.1</v>
      </c>
      <c r="AI496" s="20">
        <v>0.2</v>
      </c>
      <c r="AJ496" s="20" t="s">
        <v>607</v>
      </c>
      <c r="AK496" s="22">
        <v>2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3</v>
      </c>
      <c r="AX496" s="20">
        <v>0</v>
      </c>
      <c r="AY496" s="20">
        <v>10.3</v>
      </c>
      <c r="AZ496" s="20">
        <v>6</v>
      </c>
      <c r="BA496" s="20">
        <v>1.6</v>
      </c>
      <c r="BB496" s="22">
        <v>0</v>
      </c>
      <c r="BC496" s="20">
        <v>0.04</v>
      </c>
      <c r="BD496" s="20">
        <v>0.03</v>
      </c>
      <c r="BE496" s="20">
        <v>7.0000000000000007E-2</v>
      </c>
      <c r="BF496" s="20">
        <v>0</v>
      </c>
      <c r="BG496" s="22">
        <v>670</v>
      </c>
      <c r="BH496" s="22">
        <v>274</v>
      </c>
      <c r="BI496" s="22">
        <v>347</v>
      </c>
      <c r="BJ496" s="22">
        <v>177</v>
      </c>
      <c r="BK496" s="22">
        <v>346</v>
      </c>
      <c r="BL496" s="22">
        <v>180</v>
      </c>
      <c r="BM496" s="22">
        <v>413</v>
      </c>
      <c r="BN496" s="22">
        <v>192</v>
      </c>
      <c r="BO496" s="20"/>
      <c r="BP496" s="20"/>
      <c r="BQ496" s="20"/>
      <c r="BR496" s="20"/>
      <c r="BS496" s="20"/>
      <c r="BT496" s="20"/>
      <c r="BU496" s="22">
        <v>1.8</v>
      </c>
      <c r="BV496" s="22">
        <v>0</v>
      </c>
      <c r="BW496" s="22">
        <v>1.35</v>
      </c>
      <c r="BX496" s="22">
        <v>3.15</v>
      </c>
      <c r="BY496" s="22">
        <v>0</v>
      </c>
      <c r="BZ496" s="22">
        <v>0</v>
      </c>
      <c r="CA496" s="22">
        <v>305</v>
      </c>
      <c r="CB496" s="22">
        <v>201</v>
      </c>
      <c r="CC496" s="22">
        <v>340</v>
      </c>
      <c r="CD496" s="22">
        <v>160</v>
      </c>
      <c r="CE496" s="22">
        <v>389</v>
      </c>
      <c r="CF496" s="22">
        <v>181</v>
      </c>
      <c r="CG496" s="22">
        <v>521</v>
      </c>
      <c r="CH496" s="22">
        <v>184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214590</v>
      </c>
      <c r="D497" s="22">
        <v>0</v>
      </c>
      <c r="E497" s="22">
        <v>0</v>
      </c>
      <c r="F497" s="22">
        <v>-1</v>
      </c>
      <c r="G497" s="22">
        <v>1</v>
      </c>
      <c r="H497" s="22">
        <v>1</v>
      </c>
      <c r="I497" s="22">
        <v>2</v>
      </c>
      <c r="J497" s="20">
        <v>0</v>
      </c>
      <c r="K497" s="20">
        <v>0</v>
      </c>
      <c r="L497" s="22">
        <v>0</v>
      </c>
      <c r="M497" s="20" t="s">
        <v>883</v>
      </c>
      <c r="N497" s="20">
        <v>0</v>
      </c>
      <c r="O497" s="22">
        <v>401</v>
      </c>
      <c r="P497" s="23" t="b">
        <v>0</v>
      </c>
      <c r="Q497" s="20" t="s">
        <v>2397</v>
      </c>
      <c r="R497" s="20" t="s">
        <v>3212</v>
      </c>
      <c r="S497" s="22">
        <v>44</v>
      </c>
      <c r="T497" s="20" t="s">
        <v>1443</v>
      </c>
      <c r="U497" s="20">
        <v>3</v>
      </c>
      <c r="V497" s="20" t="s">
        <v>408</v>
      </c>
      <c r="W497" s="20">
        <v>2.1</v>
      </c>
      <c r="X497" s="23" t="b">
        <v>0</v>
      </c>
      <c r="Y497" s="20"/>
      <c r="Z497" s="20" t="s">
        <v>899</v>
      </c>
      <c r="AA497" s="22">
        <v>14</v>
      </c>
      <c r="AB497" s="22">
        <v>1</v>
      </c>
      <c r="AC497" s="22">
        <v>15</v>
      </c>
      <c r="AD497" s="22">
        <v>463018</v>
      </c>
      <c r="AE497" s="22">
        <v>105</v>
      </c>
      <c r="AF497" s="22">
        <v>565436</v>
      </c>
      <c r="AG497" s="22">
        <v>6670</v>
      </c>
      <c r="AH497" s="20">
        <v>0</v>
      </c>
      <c r="AI497" s="20">
        <v>3.4</v>
      </c>
      <c r="AJ497" s="20" t="s">
        <v>408</v>
      </c>
      <c r="AK497" s="22">
        <v>340</v>
      </c>
      <c r="AL497" s="22">
        <v>0</v>
      </c>
      <c r="AM497" s="22">
        <v>1</v>
      </c>
      <c r="AN497" s="22">
        <v>1</v>
      </c>
      <c r="AO497" s="22">
        <v>6</v>
      </c>
      <c r="AP497" s="22">
        <v>0</v>
      </c>
      <c r="AQ497" s="22">
        <v>0</v>
      </c>
      <c r="AR497" s="22">
        <v>0</v>
      </c>
      <c r="AS497" s="22">
        <v>2</v>
      </c>
      <c r="AT497" s="22">
        <v>0</v>
      </c>
      <c r="AU497" s="22">
        <v>0</v>
      </c>
      <c r="AV497" s="22">
        <v>3</v>
      </c>
      <c r="AW497" s="22">
        <v>86</v>
      </c>
      <c r="AX497" s="20">
        <v>100.6</v>
      </c>
      <c r="AY497" s="20">
        <v>57.3</v>
      </c>
      <c r="AZ497" s="20">
        <v>10</v>
      </c>
      <c r="BA497" s="20">
        <v>16.899999999999999</v>
      </c>
      <c r="BB497" s="22">
        <v>4</v>
      </c>
      <c r="BC497" s="20">
        <v>0</v>
      </c>
      <c r="BD497" s="20">
        <v>0.93</v>
      </c>
      <c r="BE497" s="20">
        <v>0.93</v>
      </c>
      <c r="BF497" s="20">
        <v>7.77</v>
      </c>
      <c r="BG497" s="22">
        <v>172</v>
      </c>
      <c r="BH497" s="22">
        <v>68</v>
      </c>
      <c r="BI497" s="22">
        <v>181</v>
      </c>
      <c r="BJ497" s="22">
        <v>45</v>
      </c>
      <c r="BK497" s="22">
        <v>312</v>
      </c>
      <c r="BL497" s="22">
        <v>102</v>
      </c>
      <c r="BM497" s="22">
        <v>225</v>
      </c>
      <c r="BN497" s="22">
        <v>71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0.25</v>
      </c>
      <c r="BX497" s="22">
        <v>0.25</v>
      </c>
      <c r="BY497" s="22">
        <v>2.06</v>
      </c>
      <c r="BZ497" s="22">
        <v>1.59</v>
      </c>
      <c r="CA497" s="22">
        <v>517</v>
      </c>
      <c r="CB497" s="22">
        <v>120</v>
      </c>
      <c r="CC497" s="22">
        <v>528</v>
      </c>
      <c r="CD497" s="22">
        <v>206</v>
      </c>
      <c r="CE497" s="22">
        <v>136</v>
      </c>
      <c r="CF497" s="22">
        <v>43</v>
      </c>
      <c r="CG497" s="22">
        <v>122</v>
      </c>
      <c r="CH497" s="22">
        <v>49</v>
      </c>
      <c r="CI497" s="22">
        <v>1.06</v>
      </c>
      <c r="CJ497" s="22">
        <v>0.26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199249</v>
      </c>
      <c r="D498" s="22">
        <v>0</v>
      </c>
      <c r="E498" s="22">
        <v>0</v>
      </c>
      <c r="F498" s="22">
        <v>-1</v>
      </c>
      <c r="G498" s="22">
        <v>1</v>
      </c>
      <c r="H498" s="22">
        <v>0</v>
      </c>
      <c r="I498" s="22">
        <v>2</v>
      </c>
      <c r="J498" s="20">
        <v>-0.5</v>
      </c>
      <c r="K498" s="20">
        <v>1</v>
      </c>
      <c r="L498" s="22">
        <v>0</v>
      </c>
      <c r="M498" s="20" t="s">
        <v>1417</v>
      </c>
      <c r="N498" s="20">
        <v>0</v>
      </c>
      <c r="O498" s="22">
        <v>508</v>
      </c>
      <c r="P498" s="23" t="b">
        <v>0</v>
      </c>
      <c r="Q498" s="20"/>
      <c r="R498" s="20" t="s">
        <v>3363</v>
      </c>
      <c r="S498" s="22">
        <v>44</v>
      </c>
      <c r="T498" s="20" t="s">
        <v>1604</v>
      </c>
      <c r="U498" s="20">
        <v>3</v>
      </c>
      <c r="V498" s="20" t="s">
        <v>709</v>
      </c>
      <c r="W498" s="20">
        <v>0.6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6</v>
      </c>
      <c r="AD498" s="22">
        <v>132516</v>
      </c>
      <c r="AE498" s="22">
        <v>1492</v>
      </c>
      <c r="AF498" s="22">
        <v>99396</v>
      </c>
      <c r="AG498" s="22">
        <v>2333</v>
      </c>
      <c r="AH498" s="20">
        <v>0</v>
      </c>
      <c r="AI498" s="20">
        <v>1.4</v>
      </c>
      <c r="AJ498" s="20" t="s">
        <v>709</v>
      </c>
      <c r="AK498" s="22">
        <v>162</v>
      </c>
      <c r="AL498" s="22">
        <v>0</v>
      </c>
      <c r="AM498" s="22">
        <v>0</v>
      </c>
      <c r="AN498" s="22">
        <v>1</v>
      </c>
      <c r="AO498" s="22">
        <v>3</v>
      </c>
      <c r="AP498" s="22">
        <v>0</v>
      </c>
      <c r="AQ498" s="22">
        <v>0</v>
      </c>
      <c r="AR498" s="22">
        <v>0</v>
      </c>
      <c r="AS498" s="22">
        <v>1</v>
      </c>
      <c r="AT498" s="22">
        <v>0</v>
      </c>
      <c r="AU498" s="22">
        <v>0</v>
      </c>
      <c r="AV498" s="22">
        <v>0</v>
      </c>
      <c r="AW498" s="22">
        <v>27</v>
      </c>
      <c r="AX498" s="20">
        <v>17</v>
      </c>
      <c r="AY498" s="20">
        <v>27</v>
      </c>
      <c r="AZ498" s="20">
        <v>2</v>
      </c>
      <c r="BA498" s="20">
        <v>4.5999999999999996</v>
      </c>
      <c r="BB498" s="22">
        <v>2</v>
      </c>
      <c r="BC498" s="20">
        <v>0</v>
      </c>
      <c r="BD498" s="20">
        <v>0.24</v>
      </c>
      <c r="BE498" s="20">
        <v>0.24</v>
      </c>
      <c r="BF498" s="20">
        <v>1.97</v>
      </c>
      <c r="BG498" s="22">
        <v>355</v>
      </c>
      <c r="BH498" s="22">
        <v>131</v>
      </c>
      <c r="BI498" s="22">
        <v>262</v>
      </c>
      <c r="BJ498" s="22">
        <v>80</v>
      </c>
      <c r="BK498" s="22">
        <v>371</v>
      </c>
      <c r="BL498" s="22">
        <v>133</v>
      </c>
      <c r="BM498" s="22">
        <v>351</v>
      </c>
      <c r="BN498" s="22">
        <v>123</v>
      </c>
      <c r="BO498" s="22">
        <v>5</v>
      </c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0.13</v>
      </c>
      <c r="BX498" s="22">
        <v>0.13</v>
      </c>
      <c r="BY498" s="22">
        <v>1.0900000000000001</v>
      </c>
      <c r="BZ498" s="22">
        <v>1.67</v>
      </c>
      <c r="CA498" s="22">
        <v>511</v>
      </c>
      <c r="CB498" s="22">
        <v>117</v>
      </c>
      <c r="CC498" s="22">
        <v>523</v>
      </c>
      <c r="CD498" s="22">
        <v>203</v>
      </c>
      <c r="CE498" s="22">
        <v>135</v>
      </c>
      <c r="CF498" s="22">
        <v>42</v>
      </c>
      <c r="CG498" s="22">
        <v>209</v>
      </c>
      <c r="CH498" s="22">
        <v>79</v>
      </c>
      <c r="CI498" s="22">
        <v>1.1100000000000001</v>
      </c>
      <c r="CJ498" s="22">
        <v>0.56000000000000005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202641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1</v>
      </c>
      <c r="J499" s="20">
        <v>1.8</v>
      </c>
      <c r="K499" s="20">
        <v>3.3</v>
      </c>
      <c r="L499" s="22">
        <v>3</v>
      </c>
      <c r="M499" s="20" t="s">
        <v>1251</v>
      </c>
      <c r="N499" s="20">
        <v>2.2999999999999998</v>
      </c>
      <c r="O499" s="22">
        <v>597</v>
      </c>
      <c r="P499" s="23" t="b">
        <v>0</v>
      </c>
      <c r="Q499" s="20"/>
      <c r="R499" s="20"/>
      <c r="S499" s="22">
        <v>49</v>
      </c>
      <c r="T499" s="20" t="s">
        <v>2218</v>
      </c>
      <c r="U499" s="20">
        <v>3</v>
      </c>
      <c r="V499" s="20" t="s">
        <v>554</v>
      </c>
      <c r="W499" s="20">
        <v>16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27</v>
      </c>
      <c r="AD499" s="22">
        <v>441555</v>
      </c>
      <c r="AE499" s="22">
        <v>1871</v>
      </c>
      <c r="AF499" s="22">
        <v>1581023</v>
      </c>
      <c r="AG499" s="22">
        <v>63628</v>
      </c>
      <c r="AH499" s="20">
        <v>0.5</v>
      </c>
      <c r="AI499" s="20">
        <v>5.5</v>
      </c>
      <c r="AJ499" s="20" t="s">
        <v>554</v>
      </c>
      <c r="AK499" s="22">
        <v>810</v>
      </c>
      <c r="AL499" s="22">
        <v>0</v>
      </c>
      <c r="AM499" s="22">
        <v>0</v>
      </c>
      <c r="AN499" s="22">
        <v>2</v>
      </c>
      <c r="AO499" s="22">
        <v>13</v>
      </c>
      <c r="AP499" s="22">
        <v>0</v>
      </c>
      <c r="AQ499" s="22">
        <v>0</v>
      </c>
      <c r="AR499" s="22">
        <v>0</v>
      </c>
      <c r="AS499" s="22">
        <v>2</v>
      </c>
      <c r="AT499" s="22">
        <v>0</v>
      </c>
      <c r="AU499" s="22">
        <v>32</v>
      </c>
      <c r="AV499" s="22">
        <v>1</v>
      </c>
      <c r="AW499" s="22">
        <v>160</v>
      </c>
      <c r="AX499" s="20">
        <v>254.2</v>
      </c>
      <c r="AY499" s="20">
        <v>0.2</v>
      </c>
      <c r="AZ499" s="20">
        <v>0</v>
      </c>
      <c r="BA499" s="20">
        <v>25.5</v>
      </c>
      <c r="BB499" s="22">
        <v>9</v>
      </c>
      <c r="BC499" s="20">
        <v>0</v>
      </c>
      <c r="BD499" s="20">
        <v>0.01</v>
      </c>
      <c r="BE499" s="20">
        <v>0.01</v>
      </c>
      <c r="BF499" s="20">
        <v>13.73</v>
      </c>
      <c r="BG499" s="22">
        <v>21</v>
      </c>
      <c r="BH499" s="22">
        <v>8</v>
      </c>
      <c r="BI499" s="22">
        <v>409</v>
      </c>
      <c r="BJ499" s="22">
        <v>4</v>
      </c>
      <c r="BK499" s="22">
        <v>677</v>
      </c>
      <c r="BL499" s="22">
        <v>80</v>
      </c>
      <c r="BM499" s="22">
        <v>142</v>
      </c>
      <c r="BN499" s="22">
        <v>9</v>
      </c>
      <c r="BO499" s="20"/>
      <c r="BP499" s="20"/>
      <c r="BQ499" s="20"/>
      <c r="BR499" s="20"/>
      <c r="BS499" s="20"/>
      <c r="BT499" s="20"/>
      <c r="BU499" s="22">
        <v>0</v>
      </c>
      <c r="BV499" s="22">
        <v>3.56</v>
      </c>
      <c r="BW499" s="22">
        <v>0</v>
      </c>
      <c r="BX499" s="22">
        <v>0</v>
      </c>
      <c r="BY499" s="22">
        <v>1.53</v>
      </c>
      <c r="BZ499" s="22">
        <v>1.44</v>
      </c>
      <c r="CA499" s="22">
        <v>248</v>
      </c>
      <c r="CB499" s="22">
        <v>8</v>
      </c>
      <c r="CC499" s="22">
        <v>127</v>
      </c>
      <c r="CD499" s="22">
        <v>14</v>
      </c>
      <c r="CE499" s="22">
        <v>141</v>
      </c>
      <c r="CF499" s="22">
        <v>15</v>
      </c>
      <c r="CG499" s="22">
        <v>26</v>
      </c>
      <c r="CH499" s="22">
        <v>4</v>
      </c>
      <c r="CI499" s="22">
        <v>1</v>
      </c>
      <c r="CJ499" s="22">
        <v>0.22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497894</v>
      </c>
      <c r="D500" s="22">
        <v>0</v>
      </c>
      <c r="E500" s="22">
        <v>0</v>
      </c>
      <c r="F500" s="22">
        <v>2</v>
      </c>
      <c r="G500" s="22">
        <v>-2</v>
      </c>
      <c r="H500" s="22">
        <v>0</v>
      </c>
      <c r="I500" s="22">
        <v>4</v>
      </c>
      <c r="J500" s="20">
        <v>1.5</v>
      </c>
      <c r="K500" s="20">
        <v>3</v>
      </c>
      <c r="L500" s="22">
        <v>2</v>
      </c>
      <c r="M500" s="20" t="s">
        <v>2444</v>
      </c>
      <c r="N500" s="20">
        <v>2</v>
      </c>
      <c r="O500" s="22">
        <v>617</v>
      </c>
      <c r="P500" s="23" t="b">
        <v>0</v>
      </c>
      <c r="Q500" s="20"/>
      <c r="R500" s="20" t="s">
        <v>2445</v>
      </c>
      <c r="S500" s="22">
        <v>72</v>
      </c>
      <c r="T500" s="20" t="s">
        <v>2446</v>
      </c>
      <c r="U500" s="20">
        <v>1.8</v>
      </c>
      <c r="V500" s="20" t="s">
        <v>2447</v>
      </c>
      <c r="W500" s="20">
        <v>6.5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11</v>
      </c>
      <c r="AD500" s="22">
        <v>830181</v>
      </c>
      <c r="AE500" s="22">
        <v>9280</v>
      </c>
      <c r="AF500" s="22">
        <v>326596</v>
      </c>
      <c r="AG500" s="22">
        <v>68347</v>
      </c>
      <c r="AH500" s="20">
        <v>0.3</v>
      </c>
      <c r="AI500" s="20">
        <v>1.5</v>
      </c>
      <c r="AJ500" s="20" t="s">
        <v>2447</v>
      </c>
      <c r="AK500" s="22">
        <v>418</v>
      </c>
      <c r="AL500" s="22">
        <v>0</v>
      </c>
      <c r="AM500" s="22">
        <v>0</v>
      </c>
      <c r="AN500" s="22">
        <v>1</v>
      </c>
      <c r="AO500" s="22">
        <v>7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4</v>
      </c>
      <c r="AX500" s="20">
        <v>22</v>
      </c>
      <c r="AY500" s="20">
        <v>52.6</v>
      </c>
      <c r="AZ500" s="20">
        <v>128</v>
      </c>
      <c r="BA500" s="20">
        <v>20</v>
      </c>
      <c r="BB500" s="22">
        <v>5</v>
      </c>
      <c r="BC500" s="20">
        <v>1.57</v>
      </c>
      <c r="BD500" s="20">
        <v>0.15</v>
      </c>
      <c r="BE500" s="20">
        <v>1.72</v>
      </c>
      <c r="BF500" s="20">
        <v>6.31</v>
      </c>
      <c r="BG500" s="22">
        <v>343</v>
      </c>
      <c r="BH500" s="22">
        <v>42</v>
      </c>
      <c r="BI500" s="22">
        <v>190</v>
      </c>
      <c r="BJ500" s="22">
        <v>30</v>
      </c>
      <c r="BK500" s="22">
        <v>62</v>
      </c>
      <c r="BL500" s="22">
        <v>25</v>
      </c>
      <c r="BM500" s="22">
        <v>197</v>
      </c>
      <c r="BN500" s="22">
        <v>32</v>
      </c>
      <c r="BO500" s="20"/>
      <c r="BP500" s="20"/>
      <c r="BQ500" s="20"/>
      <c r="BR500" s="20"/>
      <c r="BS500" s="20"/>
      <c r="BT500" s="20"/>
      <c r="BU500" s="22">
        <v>0.34</v>
      </c>
      <c r="BV500" s="22">
        <v>0</v>
      </c>
      <c r="BW500" s="22">
        <v>0.03</v>
      </c>
      <c r="BX500" s="22">
        <v>0.37</v>
      </c>
      <c r="BY500" s="22">
        <v>1.36</v>
      </c>
      <c r="BZ500" s="22">
        <v>1.51</v>
      </c>
      <c r="CA500" s="22">
        <v>28</v>
      </c>
      <c r="CB500" s="22">
        <v>12</v>
      </c>
      <c r="CC500" s="22">
        <v>165</v>
      </c>
      <c r="CD500" s="22">
        <v>27</v>
      </c>
      <c r="CE500" s="22">
        <v>266</v>
      </c>
      <c r="CF500" s="22">
        <v>36</v>
      </c>
      <c r="CG500" s="22">
        <v>62</v>
      </c>
      <c r="CH500" s="22">
        <v>11</v>
      </c>
      <c r="CI500" s="22">
        <v>1.08</v>
      </c>
      <c r="CJ500" s="22">
        <v>0.22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487828</v>
      </c>
      <c r="D501" s="22">
        <v>-1</v>
      </c>
      <c r="E501" s="22">
        <v>1</v>
      </c>
      <c r="F501" s="22">
        <v>-1</v>
      </c>
      <c r="G501" s="22">
        <v>1</v>
      </c>
      <c r="H501" s="22">
        <v>0</v>
      </c>
      <c r="I501" s="22">
        <v>3</v>
      </c>
      <c r="J501" s="20">
        <v>-0.5</v>
      </c>
      <c r="K501" s="20">
        <v>1</v>
      </c>
      <c r="L501" s="22">
        <v>0</v>
      </c>
      <c r="M501" s="20" t="s">
        <v>2491</v>
      </c>
      <c r="N501" s="20">
        <v>0</v>
      </c>
      <c r="O501" s="22">
        <v>632</v>
      </c>
      <c r="P501" s="23" t="b">
        <v>0</v>
      </c>
      <c r="Q501" s="20"/>
      <c r="R501" s="20"/>
      <c r="S501" s="22">
        <v>44</v>
      </c>
      <c r="T501" s="20" t="s">
        <v>2582</v>
      </c>
      <c r="U501" s="20">
        <v>0</v>
      </c>
      <c r="V501" s="20" t="s">
        <v>2583</v>
      </c>
      <c r="W501" s="20">
        <v>0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0</v>
      </c>
      <c r="AD501" s="22">
        <v>484</v>
      </c>
      <c r="AE501" s="22">
        <v>27</v>
      </c>
      <c r="AF501" s="22">
        <v>848</v>
      </c>
      <c r="AG501" s="22">
        <v>32</v>
      </c>
      <c r="AH501" s="20">
        <v>0</v>
      </c>
      <c r="AI501" s="20">
        <v>0</v>
      </c>
      <c r="AJ501" s="20" t="s">
        <v>2583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590</v>
      </c>
      <c r="BH501" s="22">
        <v>227</v>
      </c>
      <c r="BI501" s="22">
        <v>579</v>
      </c>
      <c r="BJ501" s="22">
        <v>228</v>
      </c>
      <c r="BK501" s="22">
        <v>568</v>
      </c>
      <c r="BL501" s="22">
        <v>225</v>
      </c>
      <c r="BM501" s="22">
        <v>594</v>
      </c>
      <c r="BN501" s="22">
        <v>231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556</v>
      </c>
      <c r="CB501" s="22">
        <v>302</v>
      </c>
      <c r="CC501" s="22">
        <v>552</v>
      </c>
      <c r="CD501" s="22">
        <v>206</v>
      </c>
      <c r="CE501" s="22">
        <v>598</v>
      </c>
      <c r="CF501" s="22">
        <v>232</v>
      </c>
      <c r="CG501" s="22">
        <v>635</v>
      </c>
      <c r="CH501" s="22">
        <v>254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477733</v>
      </c>
      <c r="D502" s="22">
        <v>0</v>
      </c>
      <c r="E502" s="22">
        <v>0</v>
      </c>
      <c r="F502" s="22">
        <v>0</v>
      </c>
      <c r="G502" s="22">
        <v>0</v>
      </c>
      <c r="H502" s="22">
        <v>0</v>
      </c>
      <c r="I502" s="22">
        <v>1</v>
      </c>
      <c r="J502" s="20">
        <v>-0.5</v>
      </c>
      <c r="K502" s="20">
        <v>1</v>
      </c>
      <c r="L502" s="22">
        <v>0</v>
      </c>
      <c r="M502" s="20" t="s">
        <v>2817</v>
      </c>
      <c r="N502" s="20">
        <v>0</v>
      </c>
      <c r="O502" s="22">
        <v>669</v>
      </c>
      <c r="P502" s="23" t="b">
        <v>0</v>
      </c>
      <c r="Q502" s="20"/>
      <c r="R502" s="20"/>
      <c r="S502" s="22">
        <v>40</v>
      </c>
      <c r="T502" s="20" t="s">
        <v>2818</v>
      </c>
      <c r="U502" s="20">
        <v>0</v>
      </c>
      <c r="V502" s="20" t="s">
        <v>2819</v>
      </c>
      <c r="W502" s="20">
        <v>0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0</v>
      </c>
      <c r="AD502" s="22">
        <v>1753</v>
      </c>
      <c r="AE502" s="22">
        <v>33</v>
      </c>
      <c r="AF502" s="22">
        <v>900</v>
      </c>
      <c r="AG502" s="22">
        <v>37</v>
      </c>
      <c r="AH502" s="20">
        <v>0</v>
      </c>
      <c r="AI502" s="20">
        <v>0</v>
      </c>
      <c r="AJ502" s="20" t="s">
        <v>2819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520</v>
      </c>
      <c r="BH502" s="22">
        <v>69</v>
      </c>
      <c r="BI502" s="22">
        <v>503</v>
      </c>
      <c r="BJ502" s="22">
        <v>53</v>
      </c>
      <c r="BK502" s="22">
        <v>484</v>
      </c>
      <c r="BL502" s="22">
        <v>48</v>
      </c>
      <c r="BM502" s="22">
        <v>524</v>
      </c>
      <c r="BN502" s="22">
        <v>69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679</v>
      </c>
      <c r="CB502" s="22">
        <v>66</v>
      </c>
      <c r="CC502" s="22">
        <v>461</v>
      </c>
      <c r="CD502" s="22">
        <v>68</v>
      </c>
      <c r="CE502" s="22">
        <v>527</v>
      </c>
      <c r="CF502" s="22">
        <v>69</v>
      </c>
      <c r="CG502" s="22">
        <v>565</v>
      </c>
      <c r="CH502" s="22">
        <v>73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504598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3</v>
      </c>
      <c r="J503" s="20">
        <v>-0.5</v>
      </c>
      <c r="K503" s="20">
        <v>1</v>
      </c>
      <c r="L503" s="22">
        <v>0</v>
      </c>
      <c r="M503" s="20" t="s">
        <v>1026</v>
      </c>
      <c r="N503" s="20">
        <v>0</v>
      </c>
      <c r="O503" s="22">
        <v>685</v>
      </c>
      <c r="P503" s="23" t="b">
        <v>0</v>
      </c>
      <c r="Q503" s="20"/>
      <c r="R503" s="20"/>
      <c r="S503" s="22">
        <v>45</v>
      </c>
      <c r="T503" s="20" t="s">
        <v>2924</v>
      </c>
      <c r="U503" s="20">
        <v>0</v>
      </c>
      <c r="V503" s="20" t="s">
        <v>2925</v>
      </c>
      <c r="W503" s="20">
        <v>0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0</v>
      </c>
      <c r="AD503" s="22">
        <v>354</v>
      </c>
      <c r="AE503" s="22">
        <v>23</v>
      </c>
      <c r="AF503" s="22">
        <v>222</v>
      </c>
      <c r="AG503" s="22">
        <v>18</v>
      </c>
      <c r="AH503" s="20">
        <v>0</v>
      </c>
      <c r="AI503" s="20">
        <v>0</v>
      </c>
      <c r="AJ503" s="20" t="s">
        <v>2925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646</v>
      </c>
      <c r="BH503" s="22">
        <v>257</v>
      </c>
      <c r="BI503" s="22">
        <v>642</v>
      </c>
      <c r="BJ503" s="22">
        <v>258</v>
      </c>
      <c r="BK503" s="22">
        <v>635</v>
      </c>
      <c r="BL503" s="22">
        <v>256</v>
      </c>
      <c r="BM503" s="22">
        <v>651</v>
      </c>
      <c r="BN503" s="22">
        <v>261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444</v>
      </c>
      <c r="CB503" s="22">
        <v>252</v>
      </c>
      <c r="CC503" s="22">
        <v>614</v>
      </c>
      <c r="CD503" s="22">
        <v>239</v>
      </c>
      <c r="CE503" s="22">
        <v>651</v>
      </c>
      <c r="CF503" s="22">
        <v>261</v>
      </c>
      <c r="CG503" s="22">
        <v>698</v>
      </c>
      <c r="CH503" s="22">
        <v>290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451302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1</v>
      </c>
      <c r="J504" s="20">
        <v>-0.5</v>
      </c>
      <c r="K504" s="20">
        <v>1</v>
      </c>
      <c r="L504" s="22">
        <v>0</v>
      </c>
      <c r="M504" s="20" t="s">
        <v>3070</v>
      </c>
      <c r="N504" s="20">
        <v>0</v>
      </c>
      <c r="O504" s="22">
        <v>695</v>
      </c>
      <c r="P504" s="23" t="b">
        <v>0</v>
      </c>
      <c r="Q504" s="20"/>
      <c r="R504" s="20"/>
      <c r="S504" s="22">
        <v>40</v>
      </c>
      <c r="T504" s="20" t="s">
        <v>3071</v>
      </c>
      <c r="U504" s="20">
        <v>0</v>
      </c>
      <c r="V504" s="20" t="s">
        <v>3072</v>
      </c>
      <c r="W504" s="20">
        <v>0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0</v>
      </c>
      <c r="AD504" s="22">
        <v>2813</v>
      </c>
      <c r="AE504" s="22">
        <v>145</v>
      </c>
      <c r="AF504" s="22">
        <v>957</v>
      </c>
      <c r="AG504" s="22">
        <v>74</v>
      </c>
      <c r="AH504" s="20">
        <v>0</v>
      </c>
      <c r="AI504" s="20">
        <v>0</v>
      </c>
      <c r="AJ504" s="20" t="s">
        <v>3070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508</v>
      </c>
      <c r="BH504" s="22">
        <v>64</v>
      </c>
      <c r="BI504" s="22">
        <v>492</v>
      </c>
      <c r="BJ504" s="22">
        <v>48</v>
      </c>
      <c r="BK504" s="22">
        <v>472</v>
      </c>
      <c r="BL504" s="22">
        <v>43</v>
      </c>
      <c r="BM504" s="22">
        <v>513</v>
      </c>
      <c r="BN504" s="22">
        <v>64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665</v>
      </c>
      <c r="CB504" s="22">
        <v>61</v>
      </c>
      <c r="CC504" s="22">
        <v>449</v>
      </c>
      <c r="CD504" s="22">
        <v>63</v>
      </c>
      <c r="CE504" s="22">
        <v>516</v>
      </c>
      <c r="CF504" s="22">
        <v>64</v>
      </c>
      <c r="CG504" s="22">
        <v>556</v>
      </c>
      <c r="CH504" s="22">
        <v>72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37642</v>
      </c>
      <c r="D505" s="22">
        <v>0</v>
      </c>
      <c r="E505" s="22">
        <v>0</v>
      </c>
      <c r="F505" s="22">
        <v>0</v>
      </c>
      <c r="G505" s="22">
        <v>0</v>
      </c>
      <c r="H505" s="22">
        <v>1</v>
      </c>
      <c r="I505" s="22">
        <v>2</v>
      </c>
      <c r="J505" s="20">
        <v>0.5</v>
      </c>
      <c r="K505" s="20">
        <v>2</v>
      </c>
      <c r="L505" s="22">
        <v>1</v>
      </c>
      <c r="M505" s="20" t="s">
        <v>3073</v>
      </c>
      <c r="N505" s="20">
        <v>1</v>
      </c>
      <c r="O505" s="22">
        <v>703</v>
      </c>
      <c r="P505" s="23" t="b">
        <v>0</v>
      </c>
      <c r="Q505" s="20"/>
      <c r="R505" s="20"/>
      <c r="S505" s="22">
        <v>40</v>
      </c>
      <c r="T505" s="20" t="s">
        <v>3074</v>
      </c>
      <c r="U505" s="20">
        <v>3.8</v>
      </c>
      <c r="V505" s="20" t="s">
        <v>3075</v>
      </c>
      <c r="W505" s="20">
        <v>1.4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15</v>
      </c>
      <c r="AD505" s="22">
        <v>182436</v>
      </c>
      <c r="AE505" s="22">
        <v>16263</v>
      </c>
      <c r="AF505" s="22">
        <v>45394</v>
      </c>
      <c r="AG505" s="22">
        <v>5275</v>
      </c>
      <c r="AH505" s="20">
        <v>0.2</v>
      </c>
      <c r="AI505" s="20">
        <v>3.8</v>
      </c>
      <c r="AJ505" s="20" t="s">
        <v>3075</v>
      </c>
      <c r="AK505" s="22">
        <v>267</v>
      </c>
      <c r="AL505" s="22">
        <v>0</v>
      </c>
      <c r="AM505" s="22">
        <v>1</v>
      </c>
      <c r="AN505" s="22">
        <v>1</v>
      </c>
      <c r="AO505" s="22">
        <v>4</v>
      </c>
      <c r="AP505" s="22">
        <v>0</v>
      </c>
      <c r="AQ505" s="22">
        <v>0</v>
      </c>
      <c r="AR505" s="22">
        <v>0</v>
      </c>
      <c r="AS505" s="22">
        <v>1</v>
      </c>
      <c r="AT505" s="22">
        <v>0</v>
      </c>
      <c r="AU505" s="22">
        <v>0</v>
      </c>
      <c r="AV505" s="22">
        <v>3</v>
      </c>
      <c r="AW505" s="22">
        <v>72</v>
      </c>
      <c r="AX505" s="20">
        <v>63.4</v>
      </c>
      <c r="AY505" s="20">
        <v>38.200000000000003</v>
      </c>
      <c r="AZ505" s="20">
        <v>2</v>
      </c>
      <c r="BA505" s="20">
        <v>10.3</v>
      </c>
      <c r="BB505" s="22">
        <v>3</v>
      </c>
      <c r="BC505" s="20">
        <v>0</v>
      </c>
      <c r="BD505" s="20">
        <v>0.18</v>
      </c>
      <c r="BE505" s="20">
        <v>0.18</v>
      </c>
      <c r="BF505" s="20">
        <v>4.1500000000000004</v>
      </c>
      <c r="BG505" s="22">
        <v>243</v>
      </c>
      <c r="BH505" s="22">
        <v>97</v>
      </c>
      <c r="BI505" s="22">
        <v>222</v>
      </c>
      <c r="BJ505" s="22">
        <v>61</v>
      </c>
      <c r="BK505" s="22">
        <v>366</v>
      </c>
      <c r="BL505" s="22">
        <v>128</v>
      </c>
      <c r="BM505" s="22">
        <v>292</v>
      </c>
      <c r="BN505" s="22">
        <v>102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0.06</v>
      </c>
      <c r="BX505" s="22">
        <v>0.06</v>
      </c>
      <c r="BY505" s="22">
        <v>1.4</v>
      </c>
      <c r="BZ505" s="22">
        <v>1.35</v>
      </c>
      <c r="CA505" s="22">
        <v>607</v>
      </c>
      <c r="CB505" s="22">
        <v>161</v>
      </c>
      <c r="CC505" s="22">
        <v>225</v>
      </c>
      <c r="CD505" s="22">
        <v>66</v>
      </c>
      <c r="CE505" s="22">
        <v>69</v>
      </c>
      <c r="CF505" s="22">
        <v>16</v>
      </c>
      <c r="CG505" s="22">
        <v>150</v>
      </c>
      <c r="CH505" s="22">
        <v>59</v>
      </c>
      <c r="CI505" s="22">
        <v>1.01</v>
      </c>
      <c r="CJ505" s="22">
        <v>0.34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172912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3</v>
      </c>
      <c r="J506" s="20">
        <v>1.2</v>
      </c>
      <c r="K506" s="20">
        <v>2.7</v>
      </c>
      <c r="L506" s="22">
        <v>2</v>
      </c>
      <c r="M506" s="20" t="s">
        <v>3213</v>
      </c>
      <c r="N506" s="20">
        <v>1.7</v>
      </c>
      <c r="O506" s="22">
        <v>709</v>
      </c>
      <c r="P506" s="23" t="b">
        <v>0</v>
      </c>
      <c r="Q506" s="20"/>
      <c r="R506" s="20" t="s">
        <v>3539</v>
      </c>
      <c r="S506" s="22">
        <v>50</v>
      </c>
      <c r="T506" s="20" t="s">
        <v>3214</v>
      </c>
      <c r="U506" s="20">
        <v>1.5</v>
      </c>
      <c r="V506" s="20" t="s">
        <v>3215</v>
      </c>
      <c r="W506" s="20">
        <v>0.2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6</v>
      </c>
      <c r="AD506" s="22">
        <v>24753</v>
      </c>
      <c r="AE506" s="22">
        <v>1287</v>
      </c>
      <c r="AF506" s="22">
        <v>10173</v>
      </c>
      <c r="AG506" s="22">
        <v>1263</v>
      </c>
      <c r="AH506" s="20">
        <v>0.3</v>
      </c>
      <c r="AI506" s="20">
        <v>1.2</v>
      </c>
      <c r="AJ506" s="20" t="s">
        <v>3215</v>
      </c>
      <c r="AK506" s="22">
        <v>267</v>
      </c>
      <c r="AL506" s="22">
        <v>0</v>
      </c>
      <c r="AM506" s="22">
        <v>0</v>
      </c>
      <c r="AN506" s="22">
        <v>0</v>
      </c>
      <c r="AO506" s="22">
        <v>3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0</v>
      </c>
      <c r="AW506" s="22">
        <v>34</v>
      </c>
      <c r="AX506" s="20">
        <v>52.2</v>
      </c>
      <c r="AY506" s="20">
        <v>48.2</v>
      </c>
      <c r="AZ506" s="20">
        <v>3</v>
      </c>
      <c r="BA506" s="20">
        <v>10.4</v>
      </c>
      <c r="BB506" s="22">
        <v>3</v>
      </c>
      <c r="BC506" s="20">
        <v>0.02</v>
      </c>
      <c r="BD506" s="20">
        <v>0.18</v>
      </c>
      <c r="BE506" s="20">
        <v>0.2</v>
      </c>
      <c r="BF506" s="20">
        <v>3.15</v>
      </c>
      <c r="BG506" s="22">
        <v>262</v>
      </c>
      <c r="BH506" s="22">
        <v>106</v>
      </c>
      <c r="BI506" s="22">
        <v>196</v>
      </c>
      <c r="BJ506" s="22">
        <v>114</v>
      </c>
      <c r="BK506" s="22">
        <v>364</v>
      </c>
      <c r="BL506" s="22">
        <v>185</v>
      </c>
      <c r="BM506" s="22">
        <v>291</v>
      </c>
      <c r="BN506" s="22">
        <v>130</v>
      </c>
      <c r="BO506" s="20"/>
      <c r="BP506" s="20"/>
      <c r="BQ506" s="20"/>
      <c r="BR506" s="20"/>
      <c r="BS506" s="20"/>
      <c r="BT506" s="20"/>
      <c r="BU506" s="22">
        <v>0.01</v>
      </c>
      <c r="BV506" s="22">
        <v>0</v>
      </c>
      <c r="BW506" s="22">
        <v>0.06</v>
      </c>
      <c r="BX506" s="22">
        <v>7.0000000000000007E-2</v>
      </c>
      <c r="BY506" s="22">
        <v>1.06</v>
      </c>
      <c r="BZ506" s="22">
        <v>1.01</v>
      </c>
      <c r="CA506" s="22">
        <v>185</v>
      </c>
      <c r="CB506" s="22">
        <v>114</v>
      </c>
      <c r="CC506" s="22">
        <v>190</v>
      </c>
      <c r="CD506" s="22">
        <v>91</v>
      </c>
      <c r="CE506" s="22">
        <v>290</v>
      </c>
      <c r="CF506" s="22">
        <v>135</v>
      </c>
      <c r="CG506" s="22">
        <v>337</v>
      </c>
      <c r="CH506" s="22">
        <v>104</v>
      </c>
      <c r="CI506" s="22">
        <v>1.01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487838</v>
      </c>
      <c r="D507" s="22">
        <v>0</v>
      </c>
      <c r="E507" s="22">
        <v>0</v>
      </c>
      <c r="F507" s="22">
        <v>-1</v>
      </c>
      <c r="G507" s="22">
        <v>1</v>
      </c>
      <c r="H507" s="22">
        <v>0</v>
      </c>
      <c r="I507" s="22">
        <v>2</v>
      </c>
      <c r="J507" s="20">
        <v>0.7</v>
      </c>
      <c r="K507" s="20">
        <v>0.7</v>
      </c>
      <c r="L507" s="22">
        <v>0</v>
      </c>
      <c r="M507" s="20" t="s">
        <v>505</v>
      </c>
      <c r="N507" s="20">
        <v>0.2</v>
      </c>
      <c r="O507" s="22">
        <v>204</v>
      </c>
      <c r="P507" s="23" t="b">
        <v>0</v>
      </c>
      <c r="Q507" s="20"/>
      <c r="R507" s="20"/>
      <c r="S507" s="22">
        <v>44</v>
      </c>
      <c r="T507" s="20" t="s">
        <v>1187</v>
      </c>
      <c r="U507" s="20">
        <v>1</v>
      </c>
      <c r="V507" s="20" t="s">
        <v>1188</v>
      </c>
      <c r="W507" s="20">
        <v>0.2</v>
      </c>
      <c r="X507" s="23" t="b">
        <v>0</v>
      </c>
      <c r="Y507" s="20"/>
      <c r="Z507" s="20" t="s">
        <v>858</v>
      </c>
      <c r="AA507" s="22">
        <v>15</v>
      </c>
      <c r="AB507" s="22">
        <v>4</v>
      </c>
      <c r="AC507" s="22">
        <v>1</v>
      </c>
      <c r="AD507" s="22">
        <v>12148</v>
      </c>
      <c r="AE507" s="22">
        <v>190</v>
      </c>
      <c r="AF507" s="22">
        <v>19079</v>
      </c>
      <c r="AG507" s="22">
        <v>519</v>
      </c>
      <c r="AH507" s="20">
        <v>0</v>
      </c>
      <c r="AI507" s="20">
        <v>0.2</v>
      </c>
      <c r="AJ507" s="20" t="s">
        <v>1188</v>
      </c>
      <c r="AK507" s="22">
        <v>9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2</v>
      </c>
      <c r="AX507" s="20">
        <v>1</v>
      </c>
      <c r="AY507" s="20">
        <v>0</v>
      </c>
      <c r="AZ507" s="20">
        <v>0</v>
      </c>
      <c r="BA507" s="20">
        <v>0.1</v>
      </c>
      <c r="BB507" s="22">
        <v>0</v>
      </c>
      <c r="BC507" s="20">
        <v>0</v>
      </c>
      <c r="BD507" s="20">
        <v>0</v>
      </c>
      <c r="BE507" s="20">
        <v>0</v>
      </c>
      <c r="BF507" s="20">
        <v>0.09</v>
      </c>
      <c r="BG507" s="22">
        <v>428</v>
      </c>
      <c r="BH507" s="22">
        <v>153</v>
      </c>
      <c r="BI507" s="22">
        <v>580</v>
      </c>
      <c r="BJ507" s="22">
        <v>226</v>
      </c>
      <c r="BK507" s="22">
        <v>569</v>
      </c>
      <c r="BL507" s="22">
        <v>224</v>
      </c>
      <c r="BM507" s="22">
        <v>436</v>
      </c>
      <c r="BN507" s="22">
        <v>154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0.9</v>
      </c>
      <c r="BZ507" s="22">
        <v>0</v>
      </c>
      <c r="CA507" s="22">
        <v>557</v>
      </c>
      <c r="CB507" s="22">
        <v>135</v>
      </c>
      <c r="CC507" s="22">
        <v>352</v>
      </c>
      <c r="CD507" s="22">
        <v>115</v>
      </c>
      <c r="CE507" s="22">
        <v>368</v>
      </c>
      <c r="CF507" s="22">
        <v>132</v>
      </c>
      <c r="CG507" s="22">
        <v>344</v>
      </c>
      <c r="CH507" s="22">
        <v>132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179018</v>
      </c>
      <c r="D508" s="22">
        <v>0</v>
      </c>
      <c r="E508" s="22">
        <v>0</v>
      </c>
      <c r="F508" s="22">
        <v>-1</v>
      </c>
      <c r="G508" s="22">
        <v>1</v>
      </c>
      <c r="H508" s="22">
        <v>1</v>
      </c>
      <c r="I508" s="22">
        <v>3</v>
      </c>
      <c r="J508" s="20">
        <v>5.5</v>
      </c>
      <c r="K508" s="20">
        <v>5.5</v>
      </c>
      <c r="L508" s="22">
        <v>1</v>
      </c>
      <c r="M508" s="20" t="s">
        <v>1499</v>
      </c>
      <c r="N508" s="20">
        <v>5</v>
      </c>
      <c r="O508" s="22">
        <v>402</v>
      </c>
      <c r="P508" s="23" t="b">
        <v>0</v>
      </c>
      <c r="Q508" s="20"/>
      <c r="R508" s="20"/>
      <c r="S508" s="22">
        <v>64</v>
      </c>
      <c r="T508" s="20" t="s">
        <v>1500</v>
      </c>
      <c r="U508" s="20">
        <v>3.1</v>
      </c>
      <c r="V508" s="20" t="s">
        <v>1501</v>
      </c>
      <c r="W508" s="20">
        <v>7.1</v>
      </c>
      <c r="X508" s="23" t="b">
        <v>0</v>
      </c>
      <c r="Y508" s="20"/>
      <c r="Z508" s="20" t="s">
        <v>858</v>
      </c>
      <c r="AA508" s="22">
        <v>15</v>
      </c>
      <c r="AB508" s="22">
        <v>4</v>
      </c>
      <c r="AC508" s="22">
        <v>28</v>
      </c>
      <c r="AD508" s="22">
        <v>558339</v>
      </c>
      <c r="AE508" s="22">
        <v>6386</v>
      </c>
      <c r="AF508" s="22">
        <v>608801</v>
      </c>
      <c r="AG508" s="22">
        <v>59792</v>
      </c>
      <c r="AH508" s="20">
        <v>0.8</v>
      </c>
      <c r="AI508" s="20">
        <v>4.4000000000000004</v>
      </c>
      <c r="AJ508" s="20" t="s">
        <v>410</v>
      </c>
      <c r="AK508" s="22">
        <v>584</v>
      </c>
      <c r="AL508" s="22">
        <v>2</v>
      </c>
      <c r="AM508" s="22">
        <v>0</v>
      </c>
      <c r="AN508" s="22">
        <v>2</v>
      </c>
      <c r="AO508" s="22">
        <v>6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2</v>
      </c>
      <c r="AW508" s="22">
        <v>100</v>
      </c>
      <c r="AX508" s="20">
        <v>107.6</v>
      </c>
      <c r="AY508" s="20">
        <v>66.900000000000006</v>
      </c>
      <c r="AZ508" s="20">
        <v>120</v>
      </c>
      <c r="BA508" s="20">
        <v>29.1</v>
      </c>
      <c r="BB508" s="22">
        <v>7</v>
      </c>
      <c r="BC508" s="20">
        <v>1.34</v>
      </c>
      <c r="BD508" s="20">
        <v>0.24</v>
      </c>
      <c r="BE508" s="20">
        <v>1.58</v>
      </c>
      <c r="BF508" s="20">
        <v>8.15</v>
      </c>
      <c r="BG508" s="22">
        <v>158</v>
      </c>
      <c r="BH508" s="22">
        <v>63</v>
      </c>
      <c r="BI508" s="22">
        <v>155</v>
      </c>
      <c r="BJ508" s="22">
        <v>96</v>
      </c>
      <c r="BK508" s="22">
        <v>71</v>
      </c>
      <c r="BL508" s="22">
        <v>41</v>
      </c>
      <c r="BM508" s="22">
        <v>111</v>
      </c>
      <c r="BN508" s="22">
        <v>61</v>
      </c>
      <c r="BO508" s="20"/>
      <c r="BP508" s="20"/>
      <c r="BQ508" s="20"/>
      <c r="BR508" s="20"/>
      <c r="BS508" s="20"/>
      <c r="BT508" s="20"/>
      <c r="BU508" s="22">
        <v>0.21</v>
      </c>
      <c r="BV508" s="22">
        <v>0</v>
      </c>
      <c r="BW508" s="22">
        <v>0.04</v>
      </c>
      <c r="BX508" s="22">
        <v>0.25</v>
      </c>
      <c r="BY508" s="22">
        <v>1.26</v>
      </c>
      <c r="BZ508" s="22">
        <v>0.92</v>
      </c>
      <c r="CA508" s="22">
        <v>53</v>
      </c>
      <c r="CB508" s="22">
        <v>31</v>
      </c>
      <c r="CC508" s="22">
        <v>38</v>
      </c>
      <c r="CD508" s="22">
        <v>20</v>
      </c>
      <c r="CE508" s="22">
        <v>132</v>
      </c>
      <c r="CF508" s="22">
        <v>60</v>
      </c>
      <c r="CG508" s="22">
        <v>53</v>
      </c>
      <c r="CH508" s="22">
        <v>17</v>
      </c>
      <c r="CI508" s="22">
        <v>1.08</v>
      </c>
      <c r="CJ508" s="22">
        <v>0.31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215379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3</v>
      </c>
      <c r="J509" s="20">
        <v>3.5</v>
      </c>
      <c r="K509" s="20">
        <v>3.5</v>
      </c>
      <c r="L509" s="22">
        <v>1</v>
      </c>
      <c r="M509" s="20" t="s">
        <v>1518</v>
      </c>
      <c r="N509" s="20">
        <v>3</v>
      </c>
      <c r="O509" s="22">
        <v>403</v>
      </c>
      <c r="P509" s="23" t="b">
        <v>0</v>
      </c>
      <c r="Q509" s="20"/>
      <c r="R509" s="20" t="s">
        <v>3216</v>
      </c>
      <c r="S509" s="22">
        <v>44</v>
      </c>
      <c r="T509" s="20" t="s">
        <v>1519</v>
      </c>
      <c r="U509" s="20">
        <v>2.1</v>
      </c>
      <c r="V509" s="20" t="s">
        <v>539</v>
      </c>
      <c r="W509" s="20">
        <v>4.3</v>
      </c>
      <c r="X509" s="23" t="b">
        <v>0</v>
      </c>
      <c r="Y509" s="20"/>
      <c r="Z509" s="20" t="s">
        <v>858</v>
      </c>
      <c r="AA509" s="22">
        <v>15</v>
      </c>
      <c r="AB509" s="22">
        <v>4</v>
      </c>
      <c r="AC509" s="22">
        <v>19</v>
      </c>
      <c r="AD509" s="22">
        <v>291431</v>
      </c>
      <c r="AE509" s="22">
        <v>16855</v>
      </c>
      <c r="AF509" s="22">
        <v>418250</v>
      </c>
      <c r="AG509" s="22">
        <v>14663</v>
      </c>
      <c r="AH509" s="20">
        <v>0.7</v>
      </c>
      <c r="AI509" s="20">
        <v>4.3</v>
      </c>
      <c r="AJ509" s="20" t="s">
        <v>539</v>
      </c>
      <c r="AK509" s="22">
        <v>407</v>
      </c>
      <c r="AL509" s="22">
        <v>0</v>
      </c>
      <c r="AM509" s="22">
        <v>1</v>
      </c>
      <c r="AN509" s="22">
        <v>3</v>
      </c>
      <c r="AO509" s="22">
        <v>5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65</v>
      </c>
      <c r="AX509" s="20">
        <v>83.2</v>
      </c>
      <c r="AY509" s="20">
        <v>88.8</v>
      </c>
      <c r="AZ509" s="20">
        <v>85</v>
      </c>
      <c r="BA509" s="20">
        <v>25.7</v>
      </c>
      <c r="BB509" s="22">
        <v>4</v>
      </c>
      <c r="BC509" s="20">
        <v>0.78</v>
      </c>
      <c r="BD509" s="20">
        <v>0.31</v>
      </c>
      <c r="BE509" s="20">
        <v>1.0900000000000001</v>
      </c>
      <c r="BF509" s="20">
        <v>4.57</v>
      </c>
      <c r="BG509" s="22">
        <v>204</v>
      </c>
      <c r="BH509" s="22">
        <v>82</v>
      </c>
      <c r="BI509" s="22">
        <v>108</v>
      </c>
      <c r="BJ509" s="22">
        <v>77</v>
      </c>
      <c r="BK509" s="22">
        <v>107</v>
      </c>
      <c r="BL509" s="22">
        <v>62</v>
      </c>
      <c r="BM509" s="22">
        <v>137</v>
      </c>
      <c r="BN509" s="22">
        <v>75</v>
      </c>
      <c r="BO509" s="20"/>
      <c r="BP509" s="20"/>
      <c r="BQ509" s="20"/>
      <c r="BR509" s="20"/>
      <c r="BS509" s="20"/>
      <c r="BT509" s="20"/>
      <c r="BU509" s="22">
        <v>0.17</v>
      </c>
      <c r="BV509" s="22">
        <v>0</v>
      </c>
      <c r="BW509" s="22">
        <v>7.0000000000000007E-2</v>
      </c>
      <c r="BX509" s="22">
        <v>0.24</v>
      </c>
      <c r="BY509" s="22">
        <v>1.01</v>
      </c>
      <c r="BZ509" s="22">
        <v>1.1100000000000001</v>
      </c>
      <c r="CA509" s="22">
        <v>518</v>
      </c>
      <c r="CB509" s="22">
        <v>282</v>
      </c>
      <c r="CC509" s="22">
        <v>91</v>
      </c>
      <c r="CD509" s="22">
        <v>39</v>
      </c>
      <c r="CE509" s="22">
        <v>209</v>
      </c>
      <c r="CF509" s="22">
        <v>88</v>
      </c>
      <c r="CG509" s="22">
        <v>81</v>
      </c>
      <c r="CH509" s="22">
        <v>25</v>
      </c>
      <c r="CI509" s="22">
        <v>0.88</v>
      </c>
      <c r="CJ509" s="22">
        <v>0.66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441024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2</v>
      </c>
      <c r="J510" s="20">
        <v>0</v>
      </c>
      <c r="K510" s="20">
        <v>0</v>
      </c>
      <c r="L510" s="22">
        <v>0</v>
      </c>
      <c r="M510" s="20" t="s">
        <v>504</v>
      </c>
      <c r="N510" s="20">
        <v>0</v>
      </c>
      <c r="O510" s="22">
        <v>404</v>
      </c>
      <c r="P510" s="23" t="b">
        <v>0</v>
      </c>
      <c r="Q510" s="20" t="s">
        <v>2448</v>
      </c>
      <c r="R510" s="20" t="s">
        <v>2449</v>
      </c>
      <c r="S510" s="22">
        <v>40</v>
      </c>
      <c r="T510" s="20" t="s">
        <v>1662</v>
      </c>
      <c r="U510" s="20">
        <v>0</v>
      </c>
      <c r="V510" s="20" t="s">
        <v>678</v>
      </c>
      <c r="W510" s="20">
        <v>0</v>
      </c>
      <c r="X510" s="23" t="b">
        <v>0</v>
      </c>
      <c r="Y510" s="20"/>
      <c r="Z510" s="20" t="s">
        <v>872</v>
      </c>
      <c r="AA510" s="22">
        <v>15</v>
      </c>
      <c r="AB510" s="22">
        <v>4</v>
      </c>
      <c r="AC510" s="22">
        <v>0</v>
      </c>
      <c r="AD510" s="22">
        <v>0</v>
      </c>
      <c r="AE510" s="22">
        <v>0</v>
      </c>
      <c r="AF510" s="22">
        <v>2065</v>
      </c>
      <c r="AG510" s="22">
        <v>19</v>
      </c>
      <c r="AH510" s="20">
        <v>0</v>
      </c>
      <c r="AI510" s="20">
        <v>0</v>
      </c>
      <c r="AJ510" s="20" t="s">
        <v>678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502</v>
      </c>
      <c r="BH510" s="22">
        <v>187</v>
      </c>
      <c r="BI510" s="22">
        <v>486</v>
      </c>
      <c r="BJ510" s="22">
        <v>184</v>
      </c>
      <c r="BK510" s="22">
        <v>465</v>
      </c>
      <c r="BL510" s="22">
        <v>175</v>
      </c>
      <c r="BM510" s="22">
        <v>507</v>
      </c>
      <c r="BN510" s="22">
        <v>187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658</v>
      </c>
      <c r="CB510" s="22">
        <v>192</v>
      </c>
      <c r="CC510" s="22">
        <v>442</v>
      </c>
      <c r="CD510" s="22">
        <v>154</v>
      </c>
      <c r="CE510" s="22">
        <v>510</v>
      </c>
      <c r="CF510" s="22">
        <v>186</v>
      </c>
      <c r="CG510" s="22">
        <v>631</v>
      </c>
      <c r="CH510" s="22">
        <v>216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50</v>
      </c>
      <c r="C511" s="22">
        <v>220237</v>
      </c>
      <c r="D511" s="22">
        <v>0</v>
      </c>
      <c r="E511" s="22">
        <v>0</v>
      </c>
      <c r="F511" s="22">
        <v>2</v>
      </c>
      <c r="G511" s="22">
        <v>-2</v>
      </c>
      <c r="H511" s="22">
        <v>2</v>
      </c>
      <c r="I511" s="22">
        <v>2</v>
      </c>
      <c r="J511" s="20">
        <v>0</v>
      </c>
      <c r="K511" s="20">
        <v>1.8</v>
      </c>
      <c r="L511" s="22">
        <v>0</v>
      </c>
      <c r="M511" s="20" t="s">
        <v>1516</v>
      </c>
      <c r="N511" s="20">
        <v>3</v>
      </c>
      <c r="O511" s="22">
        <v>405</v>
      </c>
      <c r="P511" s="23" t="b">
        <v>0</v>
      </c>
      <c r="Q511" s="20" t="s">
        <v>3540</v>
      </c>
      <c r="R511" s="20" t="s">
        <v>3365</v>
      </c>
      <c r="S511" s="22">
        <v>47</v>
      </c>
      <c r="T511" s="20" t="s">
        <v>1517</v>
      </c>
      <c r="U511" s="20">
        <v>6</v>
      </c>
      <c r="V511" s="20" t="s">
        <v>400</v>
      </c>
      <c r="W511" s="20">
        <v>13.1</v>
      </c>
      <c r="X511" s="23" t="b">
        <v>0</v>
      </c>
      <c r="Y511" s="20"/>
      <c r="Z511" s="20" t="s">
        <v>899</v>
      </c>
      <c r="AA511" s="22">
        <v>15</v>
      </c>
      <c r="AB511" s="22">
        <v>4</v>
      </c>
      <c r="AC511" s="22">
        <v>30</v>
      </c>
      <c r="AD511" s="22">
        <v>1542570</v>
      </c>
      <c r="AE511" s="22">
        <v>940</v>
      </c>
      <c r="AF511" s="22">
        <v>1995363</v>
      </c>
      <c r="AG511" s="22">
        <v>152804</v>
      </c>
      <c r="AH511" s="20">
        <v>0.6</v>
      </c>
      <c r="AI511" s="20">
        <v>6.4</v>
      </c>
      <c r="AJ511" s="20" t="s">
        <v>400</v>
      </c>
      <c r="AK511" s="22">
        <v>446</v>
      </c>
      <c r="AL511" s="22">
        <v>1</v>
      </c>
      <c r="AM511" s="22">
        <v>1</v>
      </c>
      <c r="AN511" s="22">
        <v>2</v>
      </c>
      <c r="AO511" s="22">
        <v>3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4</v>
      </c>
      <c r="AW511" s="22">
        <v>127</v>
      </c>
      <c r="AX511" s="20">
        <v>125.6</v>
      </c>
      <c r="AY511" s="20">
        <v>25.2</v>
      </c>
      <c r="AZ511" s="20">
        <v>39</v>
      </c>
      <c r="BA511" s="20">
        <v>19</v>
      </c>
      <c r="BB511" s="22">
        <v>5</v>
      </c>
      <c r="BC511" s="20">
        <v>0.28999999999999998</v>
      </c>
      <c r="BD511" s="20">
        <v>0.28000000000000003</v>
      </c>
      <c r="BE511" s="20">
        <v>0.56999999999999995</v>
      </c>
      <c r="BF511" s="20">
        <v>4.9800000000000004</v>
      </c>
      <c r="BG511" s="22">
        <v>129</v>
      </c>
      <c r="BH511" s="22">
        <v>49</v>
      </c>
      <c r="BI511" s="22">
        <v>271</v>
      </c>
      <c r="BJ511" s="22">
        <v>87</v>
      </c>
      <c r="BK511" s="22">
        <v>195</v>
      </c>
      <c r="BL511" s="22">
        <v>47</v>
      </c>
      <c r="BM511" s="22">
        <v>202</v>
      </c>
      <c r="BN511" s="22">
        <v>61</v>
      </c>
      <c r="BO511" s="20"/>
      <c r="BP511" s="20"/>
      <c r="BQ511" s="20"/>
      <c r="BR511" s="20"/>
      <c r="BS511" s="20"/>
      <c r="BT511" s="20"/>
      <c r="BU511" s="22">
        <v>0.06</v>
      </c>
      <c r="BV511" s="22">
        <v>0</v>
      </c>
      <c r="BW511" s="22">
        <v>0.06</v>
      </c>
      <c r="BX511" s="22">
        <v>0.12</v>
      </c>
      <c r="BY511" s="22">
        <v>1</v>
      </c>
      <c r="BZ511" s="22">
        <v>0.61</v>
      </c>
      <c r="CA511" s="22">
        <v>332</v>
      </c>
      <c r="CB511" s="22">
        <v>39</v>
      </c>
      <c r="CC511" s="22">
        <v>95</v>
      </c>
      <c r="CD511" s="22">
        <v>31</v>
      </c>
      <c r="CE511" s="22">
        <v>11</v>
      </c>
      <c r="CF511" s="22">
        <v>3</v>
      </c>
      <c r="CG511" s="22">
        <v>31</v>
      </c>
      <c r="CH511" s="22">
        <v>11</v>
      </c>
      <c r="CI511" s="22">
        <v>1.01</v>
      </c>
      <c r="CJ511" s="22">
        <v>0.4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208706</v>
      </c>
      <c r="D512" s="22">
        <v>0</v>
      </c>
      <c r="E512" s="22">
        <v>0</v>
      </c>
      <c r="F512" s="22">
        <v>-2</v>
      </c>
      <c r="G512" s="22">
        <v>2</v>
      </c>
      <c r="H512" s="22">
        <v>1</v>
      </c>
      <c r="I512" s="22">
        <v>3</v>
      </c>
      <c r="J512" s="20">
        <v>5.5</v>
      </c>
      <c r="K512" s="20">
        <v>5.5</v>
      </c>
      <c r="L512" s="22">
        <v>3</v>
      </c>
      <c r="M512" s="20" t="s">
        <v>1429</v>
      </c>
      <c r="N512" s="20">
        <v>5</v>
      </c>
      <c r="O512" s="22">
        <v>406</v>
      </c>
      <c r="P512" s="23" t="b">
        <v>0</v>
      </c>
      <c r="Q512" s="20"/>
      <c r="R512" s="20" t="s">
        <v>3366</v>
      </c>
      <c r="S512" s="22">
        <v>58</v>
      </c>
      <c r="T512" s="20" t="s">
        <v>1510</v>
      </c>
      <c r="U512" s="20">
        <v>3.1</v>
      </c>
      <c r="V512" s="20" t="s">
        <v>1511</v>
      </c>
      <c r="W512" s="20">
        <v>2.7</v>
      </c>
      <c r="X512" s="23" t="b">
        <v>0</v>
      </c>
      <c r="Y512" s="20"/>
      <c r="Z512" s="20" t="s">
        <v>858</v>
      </c>
      <c r="AA512" s="22">
        <v>15</v>
      </c>
      <c r="AB512" s="22">
        <v>4</v>
      </c>
      <c r="AC512" s="22">
        <v>28</v>
      </c>
      <c r="AD512" s="22">
        <v>148898</v>
      </c>
      <c r="AE512" s="22">
        <v>5565</v>
      </c>
      <c r="AF512" s="22">
        <v>219943</v>
      </c>
      <c r="AG512" s="22">
        <v>8978</v>
      </c>
      <c r="AH512" s="20">
        <v>0.9</v>
      </c>
      <c r="AI512" s="20">
        <v>4.8</v>
      </c>
      <c r="AJ512" s="20" t="s">
        <v>2219</v>
      </c>
      <c r="AK512" s="22">
        <v>772</v>
      </c>
      <c r="AL512" s="22">
        <v>1</v>
      </c>
      <c r="AM512" s="22">
        <v>1</v>
      </c>
      <c r="AN512" s="22">
        <v>4</v>
      </c>
      <c r="AO512" s="22">
        <v>9</v>
      </c>
      <c r="AP512" s="22">
        <v>0</v>
      </c>
      <c r="AQ512" s="22">
        <v>0</v>
      </c>
      <c r="AR512" s="22">
        <v>0</v>
      </c>
      <c r="AS512" s="22">
        <v>4</v>
      </c>
      <c r="AT512" s="22">
        <v>0</v>
      </c>
      <c r="AU512" s="22">
        <v>0</v>
      </c>
      <c r="AV512" s="22">
        <v>2</v>
      </c>
      <c r="AW512" s="22">
        <v>131</v>
      </c>
      <c r="AX512" s="20">
        <v>165.6</v>
      </c>
      <c r="AY512" s="20">
        <v>192.8</v>
      </c>
      <c r="AZ512" s="20">
        <v>120</v>
      </c>
      <c r="BA512" s="20">
        <v>47.8</v>
      </c>
      <c r="BB512" s="22">
        <v>9</v>
      </c>
      <c r="BC512" s="20">
        <v>0.9</v>
      </c>
      <c r="BD512" s="20">
        <v>1.02</v>
      </c>
      <c r="BE512" s="20">
        <v>1.92</v>
      </c>
      <c r="BF512" s="20">
        <v>8.68</v>
      </c>
      <c r="BG512" s="22">
        <v>80</v>
      </c>
      <c r="BH512" s="22">
        <v>28</v>
      </c>
      <c r="BI512" s="22">
        <v>28</v>
      </c>
      <c r="BJ512" s="22">
        <v>22</v>
      </c>
      <c r="BK512" s="22">
        <v>70</v>
      </c>
      <c r="BL512" s="22">
        <v>40</v>
      </c>
      <c r="BM512" s="22">
        <v>40</v>
      </c>
      <c r="BN512" s="22">
        <v>27</v>
      </c>
      <c r="BO512" s="20"/>
      <c r="BP512" s="20"/>
      <c r="BQ512" s="20"/>
      <c r="BR512" s="20"/>
      <c r="BS512" s="20"/>
      <c r="BT512" s="20"/>
      <c r="BU512" s="22">
        <v>0.1</v>
      </c>
      <c r="BV512" s="22">
        <v>0</v>
      </c>
      <c r="BW512" s="22">
        <v>0.12</v>
      </c>
      <c r="BX512" s="22">
        <v>0.22</v>
      </c>
      <c r="BY512" s="22">
        <v>1.01</v>
      </c>
      <c r="BZ512" s="22">
        <v>1.05</v>
      </c>
      <c r="CA512" s="22">
        <v>78</v>
      </c>
      <c r="CB512" s="22">
        <v>47</v>
      </c>
      <c r="CC512" s="22">
        <v>36</v>
      </c>
      <c r="CD512" s="22">
        <v>19</v>
      </c>
      <c r="CE512" s="22">
        <v>131</v>
      </c>
      <c r="CF512" s="22">
        <v>59</v>
      </c>
      <c r="CG512" s="22">
        <v>112</v>
      </c>
      <c r="CH512" s="22">
        <v>32</v>
      </c>
      <c r="CI512" s="22">
        <v>1.05</v>
      </c>
      <c r="CJ512" s="22">
        <v>0.47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78916</v>
      </c>
      <c r="D513" s="22">
        <v>0</v>
      </c>
      <c r="E513" s="22">
        <v>0</v>
      </c>
      <c r="F513" s="22">
        <v>2</v>
      </c>
      <c r="G513" s="22">
        <v>-2</v>
      </c>
      <c r="H513" s="22">
        <v>1</v>
      </c>
      <c r="I513" s="22">
        <v>2</v>
      </c>
      <c r="J513" s="20">
        <v>6.7</v>
      </c>
      <c r="K513" s="20">
        <v>6.7</v>
      </c>
      <c r="L513" s="22">
        <v>6</v>
      </c>
      <c r="M513" s="20" t="s">
        <v>1482</v>
      </c>
      <c r="N513" s="20">
        <v>6.2</v>
      </c>
      <c r="O513" s="22">
        <v>407</v>
      </c>
      <c r="P513" s="23" t="b">
        <v>0</v>
      </c>
      <c r="Q513" s="20"/>
      <c r="R513" s="20" t="s">
        <v>3367</v>
      </c>
      <c r="S513" s="22">
        <v>47</v>
      </c>
      <c r="T513" s="20" t="s">
        <v>1483</v>
      </c>
      <c r="U513" s="20">
        <v>4</v>
      </c>
      <c r="V513" s="20" t="s">
        <v>401</v>
      </c>
      <c r="W513" s="20">
        <v>12.6</v>
      </c>
      <c r="X513" s="23" t="b">
        <v>0</v>
      </c>
      <c r="Y513" s="20"/>
      <c r="Z513" s="20" t="s">
        <v>858</v>
      </c>
      <c r="AA513" s="22">
        <v>15</v>
      </c>
      <c r="AB513" s="22">
        <v>4</v>
      </c>
      <c r="AC513" s="22">
        <v>36</v>
      </c>
      <c r="AD513" s="22">
        <v>1212079</v>
      </c>
      <c r="AE513" s="22">
        <v>94304</v>
      </c>
      <c r="AF513" s="22">
        <v>272967</v>
      </c>
      <c r="AG513" s="22">
        <v>16593</v>
      </c>
      <c r="AH513" s="20">
        <v>1.3</v>
      </c>
      <c r="AI513" s="20">
        <v>7.7</v>
      </c>
      <c r="AJ513" s="20" t="s">
        <v>401</v>
      </c>
      <c r="AK513" s="22">
        <v>810</v>
      </c>
      <c r="AL513" s="22">
        <v>1</v>
      </c>
      <c r="AM513" s="22">
        <v>0</v>
      </c>
      <c r="AN513" s="22">
        <v>4</v>
      </c>
      <c r="AO513" s="22">
        <v>9</v>
      </c>
      <c r="AP513" s="22">
        <v>0</v>
      </c>
      <c r="AQ513" s="22">
        <v>0</v>
      </c>
      <c r="AR513" s="22">
        <v>0</v>
      </c>
      <c r="AS513" s="22">
        <v>1</v>
      </c>
      <c r="AT513" s="22">
        <v>0</v>
      </c>
      <c r="AU513" s="22">
        <v>0</v>
      </c>
      <c r="AV513" s="22">
        <v>0</v>
      </c>
      <c r="AW513" s="22">
        <v>168</v>
      </c>
      <c r="AX513" s="20">
        <v>170</v>
      </c>
      <c r="AY513" s="20">
        <v>55.7</v>
      </c>
      <c r="AZ513" s="20">
        <v>90</v>
      </c>
      <c r="BA513" s="20">
        <v>31.6</v>
      </c>
      <c r="BB513" s="22">
        <v>9</v>
      </c>
      <c r="BC513" s="20">
        <v>0.84</v>
      </c>
      <c r="BD513" s="20">
        <v>0.31</v>
      </c>
      <c r="BE513" s="20">
        <v>1.1499999999999999</v>
      </c>
      <c r="BF513" s="20">
        <v>9.92</v>
      </c>
      <c r="BG513" s="22">
        <v>70</v>
      </c>
      <c r="BH513" s="22">
        <v>22</v>
      </c>
      <c r="BI513" s="22">
        <v>184</v>
      </c>
      <c r="BJ513" s="22">
        <v>46</v>
      </c>
      <c r="BK513" s="22">
        <v>97</v>
      </c>
      <c r="BL513" s="22">
        <v>9</v>
      </c>
      <c r="BM513" s="22">
        <v>97</v>
      </c>
      <c r="BN513" s="22">
        <v>23</v>
      </c>
      <c r="BO513" s="20"/>
      <c r="BP513" s="20"/>
      <c r="BQ513" s="20"/>
      <c r="BR513" s="20"/>
      <c r="BS513" s="20"/>
      <c r="BT513" s="20"/>
      <c r="BU513" s="22">
        <v>0.09</v>
      </c>
      <c r="BV513" s="22">
        <v>0</v>
      </c>
      <c r="BW513" s="22">
        <v>0.03</v>
      </c>
      <c r="BX513" s="22">
        <v>0.12</v>
      </c>
      <c r="BY513" s="22">
        <v>1.1000000000000001</v>
      </c>
      <c r="BZ513" s="22">
        <v>1</v>
      </c>
      <c r="CA513" s="22">
        <v>324</v>
      </c>
      <c r="CB513" s="22">
        <v>37</v>
      </c>
      <c r="CC513" s="22">
        <v>15</v>
      </c>
      <c r="CD513" s="22">
        <v>4</v>
      </c>
      <c r="CE513" s="22">
        <v>58</v>
      </c>
      <c r="CF513" s="22">
        <v>15</v>
      </c>
      <c r="CG513" s="22">
        <v>34</v>
      </c>
      <c r="CH513" s="22">
        <v>12</v>
      </c>
      <c r="CI513" s="22">
        <v>1</v>
      </c>
      <c r="CJ513" s="22">
        <v>0.44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59735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1</v>
      </c>
      <c r="J514" s="20">
        <v>0</v>
      </c>
      <c r="K514" s="20">
        <v>0</v>
      </c>
      <c r="L514" s="22">
        <v>0</v>
      </c>
      <c r="M514" s="20" t="s">
        <v>919</v>
      </c>
      <c r="N514" s="20">
        <v>0</v>
      </c>
      <c r="O514" s="22">
        <v>408</v>
      </c>
      <c r="P514" s="23" t="b">
        <v>0</v>
      </c>
      <c r="Q514" s="20" t="s">
        <v>2450</v>
      </c>
      <c r="R514" s="20" t="s">
        <v>2451</v>
      </c>
      <c r="S514" s="22">
        <v>40</v>
      </c>
      <c r="T514" s="20" t="s">
        <v>1478</v>
      </c>
      <c r="U514" s="20">
        <v>0</v>
      </c>
      <c r="V514" s="20" t="s">
        <v>745</v>
      </c>
      <c r="W514" s="20">
        <v>0</v>
      </c>
      <c r="X514" s="23" t="b">
        <v>0</v>
      </c>
      <c r="Y514" s="20"/>
      <c r="Z514" s="20" t="s">
        <v>872</v>
      </c>
      <c r="AA514" s="22">
        <v>15</v>
      </c>
      <c r="AB514" s="22">
        <v>4</v>
      </c>
      <c r="AC514" s="22">
        <v>0</v>
      </c>
      <c r="AD514" s="22">
        <v>0</v>
      </c>
      <c r="AE514" s="22">
        <v>0</v>
      </c>
      <c r="AF514" s="22">
        <v>796</v>
      </c>
      <c r="AG514" s="22">
        <v>12</v>
      </c>
      <c r="AH514" s="20">
        <v>0</v>
      </c>
      <c r="AI514" s="20">
        <v>0</v>
      </c>
      <c r="AJ514" s="20" t="s">
        <v>745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462</v>
      </c>
      <c r="BH514" s="22">
        <v>43</v>
      </c>
      <c r="BI514" s="22">
        <v>445</v>
      </c>
      <c r="BJ514" s="22">
        <v>26</v>
      </c>
      <c r="BK514" s="22">
        <v>423</v>
      </c>
      <c r="BL514" s="22">
        <v>21</v>
      </c>
      <c r="BM514" s="22">
        <v>467</v>
      </c>
      <c r="BN514" s="22">
        <v>43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610</v>
      </c>
      <c r="CB514" s="22">
        <v>39</v>
      </c>
      <c r="CC514" s="22">
        <v>400</v>
      </c>
      <c r="CD514" s="22">
        <v>41</v>
      </c>
      <c r="CE514" s="22">
        <v>469</v>
      </c>
      <c r="CF514" s="22">
        <v>43</v>
      </c>
      <c r="CG514" s="22">
        <v>671</v>
      </c>
      <c r="CH514" s="22">
        <v>82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67089</v>
      </c>
      <c r="D515" s="22">
        <v>0</v>
      </c>
      <c r="E515" s="22">
        <v>0</v>
      </c>
      <c r="F515" s="22">
        <v>-1</v>
      </c>
      <c r="G515" s="22">
        <v>1</v>
      </c>
      <c r="H515" s="22">
        <v>0</v>
      </c>
      <c r="I515" s="22">
        <v>1</v>
      </c>
      <c r="J515" s="20">
        <v>0.5</v>
      </c>
      <c r="K515" s="20">
        <v>0.5</v>
      </c>
      <c r="L515" s="22">
        <v>0</v>
      </c>
      <c r="M515" s="20" t="s">
        <v>866</v>
      </c>
      <c r="N515" s="20">
        <v>0</v>
      </c>
      <c r="O515" s="22">
        <v>409</v>
      </c>
      <c r="P515" s="23" t="b">
        <v>0</v>
      </c>
      <c r="Q515" s="20"/>
      <c r="R515" s="20" t="s">
        <v>3368</v>
      </c>
      <c r="S515" s="22">
        <v>39</v>
      </c>
      <c r="T515" s="20" t="s">
        <v>1479</v>
      </c>
      <c r="U515" s="20">
        <v>0</v>
      </c>
      <c r="V515" s="20" t="s">
        <v>759</v>
      </c>
      <c r="W515" s="20">
        <v>1</v>
      </c>
      <c r="X515" s="23" t="b">
        <v>0</v>
      </c>
      <c r="Y515" s="20"/>
      <c r="Z515" s="20" t="s">
        <v>858</v>
      </c>
      <c r="AA515" s="22">
        <v>15</v>
      </c>
      <c r="AB515" s="22">
        <v>4</v>
      </c>
      <c r="AC515" s="22">
        <v>0</v>
      </c>
      <c r="AD515" s="22">
        <v>20588</v>
      </c>
      <c r="AE515" s="22">
        <v>914</v>
      </c>
      <c r="AF515" s="22">
        <v>41494</v>
      </c>
      <c r="AG515" s="22">
        <v>1220</v>
      </c>
      <c r="AH515" s="20">
        <v>0</v>
      </c>
      <c r="AI515" s="20">
        <v>0</v>
      </c>
      <c r="AJ515" s="20" t="s">
        <v>759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438</v>
      </c>
      <c r="BH515" s="22">
        <v>28</v>
      </c>
      <c r="BI515" s="22">
        <v>418</v>
      </c>
      <c r="BJ515" s="22">
        <v>9</v>
      </c>
      <c r="BK515" s="22">
        <v>395</v>
      </c>
      <c r="BL515" s="22">
        <v>4</v>
      </c>
      <c r="BM515" s="22">
        <v>442</v>
      </c>
      <c r="BN515" s="22">
        <v>28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701</v>
      </c>
      <c r="CB515" s="22">
        <v>73</v>
      </c>
      <c r="CC515" s="22">
        <v>373</v>
      </c>
      <c r="CD515" s="22">
        <v>26</v>
      </c>
      <c r="CE515" s="22">
        <v>445</v>
      </c>
      <c r="CF515" s="22">
        <v>28</v>
      </c>
      <c r="CG515" s="22">
        <v>174</v>
      </c>
      <c r="CH515" s="22">
        <v>23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0</v>
      </c>
      <c r="B516" s="22">
        <v>0</v>
      </c>
      <c r="C516" s="22">
        <v>90105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3</v>
      </c>
      <c r="J516" s="20">
        <v>0</v>
      </c>
      <c r="K516" s="20">
        <v>0</v>
      </c>
      <c r="L516" s="22">
        <v>0</v>
      </c>
      <c r="M516" s="20" t="s">
        <v>983</v>
      </c>
      <c r="N516" s="20">
        <v>0</v>
      </c>
      <c r="O516" s="22">
        <v>410</v>
      </c>
      <c r="P516" s="23" t="b">
        <v>0</v>
      </c>
      <c r="Q516" s="20" t="s">
        <v>2896</v>
      </c>
      <c r="R516" s="20" t="s">
        <v>2926</v>
      </c>
      <c r="S516" s="22">
        <v>49</v>
      </c>
      <c r="T516" s="20" t="s">
        <v>1484</v>
      </c>
      <c r="U516" s="20">
        <v>0</v>
      </c>
      <c r="V516" s="20" t="s">
        <v>622</v>
      </c>
      <c r="W516" s="20">
        <v>0</v>
      </c>
      <c r="X516" s="23" t="b">
        <v>0</v>
      </c>
      <c r="Y516" s="20"/>
      <c r="Z516" s="20" t="s">
        <v>872</v>
      </c>
      <c r="AA516" s="22">
        <v>15</v>
      </c>
      <c r="AB516" s="22">
        <v>4</v>
      </c>
      <c r="AC516" s="22">
        <v>0</v>
      </c>
      <c r="AD516" s="22">
        <v>285</v>
      </c>
      <c r="AE516" s="22">
        <v>0</v>
      </c>
      <c r="AF516" s="22">
        <v>3944</v>
      </c>
      <c r="AG516" s="22">
        <v>17</v>
      </c>
      <c r="AH516" s="20">
        <v>0</v>
      </c>
      <c r="AI516" s="20">
        <v>0</v>
      </c>
      <c r="AJ516" s="20" t="s">
        <v>622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678</v>
      </c>
      <c r="BH516" s="22">
        <v>280</v>
      </c>
      <c r="BI516" s="22">
        <v>676</v>
      </c>
      <c r="BJ516" s="22">
        <v>280</v>
      </c>
      <c r="BK516" s="22">
        <v>669</v>
      </c>
      <c r="BL516" s="22">
        <v>276</v>
      </c>
      <c r="BM516" s="22">
        <v>679</v>
      </c>
      <c r="BN516" s="22">
        <v>280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227</v>
      </c>
      <c r="CB516" s="22">
        <v>147</v>
      </c>
      <c r="CC516" s="22">
        <v>654</v>
      </c>
      <c r="CD516" s="22">
        <v>264</v>
      </c>
      <c r="CE516" s="22">
        <v>680</v>
      </c>
      <c r="CF516" s="22">
        <v>280</v>
      </c>
      <c r="CG516" s="22">
        <v>593</v>
      </c>
      <c r="CH516" s="22">
        <v>227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81441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1</v>
      </c>
      <c r="J517" s="20">
        <v>0.5</v>
      </c>
      <c r="K517" s="20">
        <v>0.5</v>
      </c>
      <c r="L517" s="22">
        <v>0</v>
      </c>
      <c r="M517" s="20" t="s">
        <v>1006</v>
      </c>
      <c r="N517" s="20">
        <v>0</v>
      </c>
      <c r="O517" s="22">
        <v>411</v>
      </c>
      <c r="P517" s="23" t="b">
        <v>0</v>
      </c>
      <c r="Q517" s="20"/>
      <c r="R517" s="20"/>
      <c r="S517" s="22">
        <v>39</v>
      </c>
      <c r="T517" s="20" t="s">
        <v>1874</v>
      </c>
      <c r="U517" s="20">
        <v>0</v>
      </c>
      <c r="V517" s="20" t="s">
        <v>1875</v>
      </c>
      <c r="W517" s="20">
        <v>0.1</v>
      </c>
      <c r="X517" s="23" t="b">
        <v>0</v>
      </c>
      <c r="Y517" s="20"/>
      <c r="Z517" s="20" t="s">
        <v>858</v>
      </c>
      <c r="AA517" s="22">
        <v>15</v>
      </c>
      <c r="AB517" s="22">
        <v>4</v>
      </c>
      <c r="AC517" s="22">
        <v>0</v>
      </c>
      <c r="AD517" s="22">
        <v>3308</v>
      </c>
      <c r="AE517" s="22">
        <v>97</v>
      </c>
      <c r="AF517" s="22">
        <v>3058</v>
      </c>
      <c r="AG517" s="22">
        <v>143</v>
      </c>
      <c r="AH517" s="20">
        <v>0</v>
      </c>
      <c r="AI517" s="20">
        <v>0</v>
      </c>
      <c r="AJ517" s="20" t="s">
        <v>1875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439</v>
      </c>
      <c r="BH517" s="22">
        <v>29</v>
      </c>
      <c r="BI517" s="22">
        <v>419</v>
      </c>
      <c r="BJ517" s="22">
        <v>10</v>
      </c>
      <c r="BK517" s="22">
        <v>396</v>
      </c>
      <c r="BL517" s="22">
        <v>5</v>
      </c>
      <c r="BM517" s="22">
        <v>443</v>
      </c>
      <c r="BN517" s="22">
        <v>29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702</v>
      </c>
      <c r="CB517" s="22">
        <v>74</v>
      </c>
      <c r="CC517" s="22">
        <v>374</v>
      </c>
      <c r="CD517" s="22">
        <v>27</v>
      </c>
      <c r="CE517" s="22">
        <v>446</v>
      </c>
      <c r="CF517" s="22">
        <v>29</v>
      </c>
      <c r="CG517" s="22">
        <v>420</v>
      </c>
      <c r="CH517" s="22">
        <v>62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232826</v>
      </c>
      <c r="D518" s="22">
        <v>0</v>
      </c>
      <c r="E518" s="22">
        <v>0</v>
      </c>
      <c r="F518" s="22">
        <v>1</v>
      </c>
      <c r="G518" s="22">
        <v>-1</v>
      </c>
      <c r="H518" s="22">
        <v>0</v>
      </c>
      <c r="I518" s="22">
        <v>3</v>
      </c>
      <c r="J518" s="20">
        <v>6.7</v>
      </c>
      <c r="K518" s="20">
        <v>6.7</v>
      </c>
      <c r="L518" s="22">
        <v>8</v>
      </c>
      <c r="M518" s="20" t="s">
        <v>444</v>
      </c>
      <c r="N518" s="20">
        <v>6.2</v>
      </c>
      <c r="O518" s="22">
        <v>412</v>
      </c>
      <c r="P518" s="23" t="b">
        <v>0</v>
      </c>
      <c r="Q518" s="20"/>
      <c r="R518" s="20" t="s">
        <v>3369</v>
      </c>
      <c r="S518" s="22">
        <v>56</v>
      </c>
      <c r="T518" s="20" t="s">
        <v>1267</v>
      </c>
      <c r="U518" s="20">
        <v>5.6</v>
      </c>
      <c r="V518" s="20" t="s">
        <v>581</v>
      </c>
      <c r="W518" s="20">
        <v>7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45</v>
      </c>
      <c r="AD518" s="22">
        <v>1101434</v>
      </c>
      <c r="AE518" s="22">
        <v>96990</v>
      </c>
      <c r="AF518" s="22">
        <v>469690</v>
      </c>
      <c r="AG518" s="22">
        <v>12446</v>
      </c>
      <c r="AH518" s="20">
        <v>1.1000000000000001</v>
      </c>
      <c r="AI518" s="20">
        <v>8</v>
      </c>
      <c r="AJ518" s="20" t="s">
        <v>581</v>
      </c>
      <c r="AK518" s="22">
        <v>610</v>
      </c>
      <c r="AL518" s="22">
        <v>3</v>
      </c>
      <c r="AM518" s="22">
        <v>4</v>
      </c>
      <c r="AN518" s="22">
        <v>5</v>
      </c>
      <c r="AO518" s="22">
        <v>5</v>
      </c>
      <c r="AP518" s="22">
        <v>0</v>
      </c>
      <c r="AQ518" s="22">
        <v>0</v>
      </c>
      <c r="AR518" s="22">
        <v>0</v>
      </c>
      <c r="AS518" s="22">
        <v>5</v>
      </c>
      <c r="AT518" s="22">
        <v>0</v>
      </c>
      <c r="AU518" s="22">
        <v>0</v>
      </c>
      <c r="AV518" s="22">
        <v>3</v>
      </c>
      <c r="AW518" s="22">
        <v>141</v>
      </c>
      <c r="AX518" s="20">
        <v>198.6</v>
      </c>
      <c r="AY518" s="20">
        <v>124.3</v>
      </c>
      <c r="AZ518" s="20">
        <v>207</v>
      </c>
      <c r="BA518" s="20">
        <v>52.6</v>
      </c>
      <c r="BB518" s="22">
        <v>7</v>
      </c>
      <c r="BC518" s="20">
        <v>2.36</v>
      </c>
      <c r="BD518" s="20">
        <v>1.25</v>
      </c>
      <c r="BE518" s="20">
        <v>3.6</v>
      </c>
      <c r="BF518" s="20">
        <v>6.26</v>
      </c>
      <c r="BG518" s="22">
        <v>43</v>
      </c>
      <c r="BH518" s="22">
        <v>16</v>
      </c>
      <c r="BI518" s="22">
        <v>66</v>
      </c>
      <c r="BJ518" s="22">
        <v>48</v>
      </c>
      <c r="BK518" s="22">
        <v>26</v>
      </c>
      <c r="BL518" s="22">
        <v>15</v>
      </c>
      <c r="BM518" s="22">
        <v>33</v>
      </c>
      <c r="BN518" s="22">
        <v>24</v>
      </c>
      <c r="BO518" s="22">
        <v>2</v>
      </c>
      <c r="BP518" s="20"/>
      <c r="BQ518" s="20"/>
      <c r="BR518" s="20"/>
      <c r="BS518" s="20"/>
      <c r="BT518" s="20"/>
      <c r="BU518" s="22">
        <v>0.35</v>
      </c>
      <c r="BV518" s="22">
        <v>0</v>
      </c>
      <c r="BW518" s="22">
        <v>0.18</v>
      </c>
      <c r="BX518" s="22">
        <v>0.53</v>
      </c>
      <c r="BY518" s="22">
        <v>0.92</v>
      </c>
      <c r="BZ518" s="22">
        <v>0.74</v>
      </c>
      <c r="CA518" s="22">
        <v>91</v>
      </c>
      <c r="CB518" s="22">
        <v>56</v>
      </c>
      <c r="CC518" s="22">
        <v>16</v>
      </c>
      <c r="CD518" s="22">
        <v>9</v>
      </c>
      <c r="CE518" s="22">
        <v>15</v>
      </c>
      <c r="CF518" s="22">
        <v>8</v>
      </c>
      <c r="CG518" s="22">
        <v>55</v>
      </c>
      <c r="CH518" s="22">
        <v>18</v>
      </c>
      <c r="CI518" s="22">
        <v>1.03</v>
      </c>
      <c r="CJ518" s="22">
        <v>0.74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27.75" thickBot="1">
      <c r="A519" s="22">
        <v>0</v>
      </c>
      <c r="B519" s="22">
        <v>0</v>
      </c>
      <c r="C519" s="22">
        <v>153127</v>
      </c>
      <c r="D519" s="22">
        <v>0</v>
      </c>
      <c r="E519" s="22">
        <v>0</v>
      </c>
      <c r="F519" s="22">
        <v>-1</v>
      </c>
      <c r="G519" s="22">
        <v>1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1282</v>
      </c>
      <c r="N519" s="20">
        <v>0</v>
      </c>
      <c r="O519" s="22">
        <v>413</v>
      </c>
      <c r="P519" s="23" t="b">
        <v>0</v>
      </c>
      <c r="Q519" s="20" t="s">
        <v>3217</v>
      </c>
      <c r="R519" s="20" t="s">
        <v>3218</v>
      </c>
      <c r="S519" s="22">
        <v>44</v>
      </c>
      <c r="T519" s="20" t="s">
        <v>2220</v>
      </c>
      <c r="U519" s="20">
        <v>0</v>
      </c>
      <c r="V519" s="20" t="s">
        <v>2221</v>
      </c>
      <c r="W519" s="20">
        <v>0</v>
      </c>
      <c r="X519" s="23" t="b">
        <v>0</v>
      </c>
      <c r="Y519" s="20"/>
      <c r="Z519" s="20" t="s">
        <v>872</v>
      </c>
      <c r="AA519" s="22">
        <v>15</v>
      </c>
      <c r="AB519" s="22">
        <v>4</v>
      </c>
      <c r="AC519" s="22">
        <v>0</v>
      </c>
      <c r="AD519" s="22">
        <v>851</v>
      </c>
      <c r="AE519" s="22">
        <v>0</v>
      </c>
      <c r="AF519" s="22">
        <v>4201</v>
      </c>
      <c r="AG519" s="22">
        <v>47</v>
      </c>
      <c r="AH519" s="20">
        <v>0</v>
      </c>
      <c r="AI519" s="20">
        <v>0</v>
      </c>
      <c r="AJ519" s="20" t="s">
        <v>2221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557</v>
      </c>
      <c r="BH519" s="22">
        <v>209</v>
      </c>
      <c r="BI519" s="22">
        <v>546</v>
      </c>
      <c r="BJ519" s="22">
        <v>210</v>
      </c>
      <c r="BK519" s="22">
        <v>534</v>
      </c>
      <c r="BL519" s="22">
        <v>206</v>
      </c>
      <c r="BM519" s="22">
        <v>561</v>
      </c>
      <c r="BN519" s="22">
        <v>213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494</v>
      </c>
      <c r="CB519" s="22">
        <v>275</v>
      </c>
      <c r="CC519" s="22">
        <v>510</v>
      </c>
      <c r="CD519" s="22">
        <v>187</v>
      </c>
      <c r="CE519" s="22">
        <v>564</v>
      </c>
      <c r="CF519" s="22">
        <v>214</v>
      </c>
      <c r="CG519" s="22">
        <v>563</v>
      </c>
      <c r="CH519" s="22">
        <v>211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0</v>
      </c>
      <c r="B520" s="22">
        <v>0</v>
      </c>
      <c r="C520" s="22">
        <v>83314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3</v>
      </c>
      <c r="J520" s="20">
        <v>0</v>
      </c>
      <c r="K520" s="20">
        <v>0</v>
      </c>
      <c r="L520" s="22">
        <v>0</v>
      </c>
      <c r="M520" s="20" t="s">
        <v>1512</v>
      </c>
      <c r="N520" s="20">
        <v>0</v>
      </c>
      <c r="O520" s="22">
        <v>414</v>
      </c>
      <c r="P520" s="23" t="b">
        <v>0</v>
      </c>
      <c r="Q520" s="20" t="s">
        <v>3076</v>
      </c>
      <c r="R520" s="20" t="s">
        <v>3077</v>
      </c>
      <c r="S520" s="22">
        <v>44</v>
      </c>
      <c r="T520" s="20" t="s">
        <v>1513</v>
      </c>
      <c r="U520" s="20">
        <v>0</v>
      </c>
      <c r="V520" s="20" t="s">
        <v>744</v>
      </c>
      <c r="W520" s="20">
        <v>0</v>
      </c>
      <c r="X520" s="23" t="b">
        <v>0</v>
      </c>
      <c r="Y520" s="20"/>
      <c r="Z520" s="20" t="s">
        <v>872</v>
      </c>
      <c r="AA520" s="22">
        <v>15</v>
      </c>
      <c r="AB520" s="22">
        <v>4</v>
      </c>
      <c r="AC520" s="22">
        <v>0</v>
      </c>
      <c r="AD520" s="22">
        <v>716</v>
      </c>
      <c r="AE520" s="22">
        <v>0</v>
      </c>
      <c r="AF520" s="22">
        <v>4443</v>
      </c>
      <c r="AG520" s="22">
        <v>42</v>
      </c>
      <c r="AH520" s="20">
        <v>0</v>
      </c>
      <c r="AI520" s="20">
        <v>0</v>
      </c>
      <c r="AJ520" s="20" t="s">
        <v>744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551</v>
      </c>
      <c r="BH520" s="22">
        <v>205</v>
      </c>
      <c r="BI520" s="22">
        <v>539</v>
      </c>
      <c r="BJ520" s="22">
        <v>206</v>
      </c>
      <c r="BK520" s="22">
        <v>526</v>
      </c>
      <c r="BL520" s="22">
        <v>202</v>
      </c>
      <c r="BM520" s="22">
        <v>555</v>
      </c>
      <c r="BN520" s="22">
        <v>209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481</v>
      </c>
      <c r="CB520" s="22">
        <v>271</v>
      </c>
      <c r="CC520" s="22">
        <v>504</v>
      </c>
      <c r="CD520" s="22">
        <v>183</v>
      </c>
      <c r="CE520" s="22">
        <v>558</v>
      </c>
      <c r="CF520" s="22">
        <v>210</v>
      </c>
      <c r="CG520" s="22">
        <v>560</v>
      </c>
      <c r="CH520" s="22">
        <v>209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50</v>
      </c>
      <c r="C521" s="22">
        <v>219168</v>
      </c>
      <c r="D521" s="22">
        <v>0</v>
      </c>
      <c r="E521" s="22">
        <v>0</v>
      </c>
      <c r="F521" s="22">
        <v>0</v>
      </c>
      <c r="G521" s="22">
        <v>0</v>
      </c>
      <c r="H521" s="22">
        <v>2</v>
      </c>
      <c r="I521" s="22">
        <v>4</v>
      </c>
      <c r="J521" s="20">
        <v>6.7</v>
      </c>
      <c r="K521" s="20">
        <v>3.4</v>
      </c>
      <c r="L521" s="22">
        <v>1</v>
      </c>
      <c r="M521" s="20" t="s">
        <v>1520</v>
      </c>
      <c r="N521" s="20">
        <v>6.2</v>
      </c>
      <c r="O521" s="22">
        <v>415</v>
      </c>
      <c r="P521" s="23" t="b">
        <v>0</v>
      </c>
      <c r="Q521" s="20"/>
      <c r="R521" s="20" t="s">
        <v>3541</v>
      </c>
      <c r="S521" s="22">
        <v>75</v>
      </c>
      <c r="T521" s="20" t="s">
        <v>1521</v>
      </c>
      <c r="U521" s="20">
        <v>5.5</v>
      </c>
      <c r="V521" s="20" t="s">
        <v>1522</v>
      </c>
      <c r="W521" s="20">
        <v>19.7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44</v>
      </c>
      <c r="AD521" s="22">
        <v>1768397</v>
      </c>
      <c r="AE521" s="22">
        <v>36342</v>
      </c>
      <c r="AF521" s="22">
        <v>1911110</v>
      </c>
      <c r="AG521" s="22">
        <v>77943</v>
      </c>
      <c r="AH521" s="20">
        <v>0.8</v>
      </c>
      <c r="AI521" s="20">
        <v>5.9</v>
      </c>
      <c r="AJ521" s="20" t="s">
        <v>1522</v>
      </c>
      <c r="AK521" s="22">
        <v>491</v>
      </c>
      <c r="AL521" s="22">
        <v>6</v>
      </c>
      <c r="AM521" s="22">
        <v>0</v>
      </c>
      <c r="AN521" s="22">
        <v>2</v>
      </c>
      <c r="AO521" s="22">
        <v>6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6</v>
      </c>
      <c r="AW521" s="22">
        <v>173</v>
      </c>
      <c r="AX521" s="20">
        <v>223</v>
      </c>
      <c r="AY521" s="20">
        <v>56.2</v>
      </c>
      <c r="AZ521" s="20">
        <v>276</v>
      </c>
      <c r="BA521" s="20">
        <v>55.5</v>
      </c>
      <c r="BB521" s="22">
        <v>6</v>
      </c>
      <c r="BC521" s="20">
        <v>5.44</v>
      </c>
      <c r="BD521" s="20">
        <v>0.15</v>
      </c>
      <c r="BE521" s="20">
        <v>5.59</v>
      </c>
      <c r="BF521" s="20">
        <v>6.85</v>
      </c>
      <c r="BG521" s="22">
        <v>28</v>
      </c>
      <c r="BH521" s="22">
        <v>4</v>
      </c>
      <c r="BI521" s="22">
        <v>183</v>
      </c>
      <c r="BJ521" s="22">
        <v>29</v>
      </c>
      <c r="BK521" s="22">
        <v>18</v>
      </c>
      <c r="BL521" s="22">
        <v>7</v>
      </c>
      <c r="BM521" s="22">
        <v>28</v>
      </c>
      <c r="BN521" s="22">
        <v>7</v>
      </c>
      <c r="BO521" s="20"/>
      <c r="BP521" s="20"/>
      <c r="BQ521" s="20"/>
      <c r="BR521" s="20"/>
      <c r="BS521" s="22">
        <v>2</v>
      </c>
      <c r="BT521" s="20"/>
      <c r="BU521" s="22">
        <v>1</v>
      </c>
      <c r="BV521" s="22">
        <v>0</v>
      </c>
      <c r="BW521" s="22">
        <v>0.03</v>
      </c>
      <c r="BX521" s="22">
        <v>1.03</v>
      </c>
      <c r="BY521" s="22">
        <v>1.26</v>
      </c>
      <c r="BZ521" s="22">
        <v>1.1000000000000001</v>
      </c>
      <c r="CA521" s="22">
        <v>20</v>
      </c>
      <c r="CB521" s="22">
        <v>7</v>
      </c>
      <c r="CC521" s="22">
        <v>17</v>
      </c>
      <c r="CD521" s="22">
        <v>3</v>
      </c>
      <c r="CE521" s="22">
        <v>17</v>
      </c>
      <c r="CF521" s="22">
        <v>4</v>
      </c>
      <c r="CG521" s="22">
        <v>17</v>
      </c>
      <c r="CH521" s="22">
        <v>4</v>
      </c>
      <c r="CI521" s="22">
        <v>1.1000000000000001</v>
      </c>
      <c r="CJ521" s="22">
        <v>0.37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75</v>
      </c>
      <c r="C522" s="22">
        <v>180974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3</v>
      </c>
      <c r="J522" s="20">
        <v>1.5</v>
      </c>
      <c r="K522" s="20">
        <v>1.1000000000000001</v>
      </c>
      <c r="L522" s="22">
        <v>3</v>
      </c>
      <c r="M522" s="20" t="s">
        <v>1505</v>
      </c>
      <c r="N522" s="20">
        <v>1</v>
      </c>
      <c r="O522" s="22">
        <v>416</v>
      </c>
      <c r="P522" s="23" t="b">
        <v>0</v>
      </c>
      <c r="Q522" s="20"/>
      <c r="R522" s="20" t="s">
        <v>3370</v>
      </c>
      <c r="S522" s="22">
        <v>58</v>
      </c>
      <c r="T522" s="20" t="s">
        <v>1506</v>
      </c>
      <c r="U522" s="20">
        <v>1.5</v>
      </c>
      <c r="V522" s="20" t="s">
        <v>1507</v>
      </c>
      <c r="W522" s="20">
        <v>0.4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9</v>
      </c>
      <c r="AD522" s="22">
        <v>17050</v>
      </c>
      <c r="AE522" s="22">
        <v>481</v>
      </c>
      <c r="AF522" s="22">
        <v>92072</v>
      </c>
      <c r="AG522" s="22">
        <v>461</v>
      </c>
      <c r="AH522" s="20">
        <v>0.2</v>
      </c>
      <c r="AI522" s="20">
        <v>1.6</v>
      </c>
      <c r="AJ522" s="20" t="s">
        <v>217</v>
      </c>
      <c r="AK522" s="22">
        <v>368</v>
      </c>
      <c r="AL522" s="22">
        <v>0</v>
      </c>
      <c r="AM522" s="22">
        <v>0</v>
      </c>
      <c r="AN522" s="22">
        <v>1</v>
      </c>
      <c r="AO522" s="22">
        <v>4</v>
      </c>
      <c r="AP522" s="22">
        <v>0</v>
      </c>
      <c r="AQ522" s="22">
        <v>0</v>
      </c>
      <c r="AR522" s="22">
        <v>0</v>
      </c>
      <c r="AS522" s="22">
        <v>1</v>
      </c>
      <c r="AT522" s="22">
        <v>0</v>
      </c>
      <c r="AU522" s="22">
        <v>0</v>
      </c>
      <c r="AV522" s="22">
        <v>0</v>
      </c>
      <c r="AW522" s="22">
        <v>47</v>
      </c>
      <c r="AX522" s="20">
        <v>42.4</v>
      </c>
      <c r="AY522" s="20">
        <v>70.099999999999994</v>
      </c>
      <c r="AZ522" s="20">
        <v>52</v>
      </c>
      <c r="BA522" s="20">
        <v>16.399999999999999</v>
      </c>
      <c r="BB522" s="22">
        <v>5</v>
      </c>
      <c r="BC522" s="20">
        <v>0.34</v>
      </c>
      <c r="BD522" s="20">
        <v>0.26</v>
      </c>
      <c r="BE522" s="20">
        <v>0.6</v>
      </c>
      <c r="BF522" s="20">
        <v>5</v>
      </c>
      <c r="BG522" s="22">
        <v>289</v>
      </c>
      <c r="BH522" s="22">
        <v>121</v>
      </c>
      <c r="BI522" s="22">
        <v>146</v>
      </c>
      <c r="BJ522" s="22">
        <v>92</v>
      </c>
      <c r="BK522" s="22">
        <v>167</v>
      </c>
      <c r="BL522" s="22">
        <v>97</v>
      </c>
      <c r="BM522" s="22">
        <v>232</v>
      </c>
      <c r="BN522" s="22">
        <v>106</v>
      </c>
      <c r="BO522" s="20"/>
      <c r="BP522" s="20"/>
      <c r="BQ522" s="20"/>
      <c r="BR522" s="20"/>
      <c r="BS522" s="22">
        <v>3</v>
      </c>
      <c r="BT522" s="20"/>
      <c r="BU522" s="22">
        <v>0.08</v>
      </c>
      <c r="BV522" s="22">
        <v>0</v>
      </c>
      <c r="BW522" s="22">
        <v>0.06</v>
      </c>
      <c r="BX522" s="22">
        <v>0.14000000000000001</v>
      </c>
      <c r="BY522" s="22">
        <v>1.22</v>
      </c>
      <c r="BZ522" s="22">
        <v>0.98</v>
      </c>
      <c r="CA522" s="22">
        <v>77</v>
      </c>
      <c r="CB522" s="22">
        <v>46</v>
      </c>
      <c r="CC522" s="22">
        <v>250</v>
      </c>
      <c r="CD522" s="22">
        <v>122</v>
      </c>
      <c r="CE522" s="22">
        <v>295</v>
      </c>
      <c r="CF522" s="22">
        <v>136</v>
      </c>
      <c r="CG522" s="22">
        <v>248</v>
      </c>
      <c r="CH522" s="22">
        <v>80</v>
      </c>
      <c r="CI522" s="22">
        <v>1.22</v>
      </c>
      <c r="CJ522" s="22">
        <v>0.24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27.75" thickBot="1">
      <c r="A523" s="22">
        <v>75</v>
      </c>
      <c r="B523" s="22">
        <v>75</v>
      </c>
      <c r="C523" s="22">
        <v>111773</v>
      </c>
      <c r="D523" s="22">
        <v>0</v>
      </c>
      <c r="E523" s="22">
        <v>0</v>
      </c>
      <c r="F523" s="22">
        <v>-1</v>
      </c>
      <c r="G523" s="22">
        <v>1</v>
      </c>
      <c r="H523" s="22">
        <v>0</v>
      </c>
      <c r="I523" s="22">
        <v>2</v>
      </c>
      <c r="J523" s="20">
        <v>0.4</v>
      </c>
      <c r="K523" s="20">
        <v>0.4</v>
      </c>
      <c r="L523" s="22">
        <v>0</v>
      </c>
      <c r="M523" s="20" t="s">
        <v>1492</v>
      </c>
      <c r="N523" s="20">
        <v>0</v>
      </c>
      <c r="O523" s="22">
        <v>417</v>
      </c>
      <c r="P523" s="23" t="b">
        <v>0</v>
      </c>
      <c r="Q523" s="20" t="s">
        <v>3298</v>
      </c>
      <c r="R523" s="20" t="s">
        <v>2452</v>
      </c>
      <c r="S523" s="22">
        <v>44</v>
      </c>
      <c r="T523" s="20" t="s">
        <v>1493</v>
      </c>
      <c r="U523" s="20">
        <v>0</v>
      </c>
      <c r="V523" s="20" t="s">
        <v>740</v>
      </c>
      <c r="W523" s="20">
        <v>0</v>
      </c>
      <c r="X523" s="23" t="b">
        <v>0</v>
      </c>
      <c r="Y523" s="20"/>
      <c r="Z523" s="20" t="s">
        <v>937</v>
      </c>
      <c r="AA523" s="22">
        <v>15</v>
      </c>
      <c r="AB523" s="22">
        <v>4</v>
      </c>
      <c r="AC523" s="22">
        <v>0</v>
      </c>
      <c r="AD523" s="22">
        <v>261</v>
      </c>
      <c r="AE523" s="22">
        <v>3</v>
      </c>
      <c r="AF523" s="22">
        <v>1130</v>
      </c>
      <c r="AG523" s="22">
        <v>5</v>
      </c>
      <c r="AH523" s="20">
        <v>0</v>
      </c>
      <c r="AI523" s="20">
        <v>0</v>
      </c>
      <c r="AJ523" s="20" t="s">
        <v>740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553</v>
      </c>
      <c r="BH523" s="22">
        <v>217</v>
      </c>
      <c r="BI523" s="22">
        <v>541</v>
      </c>
      <c r="BJ523" s="22">
        <v>214</v>
      </c>
      <c r="BK523" s="22">
        <v>529</v>
      </c>
      <c r="BL523" s="22">
        <v>212</v>
      </c>
      <c r="BM523" s="22">
        <v>557</v>
      </c>
      <c r="BN523" s="22">
        <v>216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488</v>
      </c>
      <c r="CB523" s="22">
        <v>103</v>
      </c>
      <c r="CC523" s="22">
        <v>506</v>
      </c>
      <c r="CD523" s="22">
        <v>193</v>
      </c>
      <c r="CE523" s="22">
        <v>560</v>
      </c>
      <c r="CF523" s="22">
        <v>215</v>
      </c>
      <c r="CG523" s="22">
        <v>675</v>
      </c>
      <c r="CH523" s="22">
        <v>226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564510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3</v>
      </c>
      <c r="J524" s="20">
        <v>0</v>
      </c>
      <c r="K524" s="20">
        <v>0</v>
      </c>
      <c r="L524" s="22">
        <v>0</v>
      </c>
      <c r="M524" s="20" t="s">
        <v>1526</v>
      </c>
      <c r="N524" s="20">
        <v>0</v>
      </c>
      <c r="O524" s="22">
        <v>418</v>
      </c>
      <c r="P524" s="23" t="b">
        <v>0</v>
      </c>
      <c r="Q524" s="20" t="s">
        <v>2584</v>
      </c>
      <c r="R524" s="20" t="s">
        <v>2585</v>
      </c>
      <c r="S524" s="22">
        <v>45</v>
      </c>
      <c r="T524" s="20" t="s">
        <v>1527</v>
      </c>
      <c r="U524" s="20">
        <v>0</v>
      </c>
      <c r="V524" s="20" t="s">
        <v>1528</v>
      </c>
      <c r="W524" s="20">
        <v>0</v>
      </c>
      <c r="X524" s="23" t="b">
        <v>0</v>
      </c>
      <c r="Y524" s="20"/>
      <c r="Z524" s="20" t="s">
        <v>872</v>
      </c>
      <c r="AA524" s="22">
        <v>15</v>
      </c>
      <c r="AB524" s="22">
        <v>4</v>
      </c>
      <c r="AC524" s="22">
        <v>0</v>
      </c>
      <c r="AD524" s="22">
        <v>0</v>
      </c>
      <c r="AE524" s="22">
        <v>0</v>
      </c>
      <c r="AF524" s="22">
        <v>591</v>
      </c>
      <c r="AG524" s="22">
        <v>1</v>
      </c>
      <c r="AH524" s="20">
        <v>0</v>
      </c>
      <c r="AI524" s="20">
        <v>0</v>
      </c>
      <c r="AJ524" s="20" t="s">
        <v>1528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659</v>
      </c>
      <c r="BH524" s="22">
        <v>265</v>
      </c>
      <c r="BI524" s="22">
        <v>656</v>
      </c>
      <c r="BJ524" s="22">
        <v>267</v>
      </c>
      <c r="BK524" s="22">
        <v>649</v>
      </c>
      <c r="BL524" s="22">
        <v>265</v>
      </c>
      <c r="BM524" s="22">
        <v>664</v>
      </c>
      <c r="BN524" s="22">
        <v>269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464</v>
      </c>
      <c r="CB524" s="22">
        <v>265</v>
      </c>
      <c r="CC524" s="22">
        <v>629</v>
      </c>
      <c r="CD524" s="22">
        <v>248</v>
      </c>
      <c r="CE524" s="22">
        <v>663</v>
      </c>
      <c r="CF524" s="22">
        <v>268</v>
      </c>
      <c r="CG524" s="22">
        <v>708</v>
      </c>
      <c r="CH524" s="22">
        <v>298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101148</v>
      </c>
      <c r="D525" s="22">
        <v>0</v>
      </c>
      <c r="E525" s="22">
        <v>0</v>
      </c>
      <c r="F525" s="22">
        <v>-1</v>
      </c>
      <c r="G525" s="22">
        <v>1</v>
      </c>
      <c r="H525" s="22">
        <v>0</v>
      </c>
      <c r="I525" s="22">
        <v>2</v>
      </c>
      <c r="J525" s="20">
        <v>3.7</v>
      </c>
      <c r="K525" s="20">
        <v>3.7</v>
      </c>
      <c r="L525" s="22">
        <v>6</v>
      </c>
      <c r="M525" s="20" t="s">
        <v>1485</v>
      </c>
      <c r="N525" s="20">
        <v>3.2</v>
      </c>
      <c r="O525" s="22">
        <v>419</v>
      </c>
      <c r="P525" s="23" t="b">
        <v>0</v>
      </c>
      <c r="Q525" s="20"/>
      <c r="R525" s="20"/>
      <c r="S525" s="22">
        <v>39</v>
      </c>
      <c r="T525" s="20" t="s">
        <v>1486</v>
      </c>
      <c r="U525" s="20">
        <v>3.5</v>
      </c>
      <c r="V525" s="20" t="s">
        <v>739</v>
      </c>
      <c r="W525" s="20">
        <v>2.6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14</v>
      </c>
      <c r="AD525" s="22">
        <v>269884</v>
      </c>
      <c r="AE525" s="22">
        <v>70895</v>
      </c>
      <c r="AF525" s="22">
        <v>64547</v>
      </c>
      <c r="AG525" s="22">
        <v>4285</v>
      </c>
      <c r="AH525" s="20">
        <v>0.8</v>
      </c>
      <c r="AI525" s="20">
        <v>3.6</v>
      </c>
      <c r="AJ525" s="20" t="s">
        <v>739</v>
      </c>
      <c r="AK525" s="22">
        <v>286</v>
      </c>
      <c r="AL525" s="22">
        <v>0</v>
      </c>
      <c r="AM525" s="22">
        <v>0</v>
      </c>
      <c r="AN525" s="22">
        <v>2</v>
      </c>
      <c r="AO525" s="22">
        <v>2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59</v>
      </c>
      <c r="AX525" s="20">
        <v>51.8</v>
      </c>
      <c r="AY525" s="20">
        <v>14.3</v>
      </c>
      <c r="AZ525" s="20">
        <v>15</v>
      </c>
      <c r="BA525" s="20">
        <v>8.1999999999999993</v>
      </c>
      <c r="BB525" s="22">
        <v>3</v>
      </c>
      <c r="BC525" s="20">
        <v>0.08</v>
      </c>
      <c r="BD525" s="20">
        <v>0.04</v>
      </c>
      <c r="BE525" s="20">
        <v>0.12</v>
      </c>
      <c r="BF525" s="20">
        <v>3.18</v>
      </c>
      <c r="BG525" s="22">
        <v>263</v>
      </c>
      <c r="BH525" s="22">
        <v>105</v>
      </c>
      <c r="BI525" s="22">
        <v>317</v>
      </c>
      <c r="BJ525" s="22">
        <v>108</v>
      </c>
      <c r="BK525" s="22">
        <v>284</v>
      </c>
      <c r="BL525" s="22">
        <v>90</v>
      </c>
      <c r="BM525" s="22">
        <v>317</v>
      </c>
      <c r="BN525" s="22">
        <v>109</v>
      </c>
      <c r="BO525" s="20"/>
      <c r="BP525" s="20"/>
      <c r="BQ525" s="20"/>
      <c r="BR525" s="20"/>
      <c r="BS525" s="20"/>
      <c r="BT525" s="20"/>
      <c r="BU525" s="22">
        <v>0.03</v>
      </c>
      <c r="BV525" s="22">
        <v>0</v>
      </c>
      <c r="BW525" s="22">
        <v>0.01</v>
      </c>
      <c r="BX525" s="22">
        <v>0.04</v>
      </c>
      <c r="BY525" s="22">
        <v>1</v>
      </c>
      <c r="BZ525" s="22">
        <v>0.63</v>
      </c>
      <c r="CA525" s="22">
        <v>705</v>
      </c>
      <c r="CB525" s="22">
        <v>222</v>
      </c>
      <c r="CC525" s="22">
        <v>85</v>
      </c>
      <c r="CD525" s="22">
        <v>25</v>
      </c>
      <c r="CE525" s="22">
        <v>90</v>
      </c>
      <c r="CF525" s="22">
        <v>26</v>
      </c>
      <c r="CG525" s="22">
        <v>115</v>
      </c>
      <c r="CH525" s="22">
        <v>46</v>
      </c>
      <c r="CI525" s="22">
        <v>0.94</v>
      </c>
      <c r="CJ525" s="22">
        <v>0.63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0</v>
      </c>
      <c r="B526" s="22">
        <v>0</v>
      </c>
      <c r="C526" s="22">
        <v>194799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2</v>
      </c>
      <c r="J526" s="20">
        <v>0</v>
      </c>
      <c r="K526" s="20">
        <v>0</v>
      </c>
      <c r="L526" s="22">
        <v>0</v>
      </c>
      <c r="M526" s="20" t="s">
        <v>987</v>
      </c>
      <c r="N526" s="20">
        <v>0</v>
      </c>
      <c r="O526" s="22">
        <v>420</v>
      </c>
      <c r="P526" s="23" t="b">
        <v>0</v>
      </c>
      <c r="Q526" s="20" t="s">
        <v>2222</v>
      </c>
      <c r="R526" s="20" t="s">
        <v>2223</v>
      </c>
      <c r="S526" s="22">
        <v>40</v>
      </c>
      <c r="T526" s="20" t="s">
        <v>1508</v>
      </c>
      <c r="U526" s="20">
        <v>0</v>
      </c>
      <c r="V526" s="20" t="s">
        <v>505</v>
      </c>
      <c r="W526" s="20">
        <v>0</v>
      </c>
      <c r="X526" s="23" t="b">
        <v>0</v>
      </c>
      <c r="Y526" s="20"/>
      <c r="Z526" s="20" t="s">
        <v>872</v>
      </c>
      <c r="AA526" s="22">
        <v>15</v>
      </c>
      <c r="AB526" s="22">
        <v>4</v>
      </c>
      <c r="AC526" s="22">
        <v>0</v>
      </c>
      <c r="AD526" s="22">
        <v>0</v>
      </c>
      <c r="AE526" s="22">
        <v>0</v>
      </c>
      <c r="AF526" s="22">
        <v>773</v>
      </c>
      <c r="AG526" s="22">
        <v>9</v>
      </c>
      <c r="AH526" s="20">
        <v>0</v>
      </c>
      <c r="AI526" s="20">
        <v>0</v>
      </c>
      <c r="AJ526" s="20" t="s">
        <v>2224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479</v>
      </c>
      <c r="BH526" s="22">
        <v>173</v>
      </c>
      <c r="BI526" s="22">
        <v>463</v>
      </c>
      <c r="BJ526" s="22">
        <v>170</v>
      </c>
      <c r="BK526" s="22">
        <v>441</v>
      </c>
      <c r="BL526" s="22">
        <v>160</v>
      </c>
      <c r="BM526" s="22">
        <v>484</v>
      </c>
      <c r="BN526" s="22">
        <v>173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629</v>
      </c>
      <c r="CB526" s="22">
        <v>172</v>
      </c>
      <c r="CC526" s="22">
        <v>418</v>
      </c>
      <c r="CD526" s="22">
        <v>139</v>
      </c>
      <c r="CE526" s="22">
        <v>486</v>
      </c>
      <c r="CF526" s="22">
        <v>171</v>
      </c>
      <c r="CG526" s="22">
        <v>685</v>
      </c>
      <c r="CH526" s="22">
        <v>230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180135</v>
      </c>
      <c r="D527" s="22">
        <v>0</v>
      </c>
      <c r="E527" s="22">
        <v>0</v>
      </c>
      <c r="F527" s="22">
        <v>-1</v>
      </c>
      <c r="G527" s="22">
        <v>1</v>
      </c>
      <c r="H527" s="22">
        <v>0</v>
      </c>
      <c r="I527" s="22">
        <v>3</v>
      </c>
      <c r="J527" s="20">
        <v>6</v>
      </c>
      <c r="K527" s="20">
        <v>6</v>
      </c>
      <c r="L527" s="22">
        <v>7</v>
      </c>
      <c r="M527" s="20" t="s">
        <v>1502</v>
      </c>
      <c r="N527" s="20">
        <v>5.5</v>
      </c>
      <c r="O527" s="22">
        <v>421</v>
      </c>
      <c r="P527" s="23" t="b">
        <v>0</v>
      </c>
      <c r="Q527" s="20"/>
      <c r="R527" s="20"/>
      <c r="S527" s="22">
        <v>49</v>
      </c>
      <c r="T527" s="20" t="s">
        <v>1503</v>
      </c>
      <c r="U527" s="20">
        <v>3.6</v>
      </c>
      <c r="V527" s="20" t="s">
        <v>1504</v>
      </c>
      <c r="W527" s="20">
        <v>0.9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32</v>
      </c>
      <c r="AD527" s="22">
        <v>97244</v>
      </c>
      <c r="AE527" s="22">
        <v>14285</v>
      </c>
      <c r="AF527" s="22">
        <v>35161</v>
      </c>
      <c r="AG527" s="22">
        <v>2495</v>
      </c>
      <c r="AH527" s="20">
        <v>1.1000000000000001</v>
      </c>
      <c r="AI527" s="20">
        <v>6.5</v>
      </c>
      <c r="AJ527" s="20" t="s">
        <v>1504</v>
      </c>
      <c r="AK527" s="22">
        <v>538</v>
      </c>
      <c r="AL527" s="22">
        <v>2</v>
      </c>
      <c r="AM527" s="22">
        <v>2</v>
      </c>
      <c r="AN527" s="22">
        <v>4</v>
      </c>
      <c r="AO527" s="22">
        <v>6</v>
      </c>
      <c r="AP527" s="22">
        <v>0</v>
      </c>
      <c r="AQ527" s="22">
        <v>0</v>
      </c>
      <c r="AR527" s="22">
        <v>0</v>
      </c>
      <c r="AS527" s="22">
        <v>2</v>
      </c>
      <c r="AT527" s="22">
        <v>0</v>
      </c>
      <c r="AU527" s="22">
        <v>0</v>
      </c>
      <c r="AV527" s="22">
        <v>0</v>
      </c>
      <c r="AW527" s="22">
        <v>125</v>
      </c>
      <c r="AX527" s="20">
        <v>157</v>
      </c>
      <c r="AY527" s="20">
        <v>81.400000000000006</v>
      </c>
      <c r="AZ527" s="20">
        <v>89</v>
      </c>
      <c r="BA527" s="20">
        <v>32.9</v>
      </c>
      <c r="BB527" s="22">
        <v>5</v>
      </c>
      <c r="BC527" s="20">
        <v>1.19</v>
      </c>
      <c r="BD527" s="20">
        <v>0.63</v>
      </c>
      <c r="BE527" s="20">
        <v>1.82</v>
      </c>
      <c r="BF527" s="20">
        <v>6.18</v>
      </c>
      <c r="BG527" s="22">
        <v>95</v>
      </c>
      <c r="BH527" s="22">
        <v>32</v>
      </c>
      <c r="BI527" s="22">
        <v>122</v>
      </c>
      <c r="BJ527" s="22">
        <v>85</v>
      </c>
      <c r="BK527" s="22">
        <v>100</v>
      </c>
      <c r="BL527" s="22">
        <v>58</v>
      </c>
      <c r="BM527" s="22">
        <v>89</v>
      </c>
      <c r="BN527" s="22">
        <v>52</v>
      </c>
      <c r="BO527" s="20"/>
      <c r="BP527" s="20"/>
      <c r="BQ527" s="20"/>
      <c r="BR527" s="20"/>
      <c r="BS527" s="20"/>
      <c r="BT527" s="20"/>
      <c r="BU527" s="22">
        <v>0.2</v>
      </c>
      <c r="BV527" s="22">
        <v>0</v>
      </c>
      <c r="BW527" s="22">
        <v>0.11</v>
      </c>
      <c r="BX527" s="22">
        <v>0.31</v>
      </c>
      <c r="BY527" s="22">
        <v>1.03</v>
      </c>
      <c r="BZ527" s="22">
        <v>1</v>
      </c>
      <c r="CA527" s="22">
        <v>242</v>
      </c>
      <c r="CB527" s="22">
        <v>158</v>
      </c>
      <c r="CC527" s="22">
        <v>25</v>
      </c>
      <c r="CD527" s="22">
        <v>15</v>
      </c>
      <c r="CE527" s="22">
        <v>83</v>
      </c>
      <c r="CF527" s="22">
        <v>38</v>
      </c>
      <c r="CG527" s="22">
        <v>179</v>
      </c>
      <c r="CH527" s="22">
        <v>59</v>
      </c>
      <c r="CI527" s="22">
        <v>0.84</v>
      </c>
      <c r="CJ527" s="22">
        <v>0.67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109528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2</v>
      </c>
      <c r="J528" s="20">
        <v>0.5</v>
      </c>
      <c r="K528" s="20">
        <v>0.5</v>
      </c>
      <c r="L528" s="22">
        <v>0</v>
      </c>
      <c r="M528" s="20" t="s">
        <v>1489</v>
      </c>
      <c r="N528" s="20">
        <v>0</v>
      </c>
      <c r="O528" s="22">
        <v>422</v>
      </c>
      <c r="P528" s="23" t="b">
        <v>0</v>
      </c>
      <c r="Q528" s="20"/>
      <c r="R528" s="20" t="s">
        <v>2453</v>
      </c>
      <c r="S528" s="22">
        <v>40</v>
      </c>
      <c r="T528" s="20" t="s">
        <v>1490</v>
      </c>
      <c r="U528" s="20">
        <v>0</v>
      </c>
      <c r="V528" s="20" t="s">
        <v>1491</v>
      </c>
      <c r="W528" s="20">
        <v>0.1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0</v>
      </c>
      <c r="AD528" s="22">
        <v>2628</v>
      </c>
      <c r="AE528" s="22">
        <v>197</v>
      </c>
      <c r="AF528" s="22">
        <v>3893</v>
      </c>
      <c r="AG528" s="22">
        <v>151</v>
      </c>
      <c r="AH528" s="20">
        <v>0</v>
      </c>
      <c r="AI528" s="20">
        <v>0</v>
      </c>
      <c r="AJ528" s="20" t="s">
        <v>742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467</v>
      </c>
      <c r="BH528" s="22">
        <v>167</v>
      </c>
      <c r="BI528" s="22">
        <v>450</v>
      </c>
      <c r="BJ528" s="22">
        <v>164</v>
      </c>
      <c r="BK528" s="22">
        <v>428</v>
      </c>
      <c r="BL528" s="22">
        <v>154</v>
      </c>
      <c r="BM528" s="22">
        <v>472</v>
      </c>
      <c r="BN528" s="22">
        <v>167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615</v>
      </c>
      <c r="CB528" s="22">
        <v>165</v>
      </c>
      <c r="CC528" s="22">
        <v>405</v>
      </c>
      <c r="CD528" s="22">
        <v>133</v>
      </c>
      <c r="CE528" s="22">
        <v>474</v>
      </c>
      <c r="CF528" s="22">
        <v>165</v>
      </c>
      <c r="CG528" s="22">
        <v>489</v>
      </c>
      <c r="CH528" s="22">
        <v>188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114243</v>
      </c>
      <c r="D529" s="22">
        <v>0</v>
      </c>
      <c r="E529" s="22">
        <v>0</v>
      </c>
      <c r="F529" s="22">
        <v>-2</v>
      </c>
      <c r="G529" s="22">
        <v>2</v>
      </c>
      <c r="H529" s="22">
        <v>1</v>
      </c>
      <c r="I529" s="22">
        <v>3</v>
      </c>
      <c r="J529" s="20">
        <v>5.3</v>
      </c>
      <c r="K529" s="20">
        <v>5.3</v>
      </c>
      <c r="L529" s="22">
        <v>17</v>
      </c>
      <c r="M529" s="20" t="s">
        <v>957</v>
      </c>
      <c r="N529" s="20">
        <v>4.8</v>
      </c>
      <c r="O529" s="22">
        <v>423</v>
      </c>
      <c r="P529" s="23" t="b">
        <v>0</v>
      </c>
      <c r="Q529" s="20"/>
      <c r="R529" s="20"/>
      <c r="S529" s="22">
        <v>48</v>
      </c>
      <c r="T529" s="20" t="s">
        <v>1494</v>
      </c>
      <c r="U529" s="20">
        <v>5.8</v>
      </c>
      <c r="V529" s="20" t="s">
        <v>511</v>
      </c>
      <c r="W529" s="20">
        <v>0.3</v>
      </c>
      <c r="X529" s="23" t="b">
        <v>0</v>
      </c>
      <c r="Y529" s="20"/>
      <c r="Z529" s="20" t="s">
        <v>858</v>
      </c>
      <c r="AA529" s="22">
        <v>15</v>
      </c>
      <c r="AB529" s="22">
        <v>4</v>
      </c>
      <c r="AC529" s="22">
        <v>23</v>
      </c>
      <c r="AD529" s="22">
        <v>21983</v>
      </c>
      <c r="AE529" s="22">
        <v>14776</v>
      </c>
      <c r="AF529" s="22">
        <v>19201</v>
      </c>
      <c r="AG529" s="22">
        <v>1058</v>
      </c>
      <c r="AH529" s="20">
        <v>1</v>
      </c>
      <c r="AI529" s="20">
        <v>4.8</v>
      </c>
      <c r="AJ529" s="20" t="s">
        <v>2586</v>
      </c>
      <c r="AK529" s="22">
        <v>103</v>
      </c>
      <c r="AL529" s="22">
        <v>1</v>
      </c>
      <c r="AM529" s="22">
        <v>3</v>
      </c>
      <c r="AN529" s="22">
        <v>1</v>
      </c>
      <c r="AO529" s="22">
        <v>1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3</v>
      </c>
      <c r="AW529" s="22">
        <v>83</v>
      </c>
      <c r="AX529" s="20">
        <v>103.4</v>
      </c>
      <c r="AY529" s="20">
        <v>54.1</v>
      </c>
      <c r="AZ529" s="20">
        <v>32</v>
      </c>
      <c r="BA529" s="20">
        <v>18.899999999999999</v>
      </c>
      <c r="BB529" s="22">
        <v>1</v>
      </c>
      <c r="BC529" s="20">
        <v>0.05</v>
      </c>
      <c r="BD529" s="20">
        <v>0.66</v>
      </c>
      <c r="BE529" s="20">
        <v>0.71</v>
      </c>
      <c r="BF529" s="20">
        <v>1.61</v>
      </c>
      <c r="BG529" s="22">
        <v>162</v>
      </c>
      <c r="BH529" s="22">
        <v>64</v>
      </c>
      <c r="BI529" s="22">
        <v>188</v>
      </c>
      <c r="BJ529" s="22">
        <v>111</v>
      </c>
      <c r="BK529" s="22">
        <v>216</v>
      </c>
      <c r="BL529" s="22">
        <v>114</v>
      </c>
      <c r="BM529" s="22">
        <v>204</v>
      </c>
      <c r="BN529" s="22">
        <v>97</v>
      </c>
      <c r="BO529" s="20"/>
      <c r="BP529" s="20"/>
      <c r="BQ529" s="20"/>
      <c r="BR529" s="20"/>
      <c r="BS529" s="20"/>
      <c r="BT529" s="20"/>
      <c r="BU529" s="22">
        <v>0.04</v>
      </c>
      <c r="BV529" s="22">
        <v>0</v>
      </c>
      <c r="BW529" s="22">
        <v>0.57999999999999996</v>
      </c>
      <c r="BX529" s="22">
        <v>0.62</v>
      </c>
      <c r="BY529" s="22">
        <v>1.41</v>
      </c>
      <c r="BZ529" s="22">
        <v>0.87</v>
      </c>
      <c r="CA529" s="22">
        <v>295</v>
      </c>
      <c r="CB529" s="22">
        <v>194</v>
      </c>
      <c r="CC529" s="22">
        <v>40</v>
      </c>
      <c r="CD529" s="22">
        <v>22</v>
      </c>
      <c r="CE529" s="22">
        <v>13</v>
      </c>
      <c r="CF529" s="22">
        <v>7</v>
      </c>
      <c r="CG529" s="22">
        <v>286</v>
      </c>
      <c r="CH529" s="22">
        <v>91</v>
      </c>
      <c r="CI529" s="22">
        <v>0.87</v>
      </c>
      <c r="CJ529" s="22">
        <v>0.87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98747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1</v>
      </c>
      <c r="J530" s="20">
        <v>5.5</v>
      </c>
      <c r="K530" s="20">
        <v>5.5</v>
      </c>
      <c r="L530" s="22">
        <v>7</v>
      </c>
      <c r="M530" s="20" t="s">
        <v>1514</v>
      </c>
      <c r="N530" s="20">
        <v>5</v>
      </c>
      <c r="O530" s="22">
        <v>424</v>
      </c>
      <c r="P530" s="23" t="b">
        <v>0</v>
      </c>
      <c r="Q530" s="20"/>
      <c r="R530" s="20"/>
      <c r="S530" s="22">
        <v>55</v>
      </c>
      <c r="T530" s="20" t="s">
        <v>1515</v>
      </c>
      <c r="U530" s="20">
        <v>3.9</v>
      </c>
      <c r="V530" s="20" t="s">
        <v>396</v>
      </c>
      <c r="W530" s="20">
        <v>11.8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35</v>
      </c>
      <c r="AD530" s="22">
        <v>378264</v>
      </c>
      <c r="AE530" s="22">
        <v>16631</v>
      </c>
      <c r="AF530" s="22">
        <v>362241</v>
      </c>
      <c r="AG530" s="22">
        <v>8591</v>
      </c>
      <c r="AH530" s="20">
        <v>0.9</v>
      </c>
      <c r="AI530" s="20">
        <v>6.4</v>
      </c>
      <c r="AJ530" s="20" t="s">
        <v>396</v>
      </c>
      <c r="AK530" s="22">
        <v>810</v>
      </c>
      <c r="AL530" s="22">
        <v>0</v>
      </c>
      <c r="AM530" s="22">
        <v>0</v>
      </c>
      <c r="AN530" s="22">
        <v>4</v>
      </c>
      <c r="AO530" s="22">
        <v>9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23</v>
      </c>
      <c r="AV530" s="22">
        <v>0</v>
      </c>
      <c r="AW530" s="22">
        <v>172</v>
      </c>
      <c r="AX530" s="20">
        <v>175.8</v>
      </c>
      <c r="AY530" s="20">
        <v>0</v>
      </c>
      <c r="AZ530" s="20">
        <v>4</v>
      </c>
      <c r="BA530" s="20">
        <v>18</v>
      </c>
      <c r="BB530" s="22">
        <v>9</v>
      </c>
      <c r="BC530" s="20">
        <v>0.02</v>
      </c>
      <c r="BD530" s="20">
        <v>0</v>
      </c>
      <c r="BE530" s="20">
        <v>0.02</v>
      </c>
      <c r="BF530" s="20">
        <v>9.92</v>
      </c>
      <c r="BG530" s="22">
        <v>63</v>
      </c>
      <c r="BH530" s="22">
        <v>14</v>
      </c>
      <c r="BI530" s="22">
        <v>714</v>
      </c>
      <c r="BJ530" s="22">
        <v>85</v>
      </c>
      <c r="BK530" s="22">
        <v>363</v>
      </c>
      <c r="BL530" s="22">
        <v>1</v>
      </c>
      <c r="BM530" s="22">
        <v>215</v>
      </c>
      <c r="BN530" s="22">
        <v>14</v>
      </c>
      <c r="BO530" s="20"/>
      <c r="BP530" s="20"/>
      <c r="BQ530" s="20"/>
      <c r="BR530" s="20"/>
      <c r="BS530" s="20"/>
      <c r="BT530" s="20"/>
      <c r="BU530" s="22">
        <v>0</v>
      </c>
      <c r="BV530" s="22">
        <v>2.56</v>
      </c>
      <c r="BW530" s="22">
        <v>0</v>
      </c>
      <c r="BX530" s="22">
        <v>0</v>
      </c>
      <c r="BY530" s="22">
        <v>1.1000000000000001</v>
      </c>
      <c r="BZ530" s="22">
        <v>1</v>
      </c>
      <c r="CA530" s="22">
        <v>94</v>
      </c>
      <c r="CB530" s="22">
        <v>2</v>
      </c>
      <c r="CC530" s="22">
        <v>35</v>
      </c>
      <c r="CD530" s="22">
        <v>2</v>
      </c>
      <c r="CE530" s="22">
        <v>66</v>
      </c>
      <c r="CF530" s="22">
        <v>7</v>
      </c>
      <c r="CG530" s="22">
        <v>36</v>
      </c>
      <c r="CH530" s="22">
        <v>6</v>
      </c>
      <c r="CI530" s="22">
        <v>1</v>
      </c>
      <c r="CJ530" s="22">
        <v>0.44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56983</v>
      </c>
      <c r="D531" s="22">
        <v>0</v>
      </c>
      <c r="E531" s="22">
        <v>0</v>
      </c>
      <c r="F531" s="22">
        <v>-1</v>
      </c>
      <c r="G531" s="22">
        <v>1</v>
      </c>
      <c r="H531" s="22">
        <v>0</v>
      </c>
      <c r="I531" s="22">
        <v>3</v>
      </c>
      <c r="J531" s="20">
        <v>0.5</v>
      </c>
      <c r="K531" s="20">
        <v>0.5</v>
      </c>
      <c r="L531" s="22">
        <v>0</v>
      </c>
      <c r="M531" s="20" t="s">
        <v>900</v>
      </c>
      <c r="N531" s="20">
        <v>0</v>
      </c>
      <c r="O531" s="22">
        <v>425</v>
      </c>
      <c r="P531" s="23" t="b">
        <v>0</v>
      </c>
      <c r="Q531" s="20"/>
      <c r="R531" s="20"/>
      <c r="S531" s="22">
        <v>44</v>
      </c>
      <c r="T531" s="20" t="s">
        <v>1477</v>
      </c>
      <c r="U531" s="20">
        <v>0</v>
      </c>
      <c r="V531" s="20" t="s">
        <v>741</v>
      </c>
      <c r="W531" s="20">
        <v>0.2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0</v>
      </c>
      <c r="AD531" s="22">
        <v>9837</v>
      </c>
      <c r="AE531" s="22">
        <v>357</v>
      </c>
      <c r="AF531" s="22">
        <v>14211</v>
      </c>
      <c r="AG531" s="22">
        <v>391</v>
      </c>
      <c r="AH531" s="20">
        <v>0</v>
      </c>
      <c r="AI531" s="20">
        <v>0</v>
      </c>
      <c r="AJ531" s="20" t="s">
        <v>741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547</v>
      </c>
      <c r="BH531" s="22">
        <v>204</v>
      </c>
      <c r="BI531" s="22">
        <v>535</v>
      </c>
      <c r="BJ531" s="22">
        <v>205</v>
      </c>
      <c r="BK531" s="22">
        <v>522</v>
      </c>
      <c r="BL531" s="22">
        <v>201</v>
      </c>
      <c r="BM531" s="22">
        <v>551</v>
      </c>
      <c r="BN531" s="22">
        <v>208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476</v>
      </c>
      <c r="CB531" s="22">
        <v>270</v>
      </c>
      <c r="CC531" s="22">
        <v>500</v>
      </c>
      <c r="CD531" s="22">
        <v>182</v>
      </c>
      <c r="CE531" s="22">
        <v>554</v>
      </c>
      <c r="CF531" s="22">
        <v>209</v>
      </c>
      <c r="CG531" s="22">
        <v>349</v>
      </c>
      <c r="CH531" s="22">
        <v>110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0</v>
      </c>
      <c r="B532" s="22">
        <v>0</v>
      </c>
      <c r="C532" s="22">
        <v>170137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3</v>
      </c>
      <c r="J532" s="20">
        <v>0</v>
      </c>
      <c r="K532" s="20">
        <v>0</v>
      </c>
      <c r="L532" s="22">
        <v>0</v>
      </c>
      <c r="M532" s="20" t="s">
        <v>365</v>
      </c>
      <c r="N532" s="20">
        <v>0</v>
      </c>
      <c r="O532" s="22">
        <v>426</v>
      </c>
      <c r="P532" s="23" t="b">
        <v>0</v>
      </c>
      <c r="Q532" s="20" t="s">
        <v>2454</v>
      </c>
      <c r="R532" s="20" t="s">
        <v>2455</v>
      </c>
      <c r="S532" s="22">
        <v>60</v>
      </c>
      <c r="T532" s="20" t="s">
        <v>1498</v>
      </c>
      <c r="U532" s="20">
        <v>0</v>
      </c>
      <c r="V532" s="20" t="s">
        <v>422</v>
      </c>
      <c r="W532" s="20">
        <v>0</v>
      </c>
      <c r="X532" s="23" t="b">
        <v>0</v>
      </c>
      <c r="Y532" s="20"/>
      <c r="Z532" s="20" t="s">
        <v>872</v>
      </c>
      <c r="AA532" s="22">
        <v>15</v>
      </c>
      <c r="AB532" s="22">
        <v>4</v>
      </c>
      <c r="AC532" s="22">
        <v>0</v>
      </c>
      <c r="AD532" s="22">
        <v>0</v>
      </c>
      <c r="AE532" s="22">
        <v>0</v>
      </c>
      <c r="AF532" s="22">
        <v>5187</v>
      </c>
      <c r="AG532" s="22">
        <v>9</v>
      </c>
      <c r="AH532" s="20">
        <v>0</v>
      </c>
      <c r="AI532" s="20">
        <v>0</v>
      </c>
      <c r="AJ532" s="20" t="s">
        <v>422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723</v>
      </c>
      <c r="BH532" s="22">
        <v>313</v>
      </c>
      <c r="BI532" s="22">
        <v>723</v>
      </c>
      <c r="BJ532" s="22">
        <v>313</v>
      </c>
      <c r="BK532" s="22">
        <v>723</v>
      </c>
      <c r="BL532" s="22">
        <v>313</v>
      </c>
      <c r="BM532" s="22">
        <v>723</v>
      </c>
      <c r="BN532" s="22">
        <v>313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63</v>
      </c>
      <c r="CB532" s="22">
        <v>40</v>
      </c>
      <c r="CC532" s="22">
        <v>715</v>
      </c>
      <c r="CD532" s="22">
        <v>311</v>
      </c>
      <c r="CE532" s="22">
        <v>723</v>
      </c>
      <c r="CF532" s="22">
        <v>313</v>
      </c>
      <c r="CG532" s="22">
        <v>554</v>
      </c>
      <c r="CH532" s="22">
        <v>205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100</v>
      </c>
      <c r="C533" s="22">
        <v>119471</v>
      </c>
      <c r="D533" s="22">
        <v>0</v>
      </c>
      <c r="E533" s="22">
        <v>0</v>
      </c>
      <c r="F533" s="22">
        <v>2</v>
      </c>
      <c r="G533" s="22">
        <v>-2</v>
      </c>
      <c r="H533" s="22">
        <v>0</v>
      </c>
      <c r="I533" s="22">
        <v>2</v>
      </c>
      <c r="J533" s="20">
        <v>5.7</v>
      </c>
      <c r="K533" s="20">
        <v>5.7</v>
      </c>
      <c r="L533" s="22">
        <v>7</v>
      </c>
      <c r="M533" s="20" t="s">
        <v>1495</v>
      </c>
      <c r="N533" s="20">
        <v>5.2</v>
      </c>
      <c r="O533" s="22">
        <v>427</v>
      </c>
      <c r="P533" s="23" t="b">
        <v>0</v>
      </c>
      <c r="Q533" s="20"/>
      <c r="R533" s="20" t="s">
        <v>2456</v>
      </c>
      <c r="S533" s="22">
        <v>52</v>
      </c>
      <c r="T533" s="20" t="s">
        <v>1496</v>
      </c>
      <c r="U533" s="20">
        <v>3.7</v>
      </c>
      <c r="V533" s="20" t="s">
        <v>397</v>
      </c>
      <c r="W533" s="20">
        <v>6.8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33</v>
      </c>
      <c r="AD533" s="22">
        <v>676042</v>
      </c>
      <c r="AE533" s="22">
        <v>27216</v>
      </c>
      <c r="AF533" s="22">
        <v>252067</v>
      </c>
      <c r="AG533" s="22">
        <v>14210</v>
      </c>
      <c r="AH533" s="20">
        <v>1</v>
      </c>
      <c r="AI533" s="20">
        <v>6.3</v>
      </c>
      <c r="AJ533" s="20" t="s">
        <v>397</v>
      </c>
      <c r="AK533" s="22">
        <v>810</v>
      </c>
      <c r="AL533" s="22">
        <v>0</v>
      </c>
      <c r="AM533" s="22">
        <v>0</v>
      </c>
      <c r="AN533" s="22">
        <v>4</v>
      </c>
      <c r="AO533" s="22">
        <v>9</v>
      </c>
      <c r="AP533" s="22">
        <v>0</v>
      </c>
      <c r="AQ533" s="22">
        <v>0</v>
      </c>
      <c r="AR533" s="22">
        <v>0</v>
      </c>
      <c r="AS533" s="22">
        <v>1</v>
      </c>
      <c r="AT533" s="22">
        <v>0</v>
      </c>
      <c r="AU533" s="22">
        <v>0</v>
      </c>
      <c r="AV533" s="22">
        <v>3</v>
      </c>
      <c r="AW533" s="22">
        <v>173</v>
      </c>
      <c r="AX533" s="20">
        <v>166.4</v>
      </c>
      <c r="AY533" s="20">
        <v>24.9</v>
      </c>
      <c r="AZ533" s="20">
        <v>49</v>
      </c>
      <c r="BA533" s="20">
        <v>24.1</v>
      </c>
      <c r="BB533" s="22">
        <v>9</v>
      </c>
      <c r="BC533" s="20">
        <v>0.49</v>
      </c>
      <c r="BD533" s="20">
        <v>0.16</v>
      </c>
      <c r="BE533" s="20">
        <v>0.65</v>
      </c>
      <c r="BF533" s="20">
        <v>9.92</v>
      </c>
      <c r="BG533" s="22">
        <v>77</v>
      </c>
      <c r="BH533" s="22">
        <v>26</v>
      </c>
      <c r="BI533" s="22">
        <v>274</v>
      </c>
      <c r="BJ533" s="22">
        <v>88</v>
      </c>
      <c r="BK533" s="22">
        <v>172</v>
      </c>
      <c r="BL533" s="22">
        <v>33</v>
      </c>
      <c r="BM533" s="22">
        <v>155</v>
      </c>
      <c r="BN533" s="22">
        <v>38</v>
      </c>
      <c r="BO533" s="20"/>
      <c r="BP533" s="20"/>
      <c r="BQ533" s="22">
        <v>2</v>
      </c>
      <c r="BR533" s="20"/>
      <c r="BS533" s="20"/>
      <c r="BT533" s="20"/>
      <c r="BU533" s="22">
        <v>0.05</v>
      </c>
      <c r="BV533" s="22">
        <v>0</v>
      </c>
      <c r="BW533" s="22">
        <v>0.02</v>
      </c>
      <c r="BX533" s="22">
        <v>7.0000000000000007E-2</v>
      </c>
      <c r="BY533" s="22">
        <v>1.1000000000000001</v>
      </c>
      <c r="BZ533" s="22">
        <v>1</v>
      </c>
      <c r="CA533" s="22">
        <v>153</v>
      </c>
      <c r="CB533" s="22">
        <v>13</v>
      </c>
      <c r="CC533" s="22">
        <v>31</v>
      </c>
      <c r="CD533" s="22">
        <v>9</v>
      </c>
      <c r="CE533" s="22">
        <v>80</v>
      </c>
      <c r="CF533" s="22">
        <v>23</v>
      </c>
      <c r="CG533" s="22">
        <v>58</v>
      </c>
      <c r="CH533" s="22">
        <v>20</v>
      </c>
      <c r="CI533" s="22">
        <v>1</v>
      </c>
      <c r="CJ533" s="22">
        <v>0.44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169359</v>
      </c>
      <c r="D534" s="22">
        <v>0</v>
      </c>
      <c r="E534" s="22">
        <v>0</v>
      </c>
      <c r="F534" s="22">
        <v>-2</v>
      </c>
      <c r="G534" s="22">
        <v>2</v>
      </c>
      <c r="H534" s="22">
        <v>0</v>
      </c>
      <c r="I534" s="22">
        <v>2</v>
      </c>
      <c r="J534" s="20">
        <v>0.7</v>
      </c>
      <c r="K534" s="20">
        <v>0.7</v>
      </c>
      <c r="L534" s="22">
        <v>0</v>
      </c>
      <c r="M534" s="20" t="s">
        <v>900</v>
      </c>
      <c r="N534" s="20">
        <v>0.2</v>
      </c>
      <c r="O534" s="22">
        <v>428</v>
      </c>
      <c r="P534" s="23" t="b">
        <v>0</v>
      </c>
      <c r="Q534" s="20"/>
      <c r="R534" s="20"/>
      <c r="S534" s="22">
        <v>43</v>
      </c>
      <c r="T534" s="20" t="s">
        <v>1497</v>
      </c>
      <c r="U534" s="20">
        <v>0.7</v>
      </c>
      <c r="V534" s="20" t="s">
        <v>460</v>
      </c>
      <c r="W534" s="20">
        <v>0.1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2</v>
      </c>
      <c r="AD534" s="22">
        <v>5093</v>
      </c>
      <c r="AE534" s="22">
        <v>190</v>
      </c>
      <c r="AF534" s="22">
        <v>11807</v>
      </c>
      <c r="AG534" s="22">
        <v>347</v>
      </c>
      <c r="AH534" s="20">
        <v>0</v>
      </c>
      <c r="AI534" s="20">
        <v>0.5</v>
      </c>
      <c r="AJ534" s="20" t="s">
        <v>460</v>
      </c>
      <c r="AK534" s="22">
        <v>77</v>
      </c>
      <c r="AL534" s="22">
        <v>0</v>
      </c>
      <c r="AM534" s="22">
        <v>0</v>
      </c>
      <c r="AN534" s="22">
        <v>0</v>
      </c>
      <c r="AO534" s="22">
        <v>4</v>
      </c>
      <c r="AP534" s="22">
        <v>0</v>
      </c>
      <c r="AQ534" s="22">
        <v>0</v>
      </c>
      <c r="AR534" s="22">
        <v>0</v>
      </c>
      <c r="AS534" s="22">
        <v>1</v>
      </c>
      <c r="AT534" s="22">
        <v>0</v>
      </c>
      <c r="AU534" s="22">
        <v>0</v>
      </c>
      <c r="AV534" s="22">
        <v>0</v>
      </c>
      <c r="AW534" s="22">
        <v>15</v>
      </c>
      <c r="AX534" s="20">
        <v>9.1999999999999993</v>
      </c>
      <c r="AY534" s="20">
        <v>11.9</v>
      </c>
      <c r="AZ534" s="20">
        <v>0</v>
      </c>
      <c r="BA534" s="20">
        <v>2.2000000000000002</v>
      </c>
      <c r="BB534" s="22">
        <v>1</v>
      </c>
      <c r="BC534" s="20">
        <v>0</v>
      </c>
      <c r="BD534" s="20">
        <v>0.01</v>
      </c>
      <c r="BE534" s="20">
        <v>0.01</v>
      </c>
      <c r="BF534" s="20">
        <v>1.77</v>
      </c>
      <c r="BG534" s="22">
        <v>386</v>
      </c>
      <c r="BH534" s="22">
        <v>144</v>
      </c>
      <c r="BI534" s="22">
        <v>338</v>
      </c>
      <c r="BJ534" s="22">
        <v>118</v>
      </c>
      <c r="BK534" s="22">
        <v>508</v>
      </c>
      <c r="BL534" s="22">
        <v>202</v>
      </c>
      <c r="BM534" s="22">
        <v>399</v>
      </c>
      <c r="BN534" s="22">
        <v>143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0.01</v>
      </c>
      <c r="BX534" s="22">
        <v>0.01</v>
      </c>
      <c r="BY534" s="22">
        <v>2.0699999999999998</v>
      </c>
      <c r="BZ534" s="22">
        <v>4.68</v>
      </c>
      <c r="CA534" s="22">
        <v>578</v>
      </c>
      <c r="CB534" s="22">
        <v>144</v>
      </c>
      <c r="CC534" s="22">
        <v>349</v>
      </c>
      <c r="CD534" s="22">
        <v>112</v>
      </c>
      <c r="CE534" s="22">
        <v>425</v>
      </c>
      <c r="CF534" s="22">
        <v>140</v>
      </c>
      <c r="CG534" s="22">
        <v>369</v>
      </c>
      <c r="CH534" s="22">
        <v>139</v>
      </c>
      <c r="CI534" s="22">
        <v>1.17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432422</v>
      </c>
      <c r="D535" s="22">
        <v>-1</v>
      </c>
      <c r="E535" s="22">
        <v>1</v>
      </c>
      <c r="F535" s="22">
        <v>-2</v>
      </c>
      <c r="G535" s="22">
        <v>2</v>
      </c>
      <c r="H535" s="22">
        <v>0</v>
      </c>
      <c r="I535" s="22">
        <v>3</v>
      </c>
      <c r="J535" s="20">
        <v>1.7</v>
      </c>
      <c r="K535" s="20">
        <v>1.7</v>
      </c>
      <c r="L535" s="22">
        <v>1</v>
      </c>
      <c r="M535" s="20" t="s">
        <v>2225</v>
      </c>
      <c r="N535" s="20">
        <v>1.2</v>
      </c>
      <c r="O535" s="22">
        <v>429</v>
      </c>
      <c r="P535" s="23" t="b">
        <v>0</v>
      </c>
      <c r="Q535" s="20"/>
      <c r="R535" s="20" t="s">
        <v>3219</v>
      </c>
      <c r="S535" s="22">
        <v>53</v>
      </c>
      <c r="T535" s="20" t="s">
        <v>2226</v>
      </c>
      <c r="U535" s="20">
        <v>2</v>
      </c>
      <c r="V535" s="20" t="s">
        <v>2227</v>
      </c>
      <c r="W535" s="20">
        <v>1.9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16</v>
      </c>
      <c r="AD535" s="22">
        <v>193701</v>
      </c>
      <c r="AE535" s="22">
        <v>656</v>
      </c>
      <c r="AF535" s="22">
        <v>265223</v>
      </c>
      <c r="AG535" s="22">
        <v>10685</v>
      </c>
      <c r="AH535" s="20">
        <v>0.2</v>
      </c>
      <c r="AI535" s="20">
        <v>3</v>
      </c>
      <c r="AJ535" s="20" t="s">
        <v>2227</v>
      </c>
      <c r="AK535" s="22">
        <v>437</v>
      </c>
      <c r="AL535" s="22">
        <v>1</v>
      </c>
      <c r="AM535" s="22">
        <v>0</v>
      </c>
      <c r="AN535" s="22">
        <v>1</v>
      </c>
      <c r="AO535" s="22">
        <v>5</v>
      </c>
      <c r="AP535" s="22">
        <v>0</v>
      </c>
      <c r="AQ535" s="22">
        <v>0</v>
      </c>
      <c r="AR535" s="22">
        <v>0</v>
      </c>
      <c r="AS535" s="22">
        <v>2</v>
      </c>
      <c r="AT535" s="22">
        <v>0</v>
      </c>
      <c r="AU535" s="22">
        <v>0</v>
      </c>
      <c r="AV535" s="22">
        <v>0</v>
      </c>
      <c r="AW535" s="22">
        <v>86</v>
      </c>
      <c r="AX535" s="20">
        <v>81.8</v>
      </c>
      <c r="AY535" s="20">
        <v>105</v>
      </c>
      <c r="AZ535" s="20">
        <v>50</v>
      </c>
      <c r="BA535" s="20">
        <v>23.8</v>
      </c>
      <c r="BB535" s="22">
        <v>5</v>
      </c>
      <c r="BC535" s="20">
        <v>0.62</v>
      </c>
      <c r="BD535" s="20">
        <v>0.47</v>
      </c>
      <c r="BE535" s="20">
        <v>1.0900000000000001</v>
      </c>
      <c r="BF535" s="20">
        <v>6.66</v>
      </c>
      <c r="BG535" s="22">
        <v>207</v>
      </c>
      <c r="BH535" s="22">
        <v>83</v>
      </c>
      <c r="BI535" s="22">
        <v>87</v>
      </c>
      <c r="BJ535" s="22">
        <v>63</v>
      </c>
      <c r="BK535" s="22">
        <v>169</v>
      </c>
      <c r="BL535" s="22">
        <v>98</v>
      </c>
      <c r="BM535" s="22">
        <v>158</v>
      </c>
      <c r="BN535" s="22">
        <v>80</v>
      </c>
      <c r="BO535" s="22">
        <v>3</v>
      </c>
      <c r="BP535" s="20"/>
      <c r="BQ535" s="20"/>
      <c r="BR535" s="20"/>
      <c r="BS535" s="20"/>
      <c r="BT535" s="20"/>
      <c r="BU535" s="22">
        <v>0.13</v>
      </c>
      <c r="BV535" s="22">
        <v>0</v>
      </c>
      <c r="BW535" s="22">
        <v>0.1</v>
      </c>
      <c r="BX535" s="22">
        <v>0.23</v>
      </c>
      <c r="BY535" s="22">
        <v>1.37</v>
      </c>
      <c r="BZ535" s="22">
        <v>1.03</v>
      </c>
      <c r="CA535" s="22">
        <v>148</v>
      </c>
      <c r="CB535" s="22">
        <v>95</v>
      </c>
      <c r="CC535" s="22">
        <v>221</v>
      </c>
      <c r="CD535" s="22">
        <v>109</v>
      </c>
      <c r="CE535" s="22">
        <v>238</v>
      </c>
      <c r="CF535" s="22">
        <v>102</v>
      </c>
      <c r="CG535" s="22">
        <v>124</v>
      </c>
      <c r="CH535" s="22">
        <v>35</v>
      </c>
      <c r="CI535" s="22">
        <v>1.03</v>
      </c>
      <c r="CJ535" s="22">
        <v>0.21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77794</v>
      </c>
      <c r="D536" s="22">
        <v>0</v>
      </c>
      <c r="E536" s="22">
        <v>0</v>
      </c>
      <c r="F536" s="22">
        <v>4</v>
      </c>
      <c r="G536" s="22">
        <v>-4</v>
      </c>
      <c r="H536" s="22">
        <v>3</v>
      </c>
      <c r="I536" s="22">
        <v>2</v>
      </c>
      <c r="J536" s="20">
        <v>12</v>
      </c>
      <c r="K536" s="20">
        <v>12</v>
      </c>
      <c r="L536" s="22">
        <v>10</v>
      </c>
      <c r="M536" s="20" t="s">
        <v>868</v>
      </c>
      <c r="N536" s="20">
        <v>11.5</v>
      </c>
      <c r="O536" s="22">
        <v>430</v>
      </c>
      <c r="P536" s="23" t="b">
        <v>1</v>
      </c>
      <c r="Q536" s="20"/>
      <c r="R536" s="20"/>
      <c r="S536" s="22">
        <v>69</v>
      </c>
      <c r="T536" s="20" t="s">
        <v>1481</v>
      </c>
      <c r="U536" s="20">
        <v>6.6</v>
      </c>
      <c r="V536" s="20" t="s">
        <v>386</v>
      </c>
      <c r="W536" s="20">
        <v>49.3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59</v>
      </c>
      <c r="AD536" s="22">
        <v>2593714</v>
      </c>
      <c r="AE536" s="22">
        <v>126181</v>
      </c>
      <c r="AF536" s="22">
        <v>983102</v>
      </c>
      <c r="AG536" s="22">
        <v>16276</v>
      </c>
      <c r="AH536" s="20">
        <v>1.7</v>
      </c>
      <c r="AI536" s="20">
        <v>8.6</v>
      </c>
      <c r="AJ536" s="20" t="s">
        <v>386</v>
      </c>
      <c r="AK536" s="22">
        <v>767</v>
      </c>
      <c r="AL536" s="22">
        <v>0</v>
      </c>
      <c r="AM536" s="22">
        <v>6</v>
      </c>
      <c r="AN536" s="22">
        <v>4</v>
      </c>
      <c r="AO536" s="22">
        <v>9</v>
      </c>
      <c r="AP536" s="22">
        <v>0</v>
      </c>
      <c r="AQ536" s="22">
        <v>0</v>
      </c>
      <c r="AR536" s="22">
        <v>0</v>
      </c>
      <c r="AS536" s="22">
        <v>2</v>
      </c>
      <c r="AT536" s="22">
        <v>0</v>
      </c>
      <c r="AU536" s="22">
        <v>0</v>
      </c>
      <c r="AV536" s="22">
        <v>12</v>
      </c>
      <c r="AW536" s="22">
        <v>277</v>
      </c>
      <c r="AX536" s="20">
        <v>284.2</v>
      </c>
      <c r="AY536" s="20">
        <v>436.9</v>
      </c>
      <c r="AZ536" s="20">
        <v>25</v>
      </c>
      <c r="BA536" s="20">
        <v>74.599999999999994</v>
      </c>
      <c r="BB536" s="22">
        <v>9</v>
      </c>
      <c r="BC536" s="20">
        <v>0.05</v>
      </c>
      <c r="BD536" s="20">
        <v>2.96</v>
      </c>
      <c r="BE536" s="20">
        <v>3.01</v>
      </c>
      <c r="BF536" s="20">
        <v>8.89</v>
      </c>
      <c r="BG536" s="22">
        <v>12</v>
      </c>
      <c r="BH536" s="22">
        <v>2</v>
      </c>
      <c r="BI536" s="22">
        <v>1</v>
      </c>
      <c r="BJ536" s="22">
        <v>1</v>
      </c>
      <c r="BK536" s="22">
        <v>242</v>
      </c>
      <c r="BL536" s="22">
        <v>70</v>
      </c>
      <c r="BM536" s="22">
        <v>12</v>
      </c>
      <c r="BN536" s="22">
        <v>1</v>
      </c>
      <c r="BO536" s="22">
        <v>1</v>
      </c>
      <c r="BP536" s="20"/>
      <c r="BQ536" s="22">
        <v>1</v>
      </c>
      <c r="BR536" s="20"/>
      <c r="BS536" s="20"/>
      <c r="BT536" s="20"/>
      <c r="BU536" s="22">
        <v>0.01</v>
      </c>
      <c r="BV536" s="22">
        <v>0</v>
      </c>
      <c r="BW536" s="22">
        <v>0.35</v>
      </c>
      <c r="BX536" s="22">
        <v>0.36</v>
      </c>
      <c r="BY536" s="22">
        <v>1.04</v>
      </c>
      <c r="BZ536" s="22">
        <v>1.06</v>
      </c>
      <c r="CA536" s="22">
        <v>34</v>
      </c>
      <c r="CB536" s="22">
        <v>2</v>
      </c>
      <c r="CC536" s="22">
        <v>2</v>
      </c>
      <c r="CD536" s="22">
        <v>1</v>
      </c>
      <c r="CE536" s="22">
        <v>6</v>
      </c>
      <c r="CF536" s="22">
        <v>1</v>
      </c>
      <c r="CG536" s="22">
        <v>2</v>
      </c>
      <c r="CH536" s="22">
        <v>1</v>
      </c>
      <c r="CI536" s="22">
        <v>1.06</v>
      </c>
      <c r="CJ536" s="22">
        <v>0.47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232977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2</v>
      </c>
      <c r="J537" s="20">
        <v>0</v>
      </c>
      <c r="K537" s="20">
        <v>0</v>
      </c>
      <c r="L537" s="22">
        <v>0</v>
      </c>
      <c r="M537" s="20" t="s">
        <v>2228</v>
      </c>
      <c r="N537" s="20">
        <v>0</v>
      </c>
      <c r="O537" s="22">
        <v>431</v>
      </c>
      <c r="P537" s="23" t="b">
        <v>0</v>
      </c>
      <c r="Q537" s="20" t="s">
        <v>2229</v>
      </c>
      <c r="R537" s="20" t="s">
        <v>2230</v>
      </c>
      <c r="S537" s="22">
        <v>40</v>
      </c>
      <c r="T537" s="20" t="s">
        <v>2231</v>
      </c>
      <c r="U537" s="20">
        <v>0</v>
      </c>
      <c r="V537" s="20" t="s">
        <v>2232</v>
      </c>
      <c r="W537" s="20">
        <v>0.1</v>
      </c>
      <c r="X537" s="23" t="b">
        <v>0</v>
      </c>
      <c r="Y537" s="20"/>
      <c r="Z537" s="20" t="s">
        <v>872</v>
      </c>
      <c r="AA537" s="22">
        <v>15</v>
      </c>
      <c r="AB537" s="22">
        <v>4</v>
      </c>
      <c r="AC537" s="22">
        <v>0</v>
      </c>
      <c r="AD537" s="22">
        <v>0</v>
      </c>
      <c r="AE537" s="22">
        <v>0</v>
      </c>
      <c r="AF537" s="22">
        <v>6887</v>
      </c>
      <c r="AG537" s="22">
        <v>122</v>
      </c>
      <c r="AH537" s="20">
        <v>0</v>
      </c>
      <c r="AI537" s="20">
        <v>0</v>
      </c>
      <c r="AJ537" s="20" t="s">
        <v>2232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494</v>
      </c>
      <c r="BH537" s="22">
        <v>183</v>
      </c>
      <c r="BI537" s="22">
        <v>478</v>
      </c>
      <c r="BJ537" s="22">
        <v>180</v>
      </c>
      <c r="BK537" s="22">
        <v>456</v>
      </c>
      <c r="BL537" s="22">
        <v>170</v>
      </c>
      <c r="BM537" s="22">
        <v>499</v>
      </c>
      <c r="BN537" s="22">
        <v>183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646</v>
      </c>
      <c r="CB537" s="22">
        <v>184</v>
      </c>
      <c r="CC537" s="22">
        <v>433</v>
      </c>
      <c r="CD537" s="22">
        <v>149</v>
      </c>
      <c r="CE537" s="22">
        <v>501</v>
      </c>
      <c r="CF537" s="22">
        <v>181</v>
      </c>
      <c r="CG537" s="22">
        <v>469</v>
      </c>
      <c r="CH537" s="22">
        <v>180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27.75" thickBot="1">
      <c r="A538" s="22">
        <v>25</v>
      </c>
      <c r="B538" s="22">
        <v>25</v>
      </c>
      <c r="C538" s="22">
        <v>200089</v>
      </c>
      <c r="D538" s="22">
        <v>0</v>
      </c>
      <c r="E538" s="22">
        <v>0</v>
      </c>
      <c r="F538" s="22">
        <v>-2</v>
      </c>
      <c r="G538" s="22">
        <v>2</v>
      </c>
      <c r="H538" s="22">
        <v>0</v>
      </c>
      <c r="I538" s="22">
        <v>3</v>
      </c>
      <c r="J538" s="20">
        <v>0.1</v>
      </c>
      <c r="K538" s="20">
        <v>0.1</v>
      </c>
      <c r="L538" s="22">
        <v>0</v>
      </c>
      <c r="M538" s="20" t="s">
        <v>1016</v>
      </c>
      <c r="N538" s="20">
        <v>0</v>
      </c>
      <c r="O538" s="22">
        <v>432</v>
      </c>
      <c r="P538" s="23" t="b">
        <v>0</v>
      </c>
      <c r="Q538" s="20" t="s">
        <v>3511</v>
      </c>
      <c r="R538" s="20" t="s">
        <v>2457</v>
      </c>
      <c r="S538" s="22">
        <v>53</v>
      </c>
      <c r="T538" s="20" t="s">
        <v>1509</v>
      </c>
      <c r="U538" s="20">
        <v>0</v>
      </c>
      <c r="V538" s="20" t="s">
        <v>467</v>
      </c>
      <c r="W538" s="20">
        <v>0.1</v>
      </c>
      <c r="X538" s="23" t="b">
        <v>0</v>
      </c>
      <c r="Y538" s="20"/>
      <c r="Z538" s="20" t="s">
        <v>937</v>
      </c>
      <c r="AA538" s="22">
        <v>15</v>
      </c>
      <c r="AB538" s="22">
        <v>4</v>
      </c>
      <c r="AC538" s="22">
        <v>0</v>
      </c>
      <c r="AD538" s="22">
        <v>428</v>
      </c>
      <c r="AE538" s="22">
        <v>32</v>
      </c>
      <c r="AF538" s="22">
        <v>16983</v>
      </c>
      <c r="AG538" s="22">
        <v>76</v>
      </c>
      <c r="AH538" s="20">
        <v>0</v>
      </c>
      <c r="AI538" s="20">
        <v>0</v>
      </c>
      <c r="AJ538" s="20" t="s">
        <v>467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709</v>
      </c>
      <c r="BH538" s="22">
        <v>304</v>
      </c>
      <c r="BI538" s="22">
        <v>709</v>
      </c>
      <c r="BJ538" s="22">
        <v>304</v>
      </c>
      <c r="BK538" s="22">
        <v>706</v>
      </c>
      <c r="BL538" s="22">
        <v>303</v>
      </c>
      <c r="BM538" s="22">
        <v>709</v>
      </c>
      <c r="BN538" s="22">
        <v>304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143</v>
      </c>
      <c r="CB538" s="22">
        <v>91</v>
      </c>
      <c r="CC538" s="22">
        <v>698</v>
      </c>
      <c r="CD538" s="22">
        <v>299</v>
      </c>
      <c r="CE538" s="22">
        <v>710</v>
      </c>
      <c r="CF538" s="22">
        <v>304</v>
      </c>
      <c r="CG538" s="22">
        <v>436</v>
      </c>
      <c r="CH538" s="22">
        <v>140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100</v>
      </c>
      <c r="B539" s="22">
        <v>100</v>
      </c>
      <c r="C539" s="22">
        <v>75115</v>
      </c>
      <c r="D539" s="22">
        <v>0</v>
      </c>
      <c r="E539" s="22">
        <v>0</v>
      </c>
      <c r="F539" s="22">
        <v>-2</v>
      </c>
      <c r="G539" s="22">
        <v>2</v>
      </c>
      <c r="H539" s="22">
        <v>0</v>
      </c>
      <c r="I539" s="22">
        <v>4</v>
      </c>
      <c r="J539" s="20">
        <v>3.7</v>
      </c>
      <c r="K539" s="20">
        <v>3.7</v>
      </c>
      <c r="L539" s="22">
        <v>6</v>
      </c>
      <c r="M539" s="20" t="s">
        <v>1166</v>
      </c>
      <c r="N539" s="20">
        <v>3.2</v>
      </c>
      <c r="O539" s="22">
        <v>433</v>
      </c>
      <c r="P539" s="23" t="b">
        <v>0</v>
      </c>
      <c r="Q539" s="20"/>
      <c r="R539" s="20" t="s">
        <v>3371</v>
      </c>
      <c r="S539" s="22">
        <v>78</v>
      </c>
      <c r="T539" s="20" t="s">
        <v>1480</v>
      </c>
      <c r="U539" s="20">
        <v>3.9</v>
      </c>
      <c r="V539" s="20" t="s">
        <v>482</v>
      </c>
      <c r="W539" s="20">
        <v>4.5</v>
      </c>
      <c r="X539" s="23" t="b">
        <v>0</v>
      </c>
      <c r="Y539" s="20"/>
      <c r="Z539" s="20" t="s">
        <v>858</v>
      </c>
      <c r="AA539" s="22">
        <v>15</v>
      </c>
      <c r="AB539" s="22">
        <v>4</v>
      </c>
      <c r="AC539" s="22">
        <v>31</v>
      </c>
      <c r="AD539" s="22">
        <v>292257</v>
      </c>
      <c r="AE539" s="22">
        <v>10047</v>
      </c>
      <c r="AF539" s="22">
        <v>724421</v>
      </c>
      <c r="AG539" s="22">
        <v>8834</v>
      </c>
      <c r="AH539" s="20">
        <v>0.4</v>
      </c>
      <c r="AI539" s="20">
        <v>4</v>
      </c>
      <c r="AJ539" s="20" t="s">
        <v>482</v>
      </c>
      <c r="AK539" s="22">
        <v>328</v>
      </c>
      <c r="AL539" s="22">
        <v>5</v>
      </c>
      <c r="AM539" s="22">
        <v>0</v>
      </c>
      <c r="AN539" s="22">
        <v>3</v>
      </c>
      <c r="AO539" s="22">
        <v>5</v>
      </c>
      <c r="AP539" s="22">
        <v>0</v>
      </c>
      <c r="AQ539" s="22">
        <v>0</v>
      </c>
      <c r="AR539" s="22">
        <v>0</v>
      </c>
      <c r="AS539" s="22">
        <v>1</v>
      </c>
      <c r="AT539" s="22">
        <v>0</v>
      </c>
      <c r="AU539" s="22">
        <v>0</v>
      </c>
      <c r="AV539" s="22">
        <v>1</v>
      </c>
      <c r="AW539" s="22">
        <v>118</v>
      </c>
      <c r="AX539" s="20">
        <v>183.6</v>
      </c>
      <c r="AY539" s="20">
        <v>21.2</v>
      </c>
      <c r="AZ539" s="20">
        <v>255</v>
      </c>
      <c r="BA539" s="20">
        <v>45.5</v>
      </c>
      <c r="BB539" s="22">
        <v>3</v>
      </c>
      <c r="BC539" s="20">
        <v>4.3499999999999996</v>
      </c>
      <c r="BD539" s="20">
        <v>0.1</v>
      </c>
      <c r="BE539" s="20">
        <v>4.45</v>
      </c>
      <c r="BF539" s="20">
        <v>3.16</v>
      </c>
      <c r="BG539" s="22">
        <v>56</v>
      </c>
      <c r="BH539" s="22">
        <v>7</v>
      </c>
      <c r="BI539" s="22">
        <v>288</v>
      </c>
      <c r="BJ539" s="22">
        <v>41</v>
      </c>
      <c r="BK539" s="22">
        <v>19</v>
      </c>
      <c r="BL539" s="22">
        <v>8</v>
      </c>
      <c r="BM539" s="22">
        <v>49</v>
      </c>
      <c r="BN539" s="22">
        <v>12</v>
      </c>
      <c r="BO539" s="20"/>
      <c r="BP539" s="20"/>
      <c r="BQ539" s="20"/>
      <c r="BR539" s="20"/>
      <c r="BS539" s="22">
        <v>1</v>
      </c>
      <c r="BT539" s="20"/>
      <c r="BU539" s="22">
        <v>1.19</v>
      </c>
      <c r="BV539" s="22">
        <v>0</v>
      </c>
      <c r="BW539" s="22">
        <v>0.03</v>
      </c>
      <c r="BX539" s="22">
        <v>1.22</v>
      </c>
      <c r="BY539" s="22">
        <v>0.87</v>
      </c>
      <c r="BZ539" s="22">
        <v>1.37</v>
      </c>
      <c r="CA539" s="22">
        <v>15</v>
      </c>
      <c r="CB539" s="22">
        <v>6</v>
      </c>
      <c r="CC539" s="22">
        <v>89</v>
      </c>
      <c r="CD539" s="22">
        <v>15</v>
      </c>
      <c r="CE539" s="22">
        <v>68</v>
      </c>
      <c r="CF539" s="22">
        <v>12</v>
      </c>
      <c r="CG539" s="22">
        <v>80</v>
      </c>
      <c r="CH539" s="22">
        <v>15</v>
      </c>
      <c r="CI539" s="22">
        <v>0.82</v>
      </c>
      <c r="CJ539" s="22">
        <v>0.82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104542</v>
      </c>
      <c r="D540" s="22">
        <v>0</v>
      </c>
      <c r="E540" s="22">
        <v>0</v>
      </c>
      <c r="F540" s="22">
        <v>-1</v>
      </c>
      <c r="G540" s="22">
        <v>1</v>
      </c>
      <c r="H540" s="22">
        <v>0</v>
      </c>
      <c r="I540" s="22">
        <v>1</v>
      </c>
      <c r="J540" s="20">
        <v>0.5</v>
      </c>
      <c r="K540" s="20">
        <v>0.5</v>
      </c>
      <c r="L540" s="22">
        <v>0</v>
      </c>
      <c r="M540" s="20" t="s">
        <v>1523</v>
      </c>
      <c r="N540" s="20">
        <v>0</v>
      </c>
      <c r="O540" s="22">
        <v>580</v>
      </c>
      <c r="P540" s="23" t="b">
        <v>0</v>
      </c>
      <c r="Q540" s="20"/>
      <c r="R540" s="20"/>
      <c r="S540" s="22">
        <v>39</v>
      </c>
      <c r="T540" s="20" t="s">
        <v>1524</v>
      </c>
      <c r="U540" s="20">
        <v>0</v>
      </c>
      <c r="V540" s="20" t="s">
        <v>1525</v>
      </c>
      <c r="W540" s="20">
        <v>0.2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0</v>
      </c>
      <c r="AD540" s="22">
        <v>3977</v>
      </c>
      <c r="AE540" s="22">
        <v>548</v>
      </c>
      <c r="AF540" s="22">
        <v>8466</v>
      </c>
      <c r="AG540" s="22">
        <v>276</v>
      </c>
      <c r="AH540" s="20">
        <v>0</v>
      </c>
      <c r="AI540" s="20">
        <v>0</v>
      </c>
      <c r="AJ540" s="20" t="s">
        <v>1525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441</v>
      </c>
      <c r="BH540" s="22">
        <v>30</v>
      </c>
      <c r="BI540" s="22">
        <v>422</v>
      </c>
      <c r="BJ540" s="22">
        <v>12</v>
      </c>
      <c r="BK540" s="22">
        <v>399</v>
      </c>
      <c r="BL540" s="22">
        <v>7</v>
      </c>
      <c r="BM540" s="22">
        <v>445</v>
      </c>
      <c r="BN540" s="22">
        <v>30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708</v>
      </c>
      <c r="CB540" s="22">
        <v>76</v>
      </c>
      <c r="CC540" s="22">
        <v>377</v>
      </c>
      <c r="CD540" s="22">
        <v>28</v>
      </c>
      <c r="CE540" s="22">
        <v>448</v>
      </c>
      <c r="CF540" s="22">
        <v>30</v>
      </c>
      <c r="CG540" s="22">
        <v>309</v>
      </c>
      <c r="CH540" s="22">
        <v>44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106618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2</v>
      </c>
      <c r="J541" s="20">
        <v>0.5</v>
      </c>
      <c r="K541" s="20">
        <v>0.5</v>
      </c>
      <c r="L541" s="22">
        <v>0</v>
      </c>
      <c r="M541" s="20" t="s">
        <v>1487</v>
      </c>
      <c r="N541" s="20">
        <v>0</v>
      </c>
      <c r="O541" s="22">
        <v>581</v>
      </c>
      <c r="P541" s="23" t="b">
        <v>0</v>
      </c>
      <c r="Q541" s="20"/>
      <c r="R541" s="20"/>
      <c r="S541" s="22">
        <v>39</v>
      </c>
      <c r="T541" s="20" t="s">
        <v>1488</v>
      </c>
      <c r="U541" s="20">
        <v>0</v>
      </c>
      <c r="V541" s="20" t="s">
        <v>746</v>
      </c>
      <c r="W541" s="20">
        <v>0.3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0</v>
      </c>
      <c r="AD541" s="22">
        <v>23702</v>
      </c>
      <c r="AE541" s="22">
        <v>1513</v>
      </c>
      <c r="AF541" s="22">
        <v>14894</v>
      </c>
      <c r="AG541" s="22">
        <v>771</v>
      </c>
      <c r="AH541" s="20">
        <v>0</v>
      </c>
      <c r="AI541" s="20">
        <v>0</v>
      </c>
      <c r="AJ541" s="20" t="s">
        <v>746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442</v>
      </c>
      <c r="BH541" s="22">
        <v>158</v>
      </c>
      <c r="BI541" s="22">
        <v>423</v>
      </c>
      <c r="BJ541" s="22">
        <v>154</v>
      </c>
      <c r="BK541" s="22">
        <v>400</v>
      </c>
      <c r="BL541" s="22">
        <v>143</v>
      </c>
      <c r="BM541" s="22">
        <v>446</v>
      </c>
      <c r="BN541" s="22">
        <v>157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709</v>
      </c>
      <c r="CB541" s="22">
        <v>225</v>
      </c>
      <c r="CC541" s="22">
        <v>378</v>
      </c>
      <c r="CD541" s="22">
        <v>122</v>
      </c>
      <c r="CE541" s="22">
        <v>449</v>
      </c>
      <c r="CF541" s="22">
        <v>156</v>
      </c>
      <c r="CG541" s="22">
        <v>269</v>
      </c>
      <c r="CH541" s="22">
        <v>104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0</v>
      </c>
      <c r="B542" s="22">
        <v>0</v>
      </c>
      <c r="C542" s="22">
        <v>201666</v>
      </c>
      <c r="D542" s="22">
        <v>-1</v>
      </c>
      <c r="E542" s="22">
        <v>1</v>
      </c>
      <c r="F542" s="22">
        <v>-3</v>
      </c>
      <c r="G542" s="22">
        <v>3</v>
      </c>
      <c r="H542" s="22">
        <v>1</v>
      </c>
      <c r="I542" s="22">
        <v>3</v>
      </c>
      <c r="J542" s="20">
        <v>0</v>
      </c>
      <c r="K542" s="20">
        <v>0</v>
      </c>
      <c r="L542" s="22">
        <v>0</v>
      </c>
      <c r="M542" s="20" t="s">
        <v>1181</v>
      </c>
      <c r="N542" s="20">
        <v>0.2</v>
      </c>
      <c r="O542" s="22">
        <v>603</v>
      </c>
      <c r="P542" s="23" t="b">
        <v>0</v>
      </c>
      <c r="Q542" s="20" t="s">
        <v>3372</v>
      </c>
      <c r="R542" s="20" t="s">
        <v>3309</v>
      </c>
      <c r="S542" s="22">
        <v>62</v>
      </c>
      <c r="T542" s="20" t="s">
        <v>1332</v>
      </c>
      <c r="U542" s="20">
        <v>2.8</v>
      </c>
      <c r="V542" s="20" t="s">
        <v>474</v>
      </c>
      <c r="W542" s="20">
        <v>1.2</v>
      </c>
      <c r="X542" s="23" t="b">
        <v>0</v>
      </c>
      <c r="Y542" s="20"/>
      <c r="Z542" s="20" t="s">
        <v>899</v>
      </c>
      <c r="AA542" s="22">
        <v>15</v>
      </c>
      <c r="AB542" s="22">
        <v>4</v>
      </c>
      <c r="AC542" s="22">
        <v>17</v>
      </c>
      <c r="AD542" s="22">
        <v>196955</v>
      </c>
      <c r="AE542" s="22">
        <v>34</v>
      </c>
      <c r="AF542" s="22">
        <v>425362</v>
      </c>
      <c r="AG542" s="22">
        <v>3401</v>
      </c>
      <c r="AH542" s="20">
        <v>0</v>
      </c>
      <c r="AI542" s="20">
        <v>2.7</v>
      </c>
      <c r="AJ542" s="20" t="s">
        <v>474</v>
      </c>
      <c r="AK542" s="22">
        <v>183</v>
      </c>
      <c r="AL542" s="22">
        <v>1</v>
      </c>
      <c r="AM542" s="22">
        <v>1</v>
      </c>
      <c r="AN542" s="22">
        <v>1</v>
      </c>
      <c r="AO542" s="22">
        <v>2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2</v>
      </c>
      <c r="AW542" s="22">
        <v>48</v>
      </c>
      <c r="AX542" s="20">
        <v>57.6</v>
      </c>
      <c r="AY542" s="20">
        <v>29.9</v>
      </c>
      <c r="AZ542" s="20">
        <v>53</v>
      </c>
      <c r="BA542" s="20">
        <v>14</v>
      </c>
      <c r="BB542" s="22">
        <v>2</v>
      </c>
      <c r="BC542" s="20">
        <v>0.83</v>
      </c>
      <c r="BD542" s="20">
        <v>0.57999999999999996</v>
      </c>
      <c r="BE542" s="20">
        <v>1.41</v>
      </c>
      <c r="BF542" s="20">
        <v>2.0299999999999998</v>
      </c>
      <c r="BG542" s="22">
        <v>252</v>
      </c>
      <c r="BH542" s="22">
        <v>99</v>
      </c>
      <c r="BI542" s="22">
        <v>248</v>
      </c>
      <c r="BJ542" s="22">
        <v>137</v>
      </c>
      <c r="BK542" s="22">
        <v>165</v>
      </c>
      <c r="BL542" s="22">
        <v>95</v>
      </c>
      <c r="BM542" s="22">
        <v>261</v>
      </c>
      <c r="BN542" s="22">
        <v>117</v>
      </c>
      <c r="BO542" s="20"/>
      <c r="BP542" s="20"/>
      <c r="BQ542" s="20"/>
      <c r="BR542" s="20"/>
      <c r="BS542" s="20"/>
      <c r="BT542" s="20"/>
      <c r="BU542" s="22">
        <v>0.41</v>
      </c>
      <c r="BV542" s="22">
        <v>0</v>
      </c>
      <c r="BW542" s="22">
        <v>0.28999999999999998</v>
      </c>
      <c r="BX542" s="22">
        <v>0.7</v>
      </c>
      <c r="BY542" s="22">
        <v>1</v>
      </c>
      <c r="BZ542" s="22">
        <v>0.98</v>
      </c>
      <c r="CA542" s="22">
        <v>59</v>
      </c>
      <c r="CB542" s="22">
        <v>37</v>
      </c>
      <c r="CC542" s="22">
        <v>369</v>
      </c>
      <c r="CD542" s="22">
        <v>177</v>
      </c>
      <c r="CE542" s="22">
        <v>164</v>
      </c>
      <c r="CF542" s="22">
        <v>72</v>
      </c>
      <c r="CG542" s="22">
        <v>161</v>
      </c>
      <c r="CH542" s="22">
        <v>53</v>
      </c>
      <c r="CI542" s="22">
        <v>0.98</v>
      </c>
      <c r="CJ542" s="22">
        <v>0.49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0"/>
      <c r="B543" s="20"/>
      <c r="C543" s="22">
        <v>441191</v>
      </c>
      <c r="D543" s="22">
        <v>0</v>
      </c>
      <c r="E543" s="22">
        <v>0</v>
      </c>
      <c r="F543" s="22">
        <v>-1</v>
      </c>
      <c r="G543" s="22">
        <v>1</v>
      </c>
      <c r="H543" s="22">
        <v>0</v>
      </c>
      <c r="I543" s="22">
        <v>2</v>
      </c>
      <c r="J543" s="20">
        <v>1.3</v>
      </c>
      <c r="K543" s="20">
        <v>1.3</v>
      </c>
      <c r="L543" s="22">
        <v>1</v>
      </c>
      <c r="M543" s="20" t="s">
        <v>2587</v>
      </c>
      <c r="N543" s="20">
        <v>0.8</v>
      </c>
      <c r="O543" s="22">
        <v>633</v>
      </c>
      <c r="P543" s="23" t="b">
        <v>0</v>
      </c>
      <c r="Q543" s="20"/>
      <c r="R543" s="20"/>
      <c r="S543" s="22">
        <v>44</v>
      </c>
      <c r="T543" s="20" t="s">
        <v>2588</v>
      </c>
      <c r="U543" s="20">
        <v>1</v>
      </c>
      <c r="V543" s="20" t="s">
        <v>2589</v>
      </c>
      <c r="W543" s="20">
        <v>0.2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4</v>
      </c>
      <c r="AD543" s="22">
        <v>7017</v>
      </c>
      <c r="AE543" s="22">
        <v>206</v>
      </c>
      <c r="AF543" s="22">
        <v>16568</v>
      </c>
      <c r="AG543" s="22">
        <v>347</v>
      </c>
      <c r="AH543" s="20">
        <v>0.2</v>
      </c>
      <c r="AI543" s="20">
        <v>0.9</v>
      </c>
      <c r="AJ543" s="20" t="s">
        <v>2589</v>
      </c>
      <c r="AK543" s="22">
        <v>46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10</v>
      </c>
      <c r="AX543" s="20">
        <v>11.6</v>
      </c>
      <c r="AY543" s="20">
        <v>1.8</v>
      </c>
      <c r="AZ543" s="20">
        <v>4</v>
      </c>
      <c r="BA543" s="20">
        <v>1.8</v>
      </c>
      <c r="BB543" s="22">
        <v>0</v>
      </c>
      <c r="BC543" s="20">
        <v>0</v>
      </c>
      <c r="BD543" s="20">
        <v>0.01</v>
      </c>
      <c r="BE543" s="20">
        <v>0.01</v>
      </c>
      <c r="BF543" s="20">
        <v>1.31</v>
      </c>
      <c r="BG543" s="22">
        <v>372</v>
      </c>
      <c r="BH543" s="22">
        <v>139</v>
      </c>
      <c r="BI543" s="22">
        <v>388</v>
      </c>
      <c r="BJ543" s="22">
        <v>146</v>
      </c>
      <c r="BK543" s="22">
        <v>360</v>
      </c>
      <c r="BL543" s="22">
        <v>125</v>
      </c>
      <c r="BM543" s="22">
        <v>409</v>
      </c>
      <c r="BN543" s="22">
        <v>146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0.02</v>
      </c>
      <c r="BX543" s="22">
        <v>0.02</v>
      </c>
      <c r="BY543" s="22">
        <v>2.56</v>
      </c>
      <c r="BZ543" s="22">
        <v>0</v>
      </c>
      <c r="CA543" s="22">
        <v>546</v>
      </c>
      <c r="CB543" s="22">
        <v>132</v>
      </c>
      <c r="CC543" s="22">
        <v>262</v>
      </c>
      <c r="CD543" s="22">
        <v>80</v>
      </c>
      <c r="CE543" s="22">
        <v>365</v>
      </c>
      <c r="CF543" s="22">
        <v>130</v>
      </c>
      <c r="CG543" s="22">
        <v>342</v>
      </c>
      <c r="CH543" s="22">
        <v>130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50</v>
      </c>
      <c r="B544" s="22">
        <v>50</v>
      </c>
      <c r="C544" s="22">
        <v>545477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2</v>
      </c>
      <c r="J544" s="20">
        <v>0.2</v>
      </c>
      <c r="K544" s="20">
        <v>0.2</v>
      </c>
      <c r="L544" s="22">
        <v>0</v>
      </c>
      <c r="M544" s="20" t="s">
        <v>1256</v>
      </c>
      <c r="N544" s="20">
        <v>0</v>
      </c>
      <c r="O544" s="22">
        <v>634</v>
      </c>
      <c r="P544" s="23" t="b">
        <v>0</v>
      </c>
      <c r="Q544" s="20" t="s">
        <v>3416</v>
      </c>
      <c r="R544" s="20" t="s">
        <v>3220</v>
      </c>
      <c r="S544" s="22">
        <v>39</v>
      </c>
      <c r="T544" s="20" t="s">
        <v>2590</v>
      </c>
      <c r="U544" s="20">
        <v>0</v>
      </c>
      <c r="V544" s="20" t="s">
        <v>511</v>
      </c>
      <c r="W544" s="20">
        <v>0.3</v>
      </c>
      <c r="X544" s="23" t="b">
        <v>0</v>
      </c>
      <c r="Y544" s="20"/>
      <c r="Z544" s="20" t="s">
        <v>937</v>
      </c>
      <c r="AA544" s="22">
        <v>15</v>
      </c>
      <c r="AB544" s="22">
        <v>4</v>
      </c>
      <c r="AC544" s="22">
        <v>0</v>
      </c>
      <c r="AD544" s="22">
        <v>17645</v>
      </c>
      <c r="AE544" s="22">
        <v>733</v>
      </c>
      <c r="AF544" s="22">
        <v>26098</v>
      </c>
      <c r="AG544" s="22">
        <v>602</v>
      </c>
      <c r="AH544" s="20">
        <v>0</v>
      </c>
      <c r="AI544" s="20">
        <v>0</v>
      </c>
      <c r="AJ544" s="20" t="s">
        <v>2591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457</v>
      </c>
      <c r="BH544" s="22">
        <v>165</v>
      </c>
      <c r="BI544" s="22">
        <v>439</v>
      </c>
      <c r="BJ544" s="22">
        <v>161</v>
      </c>
      <c r="BK544" s="22">
        <v>417</v>
      </c>
      <c r="BL544" s="22">
        <v>151</v>
      </c>
      <c r="BM544" s="22">
        <v>461</v>
      </c>
      <c r="BN544" s="22">
        <v>164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730</v>
      </c>
      <c r="CB544" s="22">
        <v>237</v>
      </c>
      <c r="CC544" s="22">
        <v>394</v>
      </c>
      <c r="CD544" s="22">
        <v>130</v>
      </c>
      <c r="CE544" s="22">
        <v>464</v>
      </c>
      <c r="CF544" s="22">
        <v>163</v>
      </c>
      <c r="CG544" s="22">
        <v>284</v>
      </c>
      <c r="CH544" s="22">
        <v>108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547719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3</v>
      </c>
      <c r="J545" s="20">
        <v>0</v>
      </c>
      <c r="K545" s="20">
        <v>0</v>
      </c>
      <c r="L545" s="22">
        <v>0</v>
      </c>
      <c r="M545" s="20" t="s">
        <v>505</v>
      </c>
      <c r="N545" s="20">
        <v>0</v>
      </c>
      <c r="O545" s="22">
        <v>635</v>
      </c>
      <c r="P545" s="23" t="b">
        <v>0</v>
      </c>
      <c r="Q545" s="20" t="s">
        <v>3542</v>
      </c>
      <c r="R545" s="20" t="s">
        <v>3543</v>
      </c>
      <c r="S545" s="22">
        <v>45</v>
      </c>
      <c r="T545" s="20" t="s">
        <v>2592</v>
      </c>
      <c r="U545" s="20">
        <v>0</v>
      </c>
      <c r="V545" s="20" t="s">
        <v>2593</v>
      </c>
      <c r="W545" s="20">
        <v>0</v>
      </c>
      <c r="X545" s="23" t="b">
        <v>0</v>
      </c>
      <c r="Y545" s="20"/>
      <c r="Z545" s="20" t="s">
        <v>899</v>
      </c>
      <c r="AA545" s="22">
        <v>15</v>
      </c>
      <c r="AB545" s="22">
        <v>4</v>
      </c>
      <c r="AC545" s="22">
        <v>0</v>
      </c>
      <c r="AD545" s="22">
        <v>1389</v>
      </c>
      <c r="AE545" s="22">
        <v>10</v>
      </c>
      <c r="AF545" s="22">
        <v>2055</v>
      </c>
      <c r="AG545" s="22">
        <v>122</v>
      </c>
      <c r="AH545" s="20">
        <v>0</v>
      </c>
      <c r="AI545" s="20">
        <v>0</v>
      </c>
      <c r="AJ545" s="20" t="s">
        <v>2593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657</v>
      </c>
      <c r="BH545" s="22">
        <v>263</v>
      </c>
      <c r="BI545" s="22">
        <v>654</v>
      </c>
      <c r="BJ545" s="22">
        <v>265</v>
      </c>
      <c r="BK545" s="22">
        <v>647</v>
      </c>
      <c r="BL545" s="22">
        <v>263</v>
      </c>
      <c r="BM545" s="22">
        <v>662</v>
      </c>
      <c r="BN545" s="22">
        <v>267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462</v>
      </c>
      <c r="CB545" s="22">
        <v>263</v>
      </c>
      <c r="CC545" s="22">
        <v>627</v>
      </c>
      <c r="CD545" s="22">
        <v>246</v>
      </c>
      <c r="CE545" s="22">
        <v>661</v>
      </c>
      <c r="CF545" s="22">
        <v>266</v>
      </c>
      <c r="CG545" s="22">
        <v>571</v>
      </c>
      <c r="CH545" s="22">
        <v>213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25</v>
      </c>
      <c r="B546" s="22">
        <v>25</v>
      </c>
      <c r="C546" s="22">
        <v>437626</v>
      </c>
      <c r="D546" s="22">
        <v>0</v>
      </c>
      <c r="E546" s="22">
        <v>0</v>
      </c>
      <c r="F546" s="22">
        <v>0</v>
      </c>
      <c r="G546" s="22">
        <v>0</v>
      </c>
      <c r="H546" s="22">
        <v>0</v>
      </c>
      <c r="I546" s="22">
        <v>2</v>
      </c>
      <c r="J546" s="20">
        <v>-0.1</v>
      </c>
      <c r="K546" s="20">
        <v>0.1</v>
      </c>
      <c r="L546" s="22">
        <v>0</v>
      </c>
      <c r="M546" s="20" t="s">
        <v>887</v>
      </c>
      <c r="N546" s="20">
        <v>0</v>
      </c>
      <c r="O546" s="22">
        <v>23</v>
      </c>
      <c r="P546" s="23" t="b">
        <v>0</v>
      </c>
      <c r="Q546" s="20" t="s">
        <v>3441</v>
      </c>
      <c r="R546" s="20" t="s">
        <v>3310</v>
      </c>
      <c r="S546" s="22">
        <v>40</v>
      </c>
      <c r="T546" s="20" t="s">
        <v>888</v>
      </c>
      <c r="U546" s="20">
        <v>0</v>
      </c>
      <c r="V546" s="20" t="s">
        <v>889</v>
      </c>
      <c r="W546" s="20">
        <v>0.3</v>
      </c>
      <c r="X546" s="23" t="b">
        <v>0</v>
      </c>
      <c r="Y546" s="20"/>
      <c r="Z546" s="20" t="s">
        <v>937</v>
      </c>
      <c r="AA546" s="22">
        <v>16</v>
      </c>
      <c r="AB546" s="22">
        <v>17</v>
      </c>
      <c r="AC546" s="22">
        <v>0</v>
      </c>
      <c r="AD546" s="22">
        <v>19674</v>
      </c>
      <c r="AE546" s="22">
        <v>77</v>
      </c>
      <c r="AF546" s="22">
        <v>23719</v>
      </c>
      <c r="AG546" s="22">
        <v>620</v>
      </c>
      <c r="AH546" s="20">
        <v>0</v>
      </c>
      <c r="AI546" s="20">
        <v>0</v>
      </c>
      <c r="AJ546" s="20" t="s">
        <v>735</v>
      </c>
      <c r="AK546" s="22">
        <v>93</v>
      </c>
      <c r="AL546" s="22">
        <v>0</v>
      </c>
      <c r="AM546" s="22">
        <v>0</v>
      </c>
      <c r="AN546" s="22">
        <v>0</v>
      </c>
      <c r="AO546" s="22">
        <v>2</v>
      </c>
      <c r="AP546" s="22">
        <v>0</v>
      </c>
      <c r="AQ546" s="22">
        <v>0</v>
      </c>
      <c r="AR546" s="22">
        <v>0</v>
      </c>
      <c r="AS546" s="22">
        <v>2</v>
      </c>
      <c r="AT546" s="22">
        <v>0</v>
      </c>
      <c r="AU546" s="22">
        <v>0</v>
      </c>
      <c r="AV546" s="22">
        <v>0</v>
      </c>
      <c r="AW546" s="22">
        <v>8</v>
      </c>
      <c r="AX546" s="20">
        <v>9.1999999999999993</v>
      </c>
      <c r="AY546" s="20">
        <v>7.2</v>
      </c>
      <c r="AZ546" s="20">
        <v>2</v>
      </c>
      <c r="BA546" s="20">
        <v>1.8</v>
      </c>
      <c r="BB546" s="22">
        <v>1</v>
      </c>
      <c r="BC546" s="20">
        <v>0</v>
      </c>
      <c r="BD546" s="20">
        <v>0.03</v>
      </c>
      <c r="BE546" s="20">
        <v>0.03</v>
      </c>
      <c r="BF546" s="20">
        <v>1.68</v>
      </c>
      <c r="BG546" s="22">
        <v>385</v>
      </c>
      <c r="BH546" s="22">
        <v>143</v>
      </c>
      <c r="BI546" s="22">
        <v>356</v>
      </c>
      <c r="BJ546" s="22">
        <v>128</v>
      </c>
      <c r="BK546" s="22">
        <v>367</v>
      </c>
      <c r="BL546" s="22">
        <v>129</v>
      </c>
      <c r="BM546" s="22">
        <v>408</v>
      </c>
      <c r="BN546" s="22">
        <v>145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0.03</v>
      </c>
      <c r="BX546" s="22">
        <v>0.03</v>
      </c>
      <c r="BY546" s="22">
        <v>1.63</v>
      </c>
      <c r="BZ546" s="22">
        <v>1.94</v>
      </c>
      <c r="CA546" s="22">
        <v>657</v>
      </c>
      <c r="CB546" s="22">
        <v>191</v>
      </c>
      <c r="CC546" s="22">
        <v>441</v>
      </c>
      <c r="CD546" s="22">
        <v>153</v>
      </c>
      <c r="CE546" s="22">
        <v>509</v>
      </c>
      <c r="CF546" s="22">
        <v>185</v>
      </c>
      <c r="CG546" s="22">
        <v>280</v>
      </c>
      <c r="CH546" s="22">
        <v>107</v>
      </c>
      <c r="CI546" s="22">
        <v>0.97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0"/>
      <c r="B547" s="20"/>
      <c r="C547" s="22">
        <v>224068</v>
      </c>
      <c r="D547" s="22">
        <v>0</v>
      </c>
      <c r="E547" s="22">
        <v>0</v>
      </c>
      <c r="F547" s="22">
        <v>1</v>
      </c>
      <c r="G547" s="22">
        <v>-1</v>
      </c>
      <c r="H547" s="22">
        <v>0</v>
      </c>
      <c r="I547" s="22">
        <v>1</v>
      </c>
      <c r="J547" s="20">
        <v>2.8</v>
      </c>
      <c r="K547" s="20">
        <v>3.8</v>
      </c>
      <c r="L547" s="22">
        <v>1</v>
      </c>
      <c r="M547" s="20" t="s">
        <v>900</v>
      </c>
      <c r="N547" s="20">
        <v>3.3</v>
      </c>
      <c r="O547" s="22">
        <v>28</v>
      </c>
      <c r="P547" s="23" t="b">
        <v>0</v>
      </c>
      <c r="Q547" s="20"/>
      <c r="R547" s="20"/>
      <c r="S547" s="22">
        <v>41</v>
      </c>
      <c r="T547" s="20" t="s">
        <v>901</v>
      </c>
      <c r="U547" s="20">
        <v>2.8</v>
      </c>
      <c r="V547" s="20" t="s">
        <v>734</v>
      </c>
      <c r="W547" s="20">
        <v>16.600000000000001</v>
      </c>
      <c r="X547" s="23" t="b">
        <v>0</v>
      </c>
      <c r="Y547" s="20"/>
      <c r="Z547" s="20" t="s">
        <v>858</v>
      </c>
      <c r="AA547" s="22">
        <v>16</v>
      </c>
      <c r="AB547" s="22">
        <v>17</v>
      </c>
      <c r="AC547" s="22">
        <v>25</v>
      </c>
      <c r="AD547" s="22">
        <v>773415</v>
      </c>
      <c r="AE547" s="22">
        <v>24033</v>
      </c>
      <c r="AF547" s="22">
        <v>433306</v>
      </c>
      <c r="AG547" s="22">
        <v>15513</v>
      </c>
      <c r="AH547" s="20">
        <v>0.8</v>
      </c>
      <c r="AI547" s="20">
        <v>6.1</v>
      </c>
      <c r="AJ547" s="20" t="s">
        <v>734</v>
      </c>
      <c r="AK547" s="22">
        <v>810</v>
      </c>
      <c r="AL547" s="22">
        <v>0</v>
      </c>
      <c r="AM547" s="22">
        <v>0</v>
      </c>
      <c r="AN547" s="22">
        <v>2</v>
      </c>
      <c r="AO547" s="22">
        <v>12</v>
      </c>
      <c r="AP547" s="22">
        <v>0</v>
      </c>
      <c r="AQ547" s="22">
        <v>0</v>
      </c>
      <c r="AR547" s="22">
        <v>0</v>
      </c>
      <c r="AS547" s="22">
        <v>1</v>
      </c>
      <c r="AT547" s="22">
        <v>0</v>
      </c>
      <c r="AU547" s="22">
        <v>27</v>
      </c>
      <c r="AV547" s="22">
        <v>0</v>
      </c>
      <c r="AW547" s="22">
        <v>159</v>
      </c>
      <c r="AX547" s="20">
        <v>172.6</v>
      </c>
      <c r="AY547" s="20">
        <v>0</v>
      </c>
      <c r="AZ547" s="20">
        <v>0</v>
      </c>
      <c r="BA547" s="20">
        <v>17.2</v>
      </c>
      <c r="BB547" s="22">
        <v>9</v>
      </c>
      <c r="BC547" s="20">
        <v>0</v>
      </c>
      <c r="BD547" s="20">
        <v>0</v>
      </c>
      <c r="BE547" s="20">
        <v>0</v>
      </c>
      <c r="BF547" s="20">
        <v>12.49</v>
      </c>
      <c r="BG547" s="22">
        <v>66</v>
      </c>
      <c r="BH547" s="22">
        <v>15</v>
      </c>
      <c r="BI547" s="22">
        <v>520</v>
      </c>
      <c r="BJ547" s="22">
        <v>58</v>
      </c>
      <c r="BK547" s="22">
        <v>501</v>
      </c>
      <c r="BL547" s="22">
        <v>53</v>
      </c>
      <c r="BM547" s="22">
        <v>221</v>
      </c>
      <c r="BN547" s="22">
        <v>15</v>
      </c>
      <c r="BO547" s="20"/>
      <c r="BP547" s="20"/>
      <c r="BQ547" s="20"/>
      <c r="BR547" s="20"/>
      <c r="BS547" s="20"/>
      <c r="BT547" s="20"/>
      <c r="BU547" s="22">
        <v>0</v>
      </c>
      <c r="BV547" s="22">
        <v>3</v>
      </c>
      <c r="BW547" s="22">
        <v>0</v>
      </c>
      <c r="BX547" s="22">
        <v>0</v>
      </c>
      <c r="BY547" s="22">
        <v>1.39</v>
      </c>
      <c r="BZ547" s="22">
        <v>1.33</v>
      </c>
      <c r="CA547" s="22">
        <v>602</v>
      </c>
      <c r="CB547" s="22">
        <v>34</v>
      </c>
      <c r="CC547" s="22">
        <v>80</v>
      </c>
      <c r="CD547" s="22">
        <v>9</v>
      </c>
      <c r="CE547" s="22">
        <v>156</v>
      </c>
      <c r="CF547" s="22">
        <v>16</v>
      </c>
      <c r="CG547" s="22">
        <v>23</v>
      </c>
      <c r="CH547" s="22">
        <v>3</v>
      </c>
      <c r="CI547" s="22">
        <v>1</v>
      </c>
      <c r="CJ547" s="22">
        <v>0.22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532605</v>
      </c>
      <c r="D548" s="22">
        <v>0</v>
      </c>
      <c r="E548" s="22">
        <v>0</v>
      </c>
      <c r="F548" s="22">
        <v>-1</v>
      </c>
      <c r="G548" s="22">
        <v>1</v>
      </c>
      <c r="H548" s="22">
        <v>0</v>
      </c>
      <c r="I548" s="22">
        <v>3</v>
      </c>
      <c r="J548" s="20">
        <v>-0.5</v>
      </c>
      <c r="K548" s="20">
        <v>0.5</v>
      </c>
      <c r="L548" s="22">
        <v>0</v>
      </c>
      <c r="M548" s="20" t="s">
        <v>1199</v>
      </c>
      <c r="N548" s="20">
        <v>0</v>
      </c>
      <c r="O548" s="22">
        <v>186</v>
      </c>
      <c r="P548" s="23" t="b">
        <v>0</v>
      </c>
      <c r="Q548" s="20"/>
      <c r="R548" s="20" t="s">
        <v>2927</v>
      </c>
      <c r="S548" s="22">
        <v>44</v>
      </c>
      <c r="T548" s="20" t="s">
        <v>1200</v>
      </c>
      <c r="U548" s="20">
        <v>0</v>
      </c>
      <c r="V548" s="20" t="s">
        <v>1201</v>
      </c>
      <c r="W548" s="20">
        <v>0.1</v>
      </c>
      <c r="X548" s="23" t="b">
        <v>0</v>
      </c>
      <c r="Y548" s="20"/>
      <c r="Z548" s="20" t="s">
        <v>858</v>
      </c>
      <c r="AA548" s="22">
        <v>16</v>
      </c>
      <c r="AB548" s="22">
        <v>17</v>
      </c>
      <c r="AC548" s="22">
        <v>0</v>
      </c>
      <c r="AD548" s="22">
        <v>5063</v>
      </c>
      <c r="AE548" s="22">
        <v>95</v>
      </c>
      <c r="AF548" s="22">
        <v>11331</v>
      </c>
      <c r="AG548" s="22">
        <v>193</v>
      </c>
      <c r="AH548" s="20">
        <v>0</v>
      </c>
      <c r="AI548" s="20">
        <v>0</v>
      </c>
      <c r="AJ548" s="20" t="s">
        <v>1199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594</v>
      </c>
      <c r="BH548" s="22">
        <v>231</v>
      </c>
      <c r="BI548" s="22">
        <v>585</v>
      </c>
      <c r="BJ548" s="22">
        <v>232</v>
      </c>
      <c r="BK548" s="22">
        <v>575</v>
      </c>
      <c r="BL548" s="22">
        <v>230</v>
      </c>
      <c r="BM548" s="22">
        <v>598</v>
      </c>
      <c r="BN548" s="22">
        <v>235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568</v>
      </c>
      <c r="CB548" s="22">
        <v>310</v>
      </c>
      <c r="CC548" s="22">
        <v>558</v>
      </c>
      <c r="CD548" s="22">
        <v>211</v>
      </c>
      <c r="CE548" s="22">
        <v>602</v>
      </c>
      <c r="CF548" s="22">
        <v>236</v>
      </c>
      <c r="CG548" s="22">
        <v>415</v>
      </c>
      <c r="CH548" s="22">
        <v>132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0"/>
      <c r="C549" s="22">
        <v>209046</v>
      </c>
      <c r="D549" s="22">
        <v>0</v>
      </c>
      <c r="E549" s="22">
        <v>0</v>
      </c>
      <c r="F549" s="22">
        <v>-1</v>
      </c>
      <c r="G549" s="22">
        <v>1</v>
      </c>
      <c r="H549" s="22">
        <v>1</v>
      </c>
      <c r="I549" s="22">
        <v>3</v>
      </c>
      <c r="J549" s="20">
        <v>0</v>
      </c>
      <c r="K549" s="20">
        <v>1.8</v>
      </c>
      <c r="L549" s="22">
        <v>0</v>
      </c>
      <c r="M549" s="20" t="s">
        <v>1166</v>
      </c>
      <c r="N549" s="20">
        <v>1.3</v>
      </c>
      <c r="O549" s="22">
        <v>205</v>
      </c>
      <c r="P549" s="23" t="b">
        <v>0</v>
      </c>
      <c r="Q549" s="20" t="s">
        <v>3544</v>
      </c>
      <c r="R549" s="20" t="s">
        <v>3545</v>
      </c>
      <c r="S549" s="22">
        <v>49</v>
      </c>
      <c r="T549" s="20" t="s">
        <v>1167</v>
      </c>
      <c r="U549" s="20">
        <v>3.8</v>
      </c>
      <c r="V549" s="20" t="s">
        <v>737</v>
      </c>
      <c r="W549" s="20">
        <v>0.2</v>
      </c>
      <c r="X549" s="23" t="b">
        <v>0</v>
      </c>
      <c r="Y549" s="20"/>
      <c r="Z549" s="20" t="s">
        <v>899</v>
      </c>
      <c r="AA549" s="22">
        <v>16</v>
      </c>
      <c r="AB549" s="22">
        <v>17</v>
      </c>
      <c r="AC549" s="22">
        <v>15</v>
      </c>
      <c r="AD549" s="22">
        <v>38592</v>
      </c>
      <c r="AE549" s="22">
        <v>76</v>
      </c>
      <c r="AF549" s="22">
        <v>21541</v>
      </c>
      <c r="AG549" s="22">
        <v>6629</v>
      </c>
      <c r="AH549" s="20">
        <v>0.3</v>
      </c>
      <c r="AI549" s="20">
        <v>3.1</v>
      </c>
      <c r="AJ549" s="20" t="s">
        <v>737</v>
      </c>
      <c r="AK549" s="22">
        <v>228</v>
      </c>
      <c r="AL549" s="22">
        <v>1</v>
      </c>
      <c r="AM549" s="22">
        <v>0</v>
      </c>
      <c r="AN549" s="22">
        <v>1</v>
      </c>
      <c r="AO549" s="22">
        <v>2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3</v>
      </c>
      <c r="AW549" s="22">
        <v>42</v>
      </c>
      <c r="AX549" s="20">
        <v>53.8</v>
      </c>
      <c r="AY549" s="20">
        <v>59.2</v>
      </c>
      <c r="AZ549" s="20">
        <v>37</v>
      </c>
      <c r="BA549" s="20">
        <v>15.1</v>
      </c>
      <c r="BB549" s="22">
        <v>3</v>
      </c>
      <c r="BC549" s="20">
        <v>0.13</v>
      </c>
      <c r="BD549" s="20">
        <v>0.38</v>
      </c>
      <c r="BE549" s="20">
        <v>0.51</v>
      </c>
      <c r="BF549" s="20">
        <v>2.14</v>
      </c>
      <c r="BG549" s="22">
        <v>259</v>
      </c>
      <c r="BH549" s="22">
        <v>104</v>
      </c>
      <c r="BI549" s="22">
        <v>172</v>
      </c>
      <c r="BJ549" s="22">
        <v>106</v>
      </c>
      <c r="BK549" s="22">
        <v>198</v>
      </c>
      <c r="BL549" s="22">
        <v>108</v>
      </c>
      <c r="BM549" s="22">
        <v>246</v>
      </c>
      <c r="BN549" s="22">
        <v>112</v>
      </c>
      <c r="BO549" s="20"/>
      <c r="BP549" s="20"/>
      <c r="BQ549" s="20"/>
      <c r="BR549" s="20"/>
      <c r="BS549" s="20"/>
      <c r="BT549" s="20"/>
      <c r="BU549" s="22">
        <v>0.05</v>
      </c>
      <c r="BV549" s="22">
        <v>0</v>
      </c>
      <c r="BW549" s="22">
        <v>0.15</v>
      </c>
      <c r="BX549" s="22">
        <v>0.2</v>
      </c>
      <c r="BY549" s="22">
        <v>0.84</v>
      </c>
      <c r="BZ549" s="22">
        <v>0.79</v>
      </c>
      <c r="CA549" s="22">
        <v>253</v>
      </c>
      <c r="CB549" s="22">
        <v>165</v>
      </c>
      <c r="CC549" s="22">
        <v>209</v>
      </c>
      <c r="CD549" s="22">
        <v>103</v>
      </c>
      <c r="CE549" s="22">
        <v>72</v>
      </c>
      <c r="CF549" s="22">
        <v>35</v>
      </c>
      <c r="CG549" s="22">
        <v>307</v>
      </c>
      <c r="CH549" s="22">
        <v>96</v>
      </c>
      <c r="CI549" s="22">
        <v>1.18</v>
      </c>
      <c r="CJ549" s="22">
        <v>0.39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449434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3</v>
      </c>
      <c r="J550" s="20">
        <v>3.5</v>
      </c>
      <c r="K550" s="20">
        <v>4.5</v>
      </c>
      <c r="L550" s="22">
        <v>9</v>
      </c>
      <c r="M550" s="20" t="s">
        <v>444</v>
      </c>
      <c r="N550" s="20">
        <v>4</v>
      </c>
      <c r="O550" s="22">
        <v>378</v>
      </c>
      <c r="P550" s="23" t="b">
        <v>0</v>
      </c>
      <c r="Q550" s="20"/>
      <c r="R550" s="20" t="s">
        <v>3221</v>
      </c>
      <c r="S550" s="22">
        <v>50</v>
      </c>
      <c r="T550" s="20" t="s">
        <v>1448</v>
      </c>
      <c r="U550" s="20">
        <v>3.1</v>
      </c>
      <c r="V550" s="20" t="s">
        <v>582</v>
      </c>
      <c r="W550" s="20">
        <v>0.8</v>
      </c>
      <c r="X550" s="23" t="b">
        <v>0</v>
      </c>
      <c r="Y550" s="20"/>
      <c r="Z550" s="20" t="s">
        <v>858</v>
      </c>
      <c r="AA550" s="22">
        <v>16</v>
      </c>
      <c r="AB550" s="22">
        <v>17</v>
      </c>
      <c r="AC550" s="22">
        <v>28</v>
      </c>
      <c r="AD550" s="22">
        <v>98679</v>
      </c>
      <c r="AE550" s="22">
        <v>4462</v>
      </c>
      <c r="AF550" s="22">
        <v>89834</v>
      </c>
      <c r="AG550" s="22">
        <v>2402</v>
      </c>
      <c r="AH550" s="20">
        <v>0.8</v>
      </c>
      <c r="AI550" s="20">
        <v>5.6</v>
      </c>
      <c r="AJ550" s="20" t="s">
        <v>582</v>
      </c>
      <c r="AK550" s="22">
        <v>380</v>
      </c>
      <c r="AL550" s="22">
        <v>1</v>
      </c>
      <c r="AM550" s="22">
        <v>3</v>
      </c>
      <c r="AN550" s="22">
        <v>0</v>
      </c>
      <c r="AO550" s="22">
        <v>3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2</v>
      </c>
      <c r="AW550" s="22">
        <v>99</v>
      </c>
      <c r="AX550" s="20">
        <v>133.6</v>
      </c>
      <c r="AY550" s="20">
        <v>108.3</v>
      </c>
      <c r="AZ550" s="20">
        <v>144</v>
      </c>
      <c r="BA550" s="20">
        <v>38.700000000000003</v>
      </c>
      <c r="BB550" s="22">
        <v>3</v>
      </c>
      <c r="BC550" s="20">
        <v>0.74</v>
      </c>
      <c r="BD550" s="20">
        <v>1.37</v>
      </c>
      <c r="BE550" s="20">
        <v>2.11</v>
      </c>
      <c r="BF550" s="20">
        <v>5.4</v>
      </c>
      <c r="BG550" s="22">
        <v>118</v>
      </c>
      <c r="BH550" s="22">
        <v>42</v>
      </c>
      <c r="BI550" s="22">
        <v>80</v>
      </c>
      <c r="BJ550" s="22">
        <v>58</v>
      </c>
      <c r="BK550" s="22">
        <v>49</v>
      </c>
      <c r="BL550" s="22">
        <v>30</v>
      </c>
      <c r="BM550" s="22">
        <v>72</v>
      </c>
      <c r="BN550" s="22">
        <v>47</v>
      </c>
      <c r="BO550" s="20"/>
      <c r="BP550" s="20"/>
      <c r="BQ550" s="20"/>
      <c r="BR550" s="20"/>
      <c r="BS550" s="20"/>
      <c r="BT550" s="20"/>
      <c r="BU550" s="22">
        <v>0.18</v>
      </c>
      <c r="BV550" s="22">
        <v>0</v>
      </c>
      <c r="BW550" s="22">
        <v>0.32</v>
      </c>
      <c r="BX550" s="22">
        <v>0.5</v>
      </c>
      <c r="BY550" s="22">
        <v>1.28</v>
      </c>
      <c r="BZ550" s="22">
        <v>0.71</v>
      </c>
      <c r="CA550" s="22">
        <v>208</v>
      </c>
      <c r="CB550" s="22">
        <v>133</v>
      </c>
      <c r="CC550" s="22">
        <v>58</v>
      </c>
      <c r="CD550" s="22">
        <v>30</v>
      </c>
      <c r="CE550" s="22">
        <v>126</v>
      </c>
      <c r="CF550" s="22">
        <v>54</v>
      </c>
      <c r="CG550" s="22">
        <v>185</v>
      </c>
      <c r="CH550" s="22">
        <v>61</v>
      </c>
      <c r="CI550" s="22">
        <v>0.71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461682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1446</v>
      </c>
      <c r="N551" s="20">
        <v>0</v>
      </c>
      <c r="O551" s="22">
        <v>434</v>
      </c>
      <c r="P551" s="23" t="b">
        <v>0</v>
      </c>
      <c r="Q551" s="20" t="s">
        <v>2594</v>
      </c>
      <c r="R551" s="20" t="s">
        <v>2595</v>
      </c>
      <c r="S551" s="22">
        <v>45</v>
      </c>
      <c r="T551" s="20" t="s">
        <v>2233</v>
      </c>
      <c r="U551" s="20">
        <v>0</v>
      </c>
      <c r="V551" s="20" t="s">
        <v>2234</v>
      </c>
      <c r="W551" s="20">
        <v>0</v>
      </c>
      <c r="X551" s="23" t="b">
        <v>0</v>
      </c>
      <c r="Y551" s="20"/>
      <c r="Z551" s="20" t="s">
        <v>872</v>
      </c>
      <c r="AA551" s="22">
        <v>16</v>
      </c>
      <c r="AB551" s="22">
        <v>17</v>
      </c>
      <c r="AC551" s="22">
        <v>0</v>
      </c>
      <c r="AD551" s="22">
        <v>0</v>
      </c>
      <c r="AE551" s="22">
        <v>0</v>
      </c>
      <c r="AF551" s="22">
        <v>1029</v>
      </c>
      <c r="AG551" s="22">
        <v>7</v>
      </c>
      <c r="AH551" s="20">
        <v>0</v>
      </c>
      <c r="AI551" s="20">
        <v>0</v>
      </c>
      <c r="AJ551" s="20" t="s">
        <v>2235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631</v>
      </c>
      <c r="BH551" s="22">
        <v>247</v>
      </c>
      <c r="BI551" s="22">
        <v>628</v>
      </c>
      <c r="BJ551" s="22">
        <v>248</v>
      </c>
      <c r="BK551" s="22">
        <v>620</v>
      </c>
      <c r="BL551" s="22">
        <v>246</v>
      </c>
      <c r="BM551" s="22">
        <v>636</v>
      </c>
      <c r="BN551" s="22">
        <v>251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425</v>
      </c>
      <c r="CB551" s="22">
        <v>240</v>
      </c>
      <c r="CC551" s="22">
        <v>598</v>
      </c>
      <c r="CD551" s="22">
        <v>228</v>
      </c>
      <c r="CE551" s="22">
        <v>637</v>
      </c>
      <c r="CF551" s="22">
        <v>251</v>
      </c>
      <c r="CG551" s="22">
        <v>695</v>
      </c>
      <c r="CH551" s="22">
        <v>287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0"/>
      <c r="B552" s="20"/>
      <c r="C552" s="22">
        <v>48615</v>
      </c>
      <c r="D552" s="22">
        <v>0</v>
      </c>
      <c r="E552" s="22">
        <v>0</v>
      </c>
      <c r="F552" s="22">
        <v>-1</v>
      </c>
      <c r="G552" s="22">
        <v>1</v>
      </c>
      <c r="H552" s="22">
        <v>0</v>
      </c>
      <c r="I552" s="22">
        <v>3</v>
      </c>
      <c r="J552" s="20">
        <v>-0.5</v>
      </c>
      <c r="K552" s="20">
        <v>0.5</v>
      </c>
      <c r="L552" s="22">
        <v>0</v>
      </c>
      <c r="M552" s="20" t="s">
        <v>1299</v>
      </c>
      <c r="N552" s="20">
        <v>0</v>
      </c>
      <c r="O552" s="22">
        <v>435</v>
      </c>
      <c r="P552" s="23" t="b">
        <v>0</v>
      </c>
      <c r="Q552" s="20"/>
      <c r="R552" s="20"/>
      <c r="S552" s="22">
        <v>44</v>
      </c>
      <c r="T552" s="20" t="s">
        <v>1532</v>
      </c>
      <c r="U552" s="20">
        <v>0</v>
      </c>
      <c r="V552" s="20" t="s">
        <v>717</v>
      </c>
      <c r="W552" s="20">
        <v>0.1</v>
      </c>
      <c r="X552" s="23" t="b">
        <v>0</v>
      </c>
      <c r="Y552" s="20"/>
      <c r="Z552" s="20" t="s">
        <v>858</v>
      </c>
      <c r="AA552" s="22">
        <v>16</v>
      </c>
      <c r="AB552" s="22">
        <v>17</v>
      </c>
      <c r="AC552" s="22">
        <v>0</v>
      </c>
      <c r="AD552" s="22">
        <v>2882</v>
      </c>
      <c r="AE552" s="22">
        <v>133</v>
      </c>
      <c r="AF552" s="22">
        <v>5577</v>
      </c>
      <c r="AG552" s="22">
        <v>134</v>
      </c>
      <c r="AH552" s="20">
        <v>0</v>
      </c>
      <c r="AI552" s="20">
        <v>0</v>
      </c>
      <c r="AJ552" s="20" t="s">
        <v>717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546</v>
      </c>
      <c r="BH552" s="22">
        <v>203</v>
      </c>
      <c r="BI552" s="22">
        <v>534</v>
      </c>
      <c r="BJ552" s="22">
        <v>204</v>
      </c>
      <c r="BK552" s="22">
        <v>520</v>
      </c>
      <c r="BL552" s="22">
        <v>200</v>
      </c>
      <c r="BM552" s="22">
        <v>550</v>
      </c>
      <c r="BN552" s="22">
        <v>207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473</v>
      </c>
      <c r="CB552" s="22">
        <v>269</v>
      </c>
      <c r="CC552" s="22">
        <v>498</v>
      </c>
      <c r="CD552" s="22">
        <v>181</v>
      </c>
      <c r="CE552" s="22">
        <v>553</v>
      </c>
      <c r="CF552" s="22">
        <v>208</v>
      </c>
      <c r="CG552" s="22">
        <v>474</v>
      </c>
      <c r="CH552" s="22">
        <v>160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50</v>
      </c>
      <c r="C553" s="22">
        <v>80226</v>
      </c>
      <c r="D553" s="22">
        <v>0</v>
      </c>
      <c r="E553" s="22">
        <v>0</v>
      </c>
      <c r="F553" s="22">
        <v>0</v>
      </c>
      <c r="G553" s="22">
        <v>0</v>
      </c>
      <c r="H553" s="22">
        <v>1</v>
      </c>
      <c r="I553" s="22">
        <v>2</v>
      </c>
      <c r="J553" s="20">
        <v>1.2</v>
      </c>
      <c r="K553" s="20">
        <v>1.1000000000000001</v>
      </c>
      <c r="L553" s="22">
        <v>2</v>
      </c>
      <c r="M553" s="20" t="s">
        <v>1579</v>
      </c>
      <c r="N553" s="20">
        <v>1.7</v>
      </c>
      <c r="O553" s="22">
        <v>436</v>
      </c>
      <c r="P553" s="23" t="b">
        <v>0</v>
      </c>
      <c r="Q553" s="20"/>
      <c r="R553" s="20" t="s">
        <v>3442</v>
      </c>
      <c r="S553" s="22">
        <v>45</v>
      </c>
      <c r="T553" s="20" t="s">
        <v>1580</v>
      </c>
      <c r="U553" s="20">
        <v>2.8</v>
      </c>
      <c r="V553" s="20" t="s">
        <v>1581</v>
      </c>
      <c r="W553" s="20">
        <v>1.5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22</v>
      </c>
      <c r="AD553" s="22">
        <v>239978</v>
      </c>
      <c r="AE553" s="22">
        <v>986</v>
      </c>
      <c r="AF553" s="22">
        <v>171447</v>
      </c>
      <c r="AG553" s="22">
        <v>4454</v>
      </c>
      <c r="AH553" s="20">
        <v>0.4</v>
      </c>
      <c r="AI553" s="20">
        <v>4.9000000000000004</v>
      </c>
      <c r="AJ553" s="20" t="s">
        <v>1581</v>
      </c>
      <c r="AK553" s="22">
        <v>618</v>
      </c>
      <c r="AL553" s="22">
        <v>0</v>
      </c>
      <c r="AM553" s="22">
        <v>2</v>
      </c>
      <c r="AN553" s="22">
        <v>1</v>
      </c>
      <c r="AO553" s="22">
        <v>10</v>
      </c>
      <c r="AP553" s="22">
        <v>0</v>
      </c>
      <c r="AQ553" s="22">
        <v>0</v>
      </c>
      <c r="AR553" s="22">
        <v>0</v>
      </c>
      <c r="AS553" s="22">
        <v>2</v>
      </c>
      <c r="AT553" s="22">
        <v>0</v>
      </c>
      <c r="AU553" s="22">
        <v>0</v>
      </c>
      <c r="AV553" s="22">
        <v>3</v>
      </c>
      <c r="AW553" s="22">
        <v>101</v>
      </c>
      <c r="AX553" s="20">
        <v>122.6</v>
      </c>
      <c r="AY553" s="20">
        <v>74.7</v>
      </c>
      <c r="AZ553" s="20">
        <v>34</v>
      </c>
      <c r="BA553" s="20">
        <v>23.1</v>
      </c>
      <c r="BB553" s="22">
        <v>8</v>
      </c>
      <c r="BC553" s="20">
        <v>0.09</v>
      </c>
      <c r="BD553" s="20">
        <v>0.37</v>
      </c>
      <c r="BE553" s="20">
        <v>0.46</v>
      </c>
      <c r="BF553" s="20">
        <v>9.76</v>
      </c>
      <c r="BG553" s="22">
        <v>136</v>
      </c>
      <c r="BH553" s="22">
        <v>51</v>
      </c>
      <c r="BI553" s="22">
        <v>135</v>
      </c>
      <c r="BJ553" s="22">
        <v>30</v>
      </c>
      <c r="BK553" s="22">
        <v>207</v>
      </c>
      <c r="BL553" s="22">
        <v>54</v>
      </c>
      <c r="BM553" s="22">
        <v>163</v>
      </c>
      <c r="BN553" s="22">
        <v>42</v>
      </c>
      <c r="BO553" s="20"/>
      <c r="BP553" s="20"/>
      <c r="BQ553" s="20"/>
      <c r="BR553" s="20"/>
      <c r="BS553" s="20"/>
      <c r="BT553" s="20"/>
      <c r="BU553" s="22">
        <v>0.01</v>
      </c>
      <c r="BV553" s="22">
        <v>0</v>
      </c>
      <c r="BW553" s="22">
        <v>0.05</v>
      </c>
      <c r="BX553" s="22">
        <v>0.06</v>
      </c>
      <c r="BY553" s="22">
        <v>1.42</v>
      </c>
      <c r="BZ553" s="22">
        <v>1.46</v>
      </c>
      <c r="CA553" s="22">
        <v>352</v>
      </c>
      <c r="CB553" s="22">
        <v>51</v>
      </c>
      <c r="CC553" s="22">
        <v>183</v>
      </c>
      <c r="CD553" s="22">
        <v>52</v>
      </c>
      <c r="CE553" s="22">
        <v>158</v>
      </c>
      <c r="CF553" s="22">
        <v>53</v>
      </c>
      <c r="CG553" s="22">
        <v>148</v>
      </c>
      <c r="CH553" s="22">
        <v>58</v>
      </c>
      <c r="CI553" s="22">
        <v>1.17</v>
      </c>
      <c r="CJ553" s="22">
        <v>0.15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210156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4</v>
      </c>
      <c r="J554" s="20">
        <v>0</v>
      </c>
      <c r="K554" s="20">
        <v>0</v>
      </c>
      <c r="L554" s="22">
        <v>0</v>
      </c>
      <c r="M554" s="20" t="s">
        <v>1553</v>
      </c>
      <c r="N554" s="20">
        <v>0.7</v>
      </c>
      <c r="O554" s="22">
        <v>437</v>
      </c>
      <c r="P554" s="23" t="b">
        <v>0</v>
      </c>
      <c r="Q554" s="20" t="s">
        <v>3443</v>
      </c>
      <c r="R554" s="20" t="s">
        <v>3444</v>
      </c>
      <c r="S554" s="22">
        <v>65</v>
      </c>
      <c r="T554" s="20" t="s">
        <v>1554</v>
      </c>
      <c r="U554" s="20">
        <v>4.7</v>
      </c>
      <c r="V554" s="20" t="s">
        <v>427</v>
      </c>
      <c r="W554" s="20">
        <v>2.9</v>
      </c>
      <c r="X554" s="23" t="b">
        <v>0</v>
      </c>
      <c r="Y554" s="20"/>
      <c r="Z554" s="20" t="s">
        <v>899</v>
      </c>
      <c r="AA554" s="22">
        <v>16</v>
      </c>
      <c r="AB554" s="22">
        <v>17</v>
      </c>
      <c r="AC554" s="22">
        <v>33</v>
      </c>
      <c r="AD554" s="22">
        <v>797820</v>
      </c>
      <c r="AE554" s="22">
        <v>134</v>
      </c>
      <c r="AF554" s="22">
        <v>662020</v>
      </c>
      <c r="AG554" s="22">
        <v>42049</v>
      </c>
      <c r="AH554" s="20">
        <v>0.1</v>
      </c>
      <c r="AI554" s="20">
        <v>5.0999999999999996</v>
      </c>
      <c r="AJ554" s="20" t="s">
        <v>427</v>
      </c>
      <c r="AK554" s="22">
        <v>487</v>
      </c>
      <c r="AL554" s="22">
        <v>3</v>
      </c>
      <c r="AM554" s="22">
        <v>2</v>
      </c>
      <c r="AN554" s="22">
        <v>1</v>
      </c>
      <c r="AO554" s="22">
        <v>8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3</v>
      </c>
      <c r="AW554" s="22">
        <v>122</v>
      </c>
      <c r="AX554" s="20">
        <v>152.19999999999999</v>
      </c>
      <c r="AY554" s="20">
        <v>102.5</v>
      </c>
      <c r="AZ554" s="20">
        <v>121</v>
      </c>
      <c r="BA554" s="20">
        <v>37.5</v>
      </c>
      <c r="BB554" s="22">
        <v>6</v>
      </c>
      <c r="BC554" s="20">
        <v>2.4</v>
      </c>
      <c r="BD554" s="20">
        <v>0.38</v>
      </c>
      <c r="BE554" s="20">
        <v>2.78</v>
      </c>
      <c r="BF554" s="20">
        <v>7.23</v>
      </c>
      <c r="BG554" s="22">
        <v>99</v>
      </c>
      <c r="BH554" s="22">
        <v>13</v>
      </c>
      <c r="BI554" s="22">
        <v>91</v>
      </c>
      <c r="BJ554" s="22">
        <v>8</v>
      </c>
      <c r="BK554" s="22">
        <v>68</v>
      </c>
      <c r="BL554" s="22">
        <v>27</v>
      </c>
      <c r="BM554" s="22">
        <v>79</v>
      </c>
      <c r="BN554" s="22">
        <v>16</v>
      </c>
      <c r="BO554" s="20"/>
      <c r="BP554" s="20"/>
      <c r="BQ554" s="20"/>
      <c r="BR554" s="20"/>
      <c r="BS554" s="20"/>
      <c r="BT554" s="20"/>
      <c r="BU554" s="22">
        <v>0.44</v>
      </c>
      <c r="BV554" s="22">
        <v>0</v>
      </c>
      <c r="BW554" s="22">
        <v>7.0000000000000007E-2</v>
      </c>
      <c r="BX554" s="22">
        <v>0.51</v>
      </c>
      <c r="BY554" s="22">
        <v>1.34</v>
      </c>
      <c r="BZ554" s="22">
        <v>1.48</v>
      </c>
      <c r="CA554" s="22">
        <v>47</v>
      </c>
      <c r="CB554" s="22">
        <v>18</v>
      </c>
      <c r="CC554" s="22">
        <v>293</v>
      </c>
      <c r="CD554" s="22">
        <v>42</v>
      </c>
      <c r="CE554" s="22">
        <v>36</v>
      </c>
      <c r="CF554" s="22">
        <v>7</v>
      </c>
      <c r="CG554" s="22">
        <v>108</v>
      </c>
      <c r="CH554" s="22">
        <v>20</v>
      </c>
      <c r="CI554" s="22">
        <v>1.1100000000000001</v>
      </c>
      <c r="CJ554" s="22">
        <v>0.18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437753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2</v>
      </c>
      <c r="J555" s="20">
        <v>0</v>
      </c>
      <c r="K555" s="20">
        <v>0</v>
      </c>
      <c r="L555" s="22">
        <v>0</v>
      </c>
      <c r="M555" s="20" t="s">
        <v>1557</v>
      </c>
      <c r="N555" s="20">
        <v>0</v>
      </c>
      <c r="O555" s="22">
        <v>438</v>
      </c>
      <c r="P555" s="23" t="b">
        <v>0</v>
      </c>
      <c r="Q555" s="20" t="s">
        <v>3222</v>
      </c>
      <c r="R555" s="20" t="s">
        <v>3223</v>
      </c>
      <c r="S555" s="22">
        <v>39</v>
      </c>
      <c r="T555" s="20" t="s">
        <v>1558</v>
      </c>
      <c r="U555" s="20">
        <v>0</v>
      </c>
      <c r="V555" s="20" t="s">
        <v>713</v>
      </c>
      <c r="W555" s="20">
        <v>0.1</v>
      </c>
      <c r="X555" s="23" t="b">
        <v>0</v>
      </c>
      <c r="Y555" s="20"/>
      <c r="Z555" s="20" t="s">
        <v>872</v>
      </c>
      <c r="AA555" s="22">
        <v>16</v>
      </c>
      <c r="AB555" s="22">
        <v>17</v>
      </c>
      <c r="AC555" s="22">
        <v>0</v>
      </c>
      <c r="AD555" s="22">
        <v>1479</v>
      </c>
      <c r="AE555" s="22">
        <v>0</v>
      </c>
      <c r="AF555" s="22">
        <v>7433</v>
      </c>
      <c r="AG555" s="22">
        <v>128</v>
      </c>
      <c r="AH555" s="20">
        <v>0</v>
      </c>
      <c r="AI555" s="20">
        <v>0</v>
      </c>
      <c r="AJ555" s="20" t="s">
        <v>713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452</v>
      </c>
      <c r="BH555" s="22">
        <v>162</v>
      </c>
      <c r="BI555" s="22">
        <v>434</v>
      </c>
      <c r="BJ555" s="22">
        <v>158</v>
      </c>
      <c r="BK555" s="22">
        <v>412</v>
      </c>
      <c r="BL555" s="22">
        <v>148</v>
      </c>
      <c r="BM555" s="22">
        <v>456</v>
      </c>
      <c r="BN555" s="22">
        <v>161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725</v>
      </c>
      <c r="CB555" s="22">
        <v>234</v>
      </c>
      <c r="CC555" s="22">
        <v>389</v>
      </c>
      <c r="CD555" s="22">
        <v>127</v>
      </c>
      <c r="CE555" s="22">
        <v>459</v>
      </c>
      <c r="CF555" s="22">
        <v>160</v>
      </c>
      <c r="CG555" s="22">
        <v>431</v>
      </c>
      <c r="CH555" s="22">
        <v>167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90585</v>
      </c>
      <c r="D556" s="22">
        <v>0</v>
      </c>
      <c r="E556" s="22">
        <v>0</v>
      </c>
      <c r="F556" s="22">
        <v>0</v>
      </c>
      <c r="G556" s="22">
        <v>0</v>
      </c>
      <c r="H556" s="22">
        <v>1</v>
      </c>
      <c r="I556" s="22">
        <v>2</v>
      </c>
      <c r="J556" s="20">
        <v>4.2</v>
      </c>
      <c r="K556" s="20">
        <v>5.2</v>
      </c>
      <c r="L556" s="22">
        <v>6</v>
      </c>
      <c r="M556" s="20" t="s">
        <v>1559</v>
      </c>
      <c r="N556" s="20">
        <v>4.7</v>
      </c>
      <c r="O556" s="22">
        <v>439</v>
      </c>
      <c r="P556" s="23" t="b">
        <v>0</v>
      </c>
      <c r="Q556" s="20"/>
      <c r="R556" s="20" t="s">
        <v>3224</v>
      </c>
      <c r="S556" s="22">
        <v>45</v>
      </c>
      <c r="T556" s="20" t="s">
        <v>1560</v>
      </c>
      <c r="U556" s="20">
        <v>4.0999999999999996</v>
      </c>
      <c r="V556" s="20" t="s">
        <v>636</v>
      </c>
      <c r="W556" s="20">
        <v>0.8</v>
      </c>
      <c r="X556" s="23" t="b">
        <v>0</v>
      </c>
      <c r="Y556" s="20"/>
      <c r="Z556" s="20" t="s">
        <v>858</v>
      </c>
      <c r="AA556" s="22">
        <v>16</v>
      </c>
      <c r="AB556" s="22">
        <v>17</v>
      </c>
      <c r="AC556" s="22">
        <v>33</v>
      </c>
      <c r="AD556" s="22">
        <v>99484</v>
      </c>
      <c r="AE556" s="22">
        <v>4060</v>
      </c>
      <c r="AF556" s="22">
        <v>46739</v>
      </c>
      <c r="AG556" s="22">
        <v>3265</v>
      </c>
      <c r="AH556" s="20">
        <v>1</v>
      </c>
      <c r="AI556" s="20">
        <v>7.3</v>
      </c>
      <c r="AJ556" s="20" t="s">
        <v>636</v>
      </c>
      <c r="AK556" s="22">
        <v>685</v>
      </c>
      <c r="AL556" s="22">
        <v>1</v>
      </c>
      <c r="AM556" s="22">
        <v>0</v>
      </c>
      <c r="AN556" s="22">
        <v>3</v>
      </c>
      <c r="AO556" s="22">
        <v>9</v>
      </c>
      <c r="AP556" s="22">
        <v>0</v>
      </c>
      <c r="AQ556" s="22">
        <v>0</v>
      </c>
      <c r="AR556" s="22">
        <v>0</v>
      </c>
      <c r="AS556" s="22">
        <v>1</v>
      </c>
      <c r="AT556" s="22">
        <v>0</v>
      </c>
      <c r="AU556" s="22">
        <v>0</v>
      </c>
      <c r="AV556" s="22">
        <v>3</v>
      </c>
      <c r="AW556" s="22">
        <v>145</v>
      </c>
      <c r="AX556" s="20">
        <v>235</v>
      </c>
      <c r="AY556" s="20">
        <v>26.5</v>
      </c>
      <c r="AZ556" s="20">
        <v>137</v>
      </c>
      <c r="BA556" s="20">
        <v>39.9</v>
      </c>
      <c r="BB556" s="22">
        <v>8</v>
      </c>
      <c r="BC556" s="20">
        <v>1.1100000000000001</v>
      </c>
      <c r="BD556" s="20">
        <v>0.39</v>
      </c>
      <c r="BE556" s="20">
        <v>1.5</v>
      </c>
      <c r="BF556" s="20">
        <v>10.56</v>
      </c>
      <c r="BG556" s="22">
        <v>27</v>
      </c>
      <c r="BH556" s="22">
        <v>5</v>
      </c>
      <c r="BI556" s="22">
        <v>266</v>
      </c>
      <c r="BJ556" s="22">
        <v>83</v>
      </c>
      <c r="BK556" s="22">
        <v>55</v>
      </c>
      <c r="BL556" s="22">
        <v>2</v>
      </c>
      <c r="BM556" s="22">
        <v>66</v>
      </c>
      <c r="BN556" s="22">
        <v>10</v>
      </c>
      <c r="BO556" s="20"/>
      <c r="BP556" s="20"/>
      <c r="BQ556" s="20"/>
      <c r="BR556" s="20"/>
      <c r="BS556" s="20"/>
      <c r="BT556" s="20"/>
      <c r="BU556" s="22">
        <v>0.15</v>
      </c>
      <c r="BV556" s="22">
        <v>0</v>
      </c>
      <c r="BW556" s="22">
        <v>0.05</v>
      </c>
      <c r="BX556" s="22">
        <v>0.2</v>
      </c>
      <c r="BY556" s="22">
        <v>1.39</v>
      </c>
      <c r="BZ556" s="22">
        <v>1.18</v>
      </c>
      <c r="CA556" s="22">
        <v>355</v>
      </c>
      <c r="CB556" s="22">
        <v>53</v>
      </c>
      <c r="CC556" s="22">
        <v>42</v>
      </c>
      <c r="CD556" s="22">
        <v>12</v>
      </c>
      <c r="CE556" s="22">
        <v>52</v>
      </c>
      <c r="CF556" s="22">
        <v>13</v>
      </c>
      <c r="CG556" s="22">
        <v>182</v>
      </c>
      <c r="CH556" s="22">
        <v>71</v>
      </c>
      <c r="CI556" s="22">
        <v>1.05</v>
      </c>
      <c r="CJ556" s="22">
        <v>0.39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245830</v>
      </c>
      <c r="D557" s="22">
        <v>0</v>
      </c>
      <c r="E557" s="22">
        <v>0</v>
      </c>
      <c r="F557" s="22">
        <v>0</v>
      </c>
      <c r="G557" s="22">
        <v>0</v>
      </c>
      <c r="H557" s="22">
        <v>0</v>
      </c>
      <c r="I557" s="22">
        <v>3</v>
      </c>
      <c r="J557" s="20">
        <v>0</v>
      </c>
      <c r="K557" s="20">
        <v>0</v>
      </c>
      <c r="L557" s="22">
        <v>0</v>
      </c>
      <c r="M557" s="20" t="s">
        <v>1039</v>
      </c>
      <c r="N557" s="20">
        <v>0</v>
      </c>
      <c r="O557" s="22">
        <v>440</v>
      </c>
      <c r="P557" s="23" t="b">
        <v>0</v>
      </c>
      <c r="Q557" s="20" t="s">
        <v>2458</v>
      </c>
      <c r="R557" s="20" t="s">
        <v>2459</v>
      </c>
      <c r="S557" s="22">
        <v>45</v>
      </c>
      <c r="T557" s="20" t="s">
        <v>2236</v>
      </c>
      <c r="U557" s="20">
        <v>0</v>
      </c>
      <c r="V557" s="20" t="s">
        <v>2237</v>
      </c>
      <c r="W557" s="20">
        <v>0</v>
      </c>
      <c r="X557" s="23" t="b">
        <v>0</v>
      </c>
      <c r="Y557" s="20"/>
      <c r="Z557" s="20" t="s">
        <v>872</v>
      </c>
      <c r="AA557" s="22">
        <v>16</v>
      </c>
      <c r="AB557" s="22">
        <v>17</v>
      </c>
      <c r="AC557" s="22">
        <v>0</v>
      </c>
      <c r="AD557" s="22">
        <v>0</v>
      </c>
      <c r="AE557" s="22">
        <v>0</v>
      </c>
      <c r="AF557" s="22">
        <v>313</v>
      </c>
      <c r="AG557" s="22">
        <v>1</v>
      </c>
      <c r="AH557" s="20">
        <v>0</v>
      </c>
      <c r="AI557" s="20">
        <v>0</v>
      </c>
      <c r="AJ557" s="20" t="s">
        <v>2237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617</v>
      </c>
      <c r="BH557" s="22">
        <v>239</v>
      </c>
      <c r="BI557" s="22">
        <v>614</v>
      </c>
      <c r="BJ557" s="22">
        <v>240</v>
      </c>
      <c r="BK557" s="22">
        <v>605</v>
      </c>
      <c r="BL557" s="22">
        <v>238</v>
      </c>
      <c r="BM557" s="22">
        <v>622</v>
      </c>
      <c r="BN557" s="22">
        <v>243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404</v>
      </c>
      <c r="CB557" s="22">
        <v>230</v>
      </c>
      <c r="CC557" s="22">
        <v>583</v>
      </c>
      <c r="CD557" s="22">
        <v>219</v>
      </c>
      <c r="CE557" s="22">
        <v>625</v>
      </c>
      <c r="CF557" s="22">
        <v>244</v>
      </c>
      <c r="CG557" s="22">
        <v>716</v>
      </c>
      <c r="CH557" s="22">
        <v>304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56917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1533</v>
      </c>
      <c r="N558" s="20">
        <v>0</v>
      </c>
      <c r="O558" s="22">
        <v>441</v>
      </c>
      <c r="P558" s="23" t="b">
        <v>0</v>
      </c>
      <c r="Q558" s="20" t="s">
        <v>2596</v>
      </c>
      <c r="R558" s="20" t="s">
        <v>2597</v>
      </c>
      <c r="S558" s="22">
        <v>45</v>
      </c>
      <c r="T558" s="20" t="s">
        <v>1534</v>
      </c>
      <c r="U558" s="20">
        <v>0</v>
      </c>
      <c r="V558" s="20" t="s">
        <v>600</v>
      </c>
      <c r="W558" s="20">
        <v>0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0</v>
      </c>
      <c r="AE558" s="22">
        <v>0</v>
      </c>
      <c r="AF558" s="22">
        <v>2189</v>
      </c>
      <c r="AG558" s="22">
        <v>11</v>
      </c>
      <c r="AH558" s="20">
        <v>0</v>
      </c>
      <c r="AI558" s="20">
        <v>0</v>
      </c>
      <c r="AJ558" s="20" t="s">
        <v>600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598</v>
      </c>
      <c r="BH558" s="22">
        <v>229</v>
      </c>
      <c r="BI558" s="22">
        <v>590</v>
      </c>
      <c r="BJ558" s="22">
        <v>228</v>
      </c>
      <c r="BK558" s="22">
        <v>580</v>
      </c>
      <c r="BL558" s="22">
        <v>226</v>
      </c>
      <c r="BM558" s="22">
        <v>602</v>
      </c>
      <c r="BN558" s="22">
        <v>228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349</v>
      </c>
      <c r="CB558" s="22">
        <v>49</v>
      </c>
      <c r="CC558" s="22">
        <v>562</v>
      </c>
      <c r="CD558" s="22">
        <v>214</v>
      </c>
      <c r="CE558" s="22">
        <v>606</v>
      </c>
      <c r="CF558" s="22">
        <v>228</v>
      </c>
      <c r="CG558" s="22">
        <v>652</v>
      </c>
      <c r="CH558" s="22">
        <v>221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25</v>
      </c>
      <c r="B559" s="22">
        <v>25</v>
      </c>
      <c r="C559" s="22">
        <v>513046</v>
      </c>
      <c r="D559" s="22">
        <v>0</v>
      </c>
      <c r="E559" s="22">
        <v>0</v>
      </c>
      <c r="F559" s="22">
        <v>-2</v>
      </c>
      <c r="G559" s="22">
        <v>2</v>
      </c>
      <c r="H559" s="22">
        <v>0</v>
      </c>
      <c r="I559" s="22">
        <v>3</v>
      </c>
      <c r="J559" s="20">
        <v>-0.1</v>
      </c>
      <c r="K559" s="20">
        <v>0.1</v>
      </c>
      <c r="L559" s="22">
        <v>0</v>
      </c>
      <c r="M559" s="20" t="s">
        <v>157</v>
      </c>
      <c r="N559" s="20">
        <v>0</v>
      </c>
      <c r="O559" s="22">
        <v>442</v>
      </c>
      <c r="P559" s="23" t="b">
        <v>0</v>
      </c>
      <c r="Q559" s="20" t="s">
        <v>3546</v>
      </c>
      <c r="R559" s="20" t="s">
        <v>3078</v>
      </c>
      <c r="S559" s="22">
        <v>53</v>
      </c>
      <c r="T559" s="20" t="s">
        <v>1585</v>
      </c>
      <c r="U559" s="20">
        <v>1.8</v>
      </c>
      <c r="V559" s="20" t="s">
        <v>1586</v>
      </c>
      <c r="W559" s="20">
        <v>0.1</v>
      </c>
      <c r="X559" s="23" t="b">
        <v>0</v>
      </c>
      <c r="Y559" s="20"/>
      <c r="Z559" s="20" t="s">
        <v>937</v>
      </c>
      <c r="AA559" s="22">
        <v>16</v>
      </c>
      <c r="AB559" s="22">
        <v>17</v>
      </c>
      <c r="AC559" s="22">
        <v>7</v>
      </c>
      <c r="AD559" s="22">
        <v>2021</v>
      </c>
      <c r="AE559" s="22">
        <v>7</v>
      </c>
      <c r="AF559" s="22">
        <v>10481</v>
      </c>
      <c r="AG559" s="22">
        <v>78</v>
      </c>
      <c r="AH559" s="20">
        <v>0</v>
      </c>
      <c r="AI559" s="20">
        <v>1.3</v>
      </c>
      <c r="AJ559" s="20" t="s">
        <v>157</v>
      </c>
      <c r="AK559" s="22">
        <v>285</v>
      </c>
      <c r="AL559" s="22">
        <v>0</v>
      </c>
      <c r="AM559" s="22">
        <v>0</v>
      </c>
      <c r="AN559" s="22">
        <v>0</v>
      </c>
      <c r="AO559" s="22">
        <v>6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30</v>
      </c>
      <c r="AX559" s="20">
        <v>20</v>
      </c>
      <c r="AY559" s="20">
        <v>25.6</v>
      </c>
      <c r="AZ559" s="20">
        <v>12</v>
      </c>
      <c r="BA559" s="20">
        <v>5.9</v>
      </c>
      <c r="BB559" s="22">
        <v>4</v>
      </c>
      <c r="BC559" s="20">
        <v>0.12</v>
      </c>
      <c r="BD559" s="20">
        <v>0.08</v>
      </c>
      <c r="BE559" s="20">
        <v>0.2</v>
      </c>
      <c r="BF559" s="20">
        <v>4.4800000000000004</v>
      </c>
      <c r="BG559" s="22">
        <v>349</v>
      </c>
      <c r="BH559" s="22">
        <v>155</v>
      </c>
      <c r="BI559" s="22">
        <v>269</v>
      </c>
      <c r="BJ559" s="22">
        <v>145</v>
      </c>
      <c r="BK559" s="22">
        <v>303</v>
      </c>
      <c r="BL559" s="22">
        <v>157</v>
      </c>
      <c r="BM559" s="22">
        <v>337</v>
      </c>
      <c r="BN559" s="22">
        <v>155</v>
      </c>
      <c r="BO559" s="20"/>
      <c r="BP559" s="20"/>
      <c r="BQ559" s="20"/>
      <c r="BR559" s="20"/>
      <c r="BS559" s="20"/>
      <c r="BT559" s="20"/>
      <c r="BU559" s="22">
        <v>0.04</v>
      </c>
      <c r="BV559" s="22">
        <v>0</v>
      </c>
      <c r="BW559" s="22">
        <v>0.03</v>
      </c>
      <c r="BX559" s="22">
        <v>7.0000000000000007E-2</v>
      </c>
      <c r="BY559" s="22">
        <v>1.41</v>
      </c>
      <c r="BZ559" s="22">
        <v>1.89</v>
      </c>
      <c r="CA559" s="22">
        <v>151</v>
      </c>
      <c r="CB559" s="22">
        <v>96</v>
      </c>
      <c r="CC559" s="22">
        <v>700</v>
      </c>
      <c r="CD559" s="22">
        <v>301</v>
      </c>
      <c r="CE559" s="22">
        <v>261</v>
      </c>
      <c r="CF559" s="22">
        <v>118</v>
      </c>
      <c r="CG559" s="22">
        <v>486</v>
      </c>
      <c r="CH559" s="22">
        <v>165</v>
      </c>
      <c r="CI559" s="22">
        <v>1.26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230251</v>
      </c>
      <c r="D560" s="22">
        <v>0</v>
      </c>
      <c r="E560" s="22">
        <v>0</v>
      </c>
      <c r="F560" s="22">
        <v>-2</v>
      </c>
      <c r="G560" s="22">
        <v>2</v>
      </c>
      <c r="H560" s="22">
        <v>0</v>
      </c>
      <c r="I560" s="22">
        <v>4</v>
      </c>
      <c r="J560" s="20">
        <v>0</v>
      </c>
      <c r="K560" s="20">
        <v>0</v>
      </c>
      <c r="L560" s="22">
        <v>0</v>
      </c>
      <c r="M560" s="20" t="s">
        <v>1577</v>
      </c>
      <c r="N560" s="20">
        <v>0</v>
      </c>
      <c r="O560" s="22">
        <v>443</v>
      </c>
      <c r="P560" s="23" t="b">
        <v>0</v>
      </c>
      <c r="Q560" s="20" t="s">
        <v>3225</v>
      </c>
      <c r="R560" s="20" t="s">
        <v>3226</v>
      </c>
      <c r="S560" s="22">
        <v>48</v>
      </c>
      <c r="T560" s="20" t="s">
        <v>1578</v>
      </c>
      <c r="U560" s="20">
        <v>0</v>
      </c>
      <c r="V560" s="20" t="s">
        <v>587</v>
      </c>
      <c r="W560" s="20">
        <v>0.2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6239</v>
      </c>
      <c r="AE560" s="22">
        <v>0</v>
      </c>
      <c r="AF560" s="22">
        <v>46500</v>
      </c>
      <c r="AG560" s="22">
        <v>451</v>
      </c>
      <c r="AH560" s="20">
        <v>0</v>
      </c>
      <c r="AI560" s="20">
        <v>0</v>
      </c>
      <c r="AJ560" s="20" t="s">
        <v>587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671</v>
      </c>
      <c r="BH560" s="22">
        <v>78</v>
      </c>
      <c r="BI560" s="22">
        <v>670</v>
      </c>
      <c r="BJ560" s="22">
        <v>80</v>
      </c>
      <c r="BK560" s="22">
        <v>663</v>
      </c>
      <c r="BL560" s="22">
        <v>79</v>
      </c>
      <c r="BM560" s="22">
        <v>673</v>
      </c>
      <c r="BN560" s="22">
        <v>79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312</v>
      </c>
      <c r="CB560" s="22">
        <v>60</v>
      </c>
      <c r="CC560" s="22">
        <v>647</v>
      </c>
      <c r="CD560" s="22">
        <v>79</v>
      </c>
      <c r="CE560" s="22">
        <v>673</v>
      </c>
      <c r="CF560" s="22">
        <v>80</v>
      </c>
      <c r="CG560" s="22">
        <v>336</v>
      </c>
      <c r="CH560" s="22">
        <v>53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173399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0</v>
      </c>
      <c r="K561" s="20">
        <v>0</v>
      </c>
      <c r="L561" s="22">
        <v>0</v>
      </c>
      <c r="M561" s="20" t="s">
        <v>861</v>
      </c>
      <c r="N561" s="20">
        <v>0</v>
      </c>
      <c r="O561" s="22">
        <v>444</v>
      </c>
      <c r="P561" s="23" t="b">
        <v>0</v>
      </c>
      <c r="Q561" s="20" t="s">
        <v>2928</v>
      </c>
      <c r="R561" s="20" t="s">
        <v>2929</v>
      </c>
      <c r="S561" s="22">
        <v>40</v>
      </c>
      <c r="T561" s="20" t="s">
        <v>1537</v>
      </c>
      <c r="U561" s="20">
        <v>0</v>
      </c>
      <c r="V561" s="20" t="s">
        <v>715</v>
      </c>
      <c r="W561" s="20">
        <v>0.1</v>
      </c>
      <c r="X561" s="23" t="b">
        <v>0</v>
      </c>
      <c r="Y561" s="20"/>
      <c r="Z561" s="20" t="s">
        <v>872</v>
      </c>
      <c r="AA561" s="22">
        <v>16</v>
      </c>
      <c r="AB561" s="22">
        <v>17</v>
      </c>
      <c r="AC561" s="22">
        <v>0</v>
      </c>
      <c r="AD561" s="22">
        <v>796</v>
      </c>
      <c r="AE561" s="22">
        <v>0</v>
      </c>
      <c r="AF561" s="22">
        <v>9100</v>
      </c>
      <c r="AG561" s="22">
        <v>111</v>
      </c>
      <c r="AH561" s="20">
        <v>0</v>
      </c>
      <c r="AI561" s="20">
        <v>0</v>
      </c>
      <c r="AJ561" s="20" t="s">
        <v>715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477</v>
      </c>
      <c r="BH561" s="22">
        <v>171</v>
      </c>
      <c r="BI561" s="22">
        <v>461</v>
      </c>
      <c r="BJ561" s="22">
        <v>168</v>
      </c>
      <c r="BK561" s="22">
        <v>439</v>
      </c>
      <c r="BL561" s="22">
        <v>158</v>
      </c>
      <c r="BM561" s="22">
        <v>482</v>
      </c>
      <c r="BN561" s="22">
        <v>171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627</v>
      </c>
      <c r="CB561" s="22">
        <v>170</v>
      </c>
      <c r="CC561" s="22">
        <v>416</v>
      </c>
      <c r="CD561" s="22">
        <v>137</v>
      </c>
      <c r="CE561" s="22">
        <v>484</v>
      </c>
      <c r="CF561" s="22">
        <v>169</v>
      </c>
      <c r="CG561" s="22">
        <v>461</v>
      </c>
      <c r="CH561" s="22">
        <v>177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25</v>
      </c>
      <c r="B562" s="22">
        <v>25</v>
      </c>
      <c r="C562" s="22">
        <v>116404</v>
      </c>
      <c r="D562" s="22">
        <v>0</v>
      </c>
      <c r="E562" s="22">
        <v>0</v>
      </c>
      <c r="F562" s="22">
        <v>-1</v>
      </c>
      <c r="G562" s="22">
        <v>1</v>
      </c>
      <c r="H562" s="22">
        <v>0</v>
      </c>
      <c r="I562" s="22">
        <v>2</v>
      </c>
      <c r="J562" s="20">
        <v>-0.1</v>
      </c>
      <c r="K562" s="20">
        <v>0.1</v>
      </c>
      <c r="L562" s="22">
        <v>0</v>
      </c>
      <c r="M562" s="20" t="s">
        <v>1759</v>
      </c>
      <c r="N562" s="20">
        <v>0</v>
      </c>
      <c r="O562" s="22">
        <v>445</v>
      </c>
      <c r="P562" s="23" t="b">
        <v>0</v>
      </c>
      <c r="Q562" s="20" t="s">
        <v>3364</v>
      </c>
      <c r="R562" s="20" t="s">
        <v>3547</v>
      </c>
      <c r="S562" s="22">
        <v>44</v>
      </c>
      <c r="T562" s="20" t="s">
        <v>1760</v>
      </c>
      <c r="U562" s="20">
        <v>0</v>
      </c>
      <c r="V562" s="20" t="s">
        <v>1761</v>
      </c>
      <c r="W562" s="20">
        <v>0</v>
      </c>
      <c r="X562" s="23" t="b">
        <v>0</v>
      </c>
      <c r="Y562" s="20"/>
      <c r="Z562" s="20" t="s">
        <v>937</v>
      </c>
      <c r="AA562" s="22">
        <v>16</v>
      </c>
      <c r="AB562" s="22">
        <v>17</v>
      </c>
      <c r="AC562" s="22">
        <v>0</v>
      </c>
      <c r="AD562" s="22">
        <v>1002</v>
      </c>
      <c r="AE562" s="22">
        <v>8</v>
      </c>
      <c r="AF562" s="22">
        <v>2589</v>
      </c>
      <c r="AG562" s="22">
        <v>103</v>
      </c>
      <c r="AH562" s="20">
        <v>0</v>
      </c>
      <c r="AI562" s="20">
        <v>0</v>
      </c>
      <c r="AJ562" s="20" t="s">
        <v>1762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554</v>
      </c>
      <c r="BH562" s="22">
        <v>218</v>
      </c>
      <c r="BI562" s="22">
        <v>543</v>
      </c>
      <c r="BJ562" s="22">
        <v>216</v>
      </c>
      <c r="BK562" s="22">
        <v>531</v>
      </c>
      <c r="BL562" s="22">
        <v>214</v>
      </c>
      <c r="BM562" s="22">
        <v>558</v>
      </c>
      <c r="BN562" s="22">
        <v>217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491</v>
      </c>
      <c r="CB562" s="22">
        <v>106</v>
      </c>
      <c r="CC562" s="22">
        <v>507</v>
      </c>
      <c r="CD562" s="22">
        <v>194</v>
      </c>
      <c r="CE562" s="22">
        <v>561</v>
      </c>
      <c r="CF562" s="22">
        <v>216</v>
      </c>
      <c r="CG562" s="22">
        <v>572</v>
      </c>
      <c r="CH562" s="22">
        <v>206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89076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3</v>
      </c>
      <c r="J563" s="20">
        <v>0</v>
      </c>
      <c r="K563" s="20">
        <v>0</v>
      </c>
      <c r="L563" s="22">
        <v>0</v>
      </c>
      <c r="M563" s="20" t="s">
        <v>1573</v>
      </c>
      <c r="N563" s="20">
        <v>0</v>
      </c>
      <c r="O563" s="22">
        <v>446</v>
      </c>
      <c r="P563" s="23" t="b">
        <v>0</v>
      </c>
      <c r="Q563" s="20" t="s">
        <v>3079</v>
      </c>
      <c r="R563" s="20" t="s">
        <v>3080</v>
      </c>
      <c r="S563" s="22">
        <v>49</v>
      </c>
      <c r="T563" s="20" t="s">
        <v>1574</v>
      </c>
      <c r="U563" s="20">
        <v>0</v>
      </c>
      <c r="V563" s="20" t="s">
        <v>603</v>
      </c>
      <c r="W563" s="20">
        <v>0</v>
      </c>
      <c r="X563" s="23" t="b">
        <v>0</v>
      </c>
      <c r="Y563" s="20"/>
      <c r="Z563" s="20" t="s">
        <v>872</v>
      </c>
      <c r="AA563" s="22">
        <v>16</v>
      </c>
      <c r="AB563" s="22">
        <v>17</v>
      </c>
      <c r="AC563" s="22">
        <v>0</v>
      </c>
      <c r="AD563" s="22">
        <v>105</v>
      </c>
      <c r="AE563" s="22">
        <v>0</v>
      </c>
      <c r="AF563" s="22">
        <v>1810</v>
      </c>
      <c r="AG563" s="22">
        <v>15</v>
      </c>
      <c r="AH563" s="20">
        <v>0</v>
      </c>
      <c r="AI563" s="20">
        <v>0</v>
      </c>
      <c r="AJ563" s="20" t="s">
        <v>603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677</v>
      </c>
      <c r="BH563" s="22">
        <v>279</v>
      </c>
      <c r="BI563" s="22">
        <v>675</v>
      </c>
      <c r="BJ563" s="22">
        <v>279</v>
      </c>
      <c r="BK563" s="22">
        <v>668</v>
      </c>
      <c r="BL563" s="22">
        <v>275</v>
      </c>
      <c r="BM563" s="22">
        <v>678</v>
      </c>
      <c r="BN563" s="22">
        <v>279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226</v>
      </c>
      <c r="CB563" s="22">
        <v>146</v>
      </c>
      <c r="CC563" s="22">
        <v>653</v>
      </c>
      <c r="CD563" s="22">
        <v>263</v>
      </c>
      <c r="CE563" s="22">
        <v>679</v>
      </c>
      <c r="CF563" s="22">
        <v>279</v>
      </c>
      <c r="CG563" s="22">
        <v>638</v>
      </c>
      <c r="CH563" s="22">
        <v>256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0"/>
      <c r="B564" s="20"/>
      <c r="C564" s="22">
        <v>222531</v>
      </c>
      <c r="D564" s="22">
        <v>0</v>
      </c>
      <c r="E564" s="22">
        <v>0</v>
      </c>
      <c r="F564" s="22">
        <v>-2</v>
      </c>
      <c r="G564" s="22">
        <v>2</v>
      </c>
      <c r="H564" s="22">
        <v>0</v>
      </c>
      <c r="I564" s="22">
        <v>3</v>
      </c>
      <c r="J564" s="20">
        <v>1.2</v>
      </c>
      <c r="K564" s="20">
        <v>2.2000000000000002</v>
      </c>
      <c r="L564" s="22">
        <v>1</v>
      </c>
      <c r="M564" s="20" t="s">
        <v>933</v>
      </c>
      <c r="N564" s="20">
        <v>1.7</v>
      </c>
      <c r="O564" s="22">
        <v>447</v>
      </c>
      <c r="P564" s="23" t="b">
        <v>0</v>
      </c>
      <c r="Q564" s="20"/>
      <c r="R564" s="20"/>
      <c r="S564" s="22">
        <v>58</v>
      </c>
      <c r="T564" s="20" t="s">
        <v>1561</v>
      </c>
      <c r="U564" s="20">
        <v>2.6</v>
      </c>
      <c r="V564" s="20" t="s">
        <v>436</v>
      </c>
      <c r="W564" s="20">
        <v>1.5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23</v>
      </c>
      <c r="AD564" s="22">
        <v>99111</v>
      </c>
      <c r="AE564" s="22">
        <v>361</v>
      </c>
      <c r="AF564" s="22">
        <v>186412</v>
      </c>
      <c r="AG564" s="22">
        <v>10382</v>
      </c>
      <c r="AH564" s="20">
        <v>0.3</v>
      </c>
      <c r="AI564" s="20">
        <v>4</v>
      </c>
      <c r="AJ564" s="20" t="s">
        <v>436</v>
      </c>
      <c r="AK564" s="22">
        <v>749</v>
      </c>
      <c r="AL564" s="22">
        <v>0</v>
      </c>
      <c r="AM564" s="22">
        <v>2</v>
      </c>
      <c r="AN564" s="22">
        <v>2</v>
      </c>
      <c r="AO564" s="22">
        <v>11</v>
      </c>
      <c r="AP564" s="22">
        <v>0</v>
      </c>
      <c r="AQ564" s="22">
        <v>0</v>
      </c>
      <c r="AR564" s="22">
        <v>0</v>
      </c>
      <c r="AS564" s="22">
        <v>3</v>
      </c>
      <c r="AT564" s="22">
        <v>0</v>
      </c>
      <c r="AU564" s="22">
        <v>0</v>
      </c>
      <c r="AV564" s="22">
        <v>1</v>
      </c>
      <c r="AW564" s="22">
        <v>115</v>
      </c>
      <c r="AX564" s="20">
        <v>124.6</v>
      </c>
      <c r="AY564" s="20">
        <v>297.7</v>
      </c>
      <c r="AZ564" s="20">
        <v>116</v>
      </c>
      <c r="BA564" s="20">
        <v>53.9</v>
      </c>
      <c r="BB564" s="22">
        <v>8</v>
      </c>
      <c r="BC564" s="20">
        <v>1.2</v>
      </c>
      <c r="BD564" s="20">
        <v>1.61</v>
      </c>
      <c r="BE564" s="20">
        <v>2.81</v>
      </c>
      <c r="BF564" s="20">
        <v>11.67</v>
      </c>
      <c r="BG564" s="22">
        <v>132</v>
      </c>
      <c r="BH564" s="22">
        <v>49</v>
      </c>
      <c r="BI564" s="22">
        <v>9</v>
      </c>
      <c r="BJ564" s="22">
        <v>7</v>
      </c>
      <c r="BK564" s="22">
        <v>75</v>
      </c>
      <c r="BL564" s="22">
        <v>43</v>
      </c>
      <c r="BM564" s="22">
        <v>31</v>
      </c>
      <c r="BN564" s="22">
        <v>23</v>
      </c>
      <c r="BO564" s="22">
        <v>1</v>
      </c>
      <c r="BP564" s="20"/>
      <c r="BQ564" s="22">
        <v>1</v>
      </c>
      <c r="BR564" s="20"/>
      <c r="BS564" s="22">
        <v>1</v>
      </c>
      <c r="BT564" s="20"/>
      <c r="BU564" s="22">
        <v>0.14000000000000001</v>
      </c>
      <c r="BV564" s="22">
        <v>0</v>
      </c>
      <c r="BW564" s="22">
        <v>0.19</v>
      </c>
      <c r="BX564" s="22">
        <v>0.33</v>
      </c>
      <c r="BY564" s="22">
        <v>1.4</v>
      </c>
      <c r="BZ564" s="22">
        <v>1.32</v>
      </c>
      <c r="CA564" s="22">
        <v>79</v>
      </c>
      <c r="CB564" s="22">
        <v>48</v>
      </c>
      <c r="CC564" s="22">
        <v>192</v>
      </c>
      <c r="CD564" s="22">
        <v>93</v>
      </c>
      <c r="CE564" s="22">
        <v>176</v>
      </c>
      <c r="CF564" s="22">
        <v>76</v>
      </c>
      <c r="CG564" s="22">
        <v>143</v>
      </c>
      <c r="CH564" s="22">
        <v>45</v>
      </c>
      <c r="CI564" s="22">
        <v>0.96</v>
      </c>
      <c r="CJ564" s="22">
        <v>0.24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100</v>
      </c>
      <c r="C565" s="22">
        <v>20066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1</v>
      </c>
      <c r="J565" s="20">
        <v>-0.5</v>
      </c>
      <c r="K565" s="20">
        <v>0.5</v>
      </c>
      <c r="L565" s="22">
        <v>0</v>
      </c>
      <c r="M565" s="20" t="s">
        <v>1566</v>
      </c>
      <c r="N565" s="20">
        <v>0</v>
      </c>
      <c r="O565" s="22">
        <v>448</v>
      </c>
      <c r="P565" s="23" t="b">
        <v>0</v>
      </c>
      <c r="Q565" s="20"/>
      <c r="R565" s="20" t="s">
        <v>2460</v>
      </c>
      <c r="S565" s="22">
        <v>40</v>
      </c>
      <c r="T565" s="20" t="s">
        <v>1567</v>
      </c>
      <c r="U565" s="20">
        <v>0</v>
      </c>
      <c r="V565" s="20" t="s">
        <v>591</v>
      </c>
      <c r="W565" s="20">
        <v>0.2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0</v>
      </c>
      <c r="AD565" s="22">
        <v>2025</v>
      </c>
      <c r="AE565" s="22">
        <v>153</v>
      </c>
      <c r="AF565" s="22">
        <v>10752</v>
      </c>
      <c r="AG565" s="22">
        <v>244</v>
      </c>
      <c r="AH565" s="20">
        <v>0</v>
      </c>
      <c r="AI565" s="20">
        <v>0</v>
      </c>
      <c r="AJ565" s="20" t="s">
        <v>591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459</v>
      </c>
      <c r="BH565" s="22">
        <v>40</v>
      </c>
      <c r="BI565" s="22">
        <v>441</v>
      </c>
      <c r="BJ565" s="22">
        <v>23</v>
      </c>
      <c r="BK565" s="22">
        <v>419</v>
      </c>
      <c r="BL565" s="22">
        <v>18</v>
      </c>
      <c r="BM565" s="22">
        <v>463</v>
      </c>
      <c r="BN565" s="22">
        <v>40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604</v>
      </c>
      <c r="CB565" s="22">
        <v>36</v>
      </c>
      <c r="CC565" s="22">
        <v>396</v>
      </c>
      <c r="CD565" s="22">
        <v>38</v>
      </c>
      <c r="CE565" s="22">
        <v>466</v>
      </c>
      <c r="CF565" s="22">
        <v>40</v>
      </c>
      <c r="CG565" s="22">
        <v>318</v>
      </c>
      <c r="CH565" s="22">
        <v>46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168547</v>
      </c>
      <c r="D566" s="22">
        <v>0</v>
      </c>
      <c r="E566" s="22">
        <v>0</v>
      </c>
      <c r="F566" s="22">
        <v>-1</v>
      </c>
      <c r="G566" s="22">
        <v>1</v>
      </c>
      <c r="H566" s="22">
        <v>0</v>
      </c>
      <c r="I566" s="22">
        <v>1</v>
      </c>
      <c r="J566" s="20">
        <v>-0.5</v>
      </c>
      <c r="K566" s="20">
        <v>0.5</v>
      </c>
      <c r="L566" s="22">
        <v>0</v>
      </c>
      <c r="M566" s="20" t="s">
        <v>918</v>
      </c>
      <c r="N566" s="20">
        <v>0</v>
      </c>
      <c r="O566" s="22">
        <v>449</v>
      </c>
      <c r="P566" s="23" t="b">
        <v>0</v>
      </c>
      <c r="Q566" s="20"/>
      <c r="R566" s="20"/>
      <c r="S566" s="22">
        <v>44</v>
      </c>
      <c r="T566" s="20" t="s">
        <v>2238</v>
      </c>
      <c r="U566" s="20">
        <v>0</v>
      </c>
      <c r="V566" s="20" t="s">
        <v>2239</v>
      </c>
      <c r="W566" s="20">
        <v>0.1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0</v>
      </c>
      <c r="AD566" s="22">
        <v>1633</v>
      </c>
      <c r="AE566" s="22">
        <v>14</v>
      </c>
      <c r="AF566" s="22">
        <v>6527</v>
      </c>
      <c r="AG566" s="22">
        <v>123</v>
      </c>
      <c r="AH566" s="20">
        <v>0</v>
      </c>
      <c r="AI566" s="20">
        <v>0</v>
      </c>
      <c r="AJ566" s="20" t="s">
        <v>2239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562</v>
      </c>
      <c r="BH566" s="22">
        <v>78</v>
      </c>
      <c r="BI566" s="22">
        <v>551</v>
      </c>
      <c r="BJ566" s="22">
        <v>65</v>
      </c>
      <c r="BK566" s="22">
        <v>539</v>
      </c>
      <c r="BL566" s="22">
        <v>61</v>
      </c>
      <c r="BM566" s="22">
        <v>566</v>
      </c>
      <c r="BN566" s="22">
        <v>78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502</v>
      </c>
      <c r="CB566" s="22">
        <v>27</v>
      </c>
      <c r="CC566" s="22">
        <v>517</v>
      </c>
      <c r="CD566" s="22">
        <v>77</v>
      </c>
      <c r="CE566" s="22">
        <v>569</v>
      </c>
      <c r="CF566" s="22">
        <v>78</v>
      </c>
      <c r="CG566" s="22">
        <v>401</v>
      </c>
      <c r="CH566" s="22">
        <v>57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55037</v>
      </c>
      <c r="D567" s="22">
        <v>0</v>
      </c>
      <c r="E567" s="22">
        <v>0</v>
      </c>
      <c r="F567" s="22">
        <v>-2</v>
      </c>
      <c r="G567" s="22">
        <v>2</v>
      </c>
      <c r="H567" s="22">
        <v>0</v>
      </c>
      <c r="I567" s="22">
        <v>3</v>
      </c>
      <c r="J567" s="20">
        <v>0.5</v>
      </c>
      <c r="K567" s="20">
        <v>1.5</v>
      </c>
      <c r="L567" s="22">
        <v>1</v>
      </c>
      <c r="M567" s="20" t="s">
        <v>1575</v>
      </c>
      <c r="N567" s="20">
        <v>1</v>
      </c>
      <c r="O567" s="22">
        <v>451</v>
      </c>
      <c r="P567" s="23" t="b">
        <v>0</v>
      </c>
      <c r="Q567" s="20"/>
      <c r="R567" s="20"/>
      <c r="S567" s="22">
        <v>48</v>
      </c>
      <c r="T567" s="20" t="s">
        <v>1576</v>
      </c>
      <c r="U567" s="20">
        <v>0.9</v>
      </c>
      <c r="V567" s="20" t="s">
        <v>618</v>
      </c>
      <c r="W567" s="20">
        <v>0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6</v>
      </c>
      <c r="AD567" s="22">
        <v>500</v>
      </c>
      <c r="AE567" s="22">
        <v>14</v>
      </c>
      <c r="AF567" s="22">
        <v>1609</v>
      </c>
      <c r="AG567" s="22">
        <v>24</v>
      </c>
      <c r="AH567" s="20">
        <v>0.2</v>
      </c>
      <c r="AI567" s="20">
        <v>1.2</v>
      </c>
      <c r="AJ567" s="20" t="s">
        <v>618</v>
      </c>
      <c r="AK567" s="22">
        <v>71</v>
      </c>
      <c r="AL567" s="22">
        <v>0</v>
      </c>
      <c r="AM567" s="22">
        <v>0</v>
      </c>
      <c r="AN567" s="22">
        <v>0</v>
      </c>
      <c r="AO567" s="22">
        <v>3</v>
      </c>
      <c r="AP567" s="22">
        <v>0</v>
      </c>
      <c r="AQ567" s="22">
        <v>0</v>
      </c>
      <c r="AR567" s="22">
        <v>0</v>
      </c>
      <c r="AS567" s="22">
        <v>1</v>
      </c>
      <c r="AT567" s="22">
        <v>0</v>
      </c>
      <c r="AU567" s="22">
        <v>0</v>
      </c>
      <c r="AV567" s="22">
        <v>0</v>
      </c>
      <c r="AW567" s="22">
        <v>22</v>
      </c>
      <c r="AX567" s="20">
        <v>27.8</v>
      </c>
      <c r="AY567" s="20">
        <v>12.2</v>
      </c>
      <c r="AZ567" s="20">
        <v>6</v>
      </c>
      <c r="BA567" s="20">
        <v>4.5999999999999996</v>
      </c>
      <c r="BB567" s="22">
        <v>0</v>
      </c>
      <c r="BC567" s="20">
        <v>7.0000000000000007E-2</v>
      </c>
      <c r="BD567" s="20">
        <v>0.03</v>
      </c>
      <c r="BE567" s="20">
        <v>0.1</v>
      </c>
      <c r="BF567" s="20">
        <v>3.51</v>
      </c>
      <c r="BG567" s="22">
        <v>325</v>
      </c>
      <c r="BH567" s="22">
        <v>142</v>
      </c>
      <c r="BI567" s="22">
        <v>337</v>
      </c>
      <c r="BJ567" s="22">
        <v>174</v>
      </c>
      <c r="BK567" s="22">
        <v>342</v>
      </c>
      <c r="BL567" s="22">
        <v>176</v>
      </c>
      <c r="BM567" s="22">
        <v>352</v>
      </c>
      <c r="BN567" s="22">
        <v>163</v>
      </c>
      <c r="BO567" s="20"/>
      <c r="BP567" s="20"/>
      <c r="BQ567" s="20"/>
      <c r="BR567" s="20"/>
      <c r="BS567" s="20"/>
      <c r="BT567" s="20"/>
      <c r="BU567" s="22">
        <v>0.09</v>
      </c>
      <c r="BV567" s="22">
        <v>0</v>
      </c>
      <c r="BW567" s="22">
        <v>0.04</v>
      </c>
      <c r="BX567" s="22">
        <v>0.13</v>
      </c>
      <c r="BY567" s="22">
        <v>4.45</v>
      </c>
      <c r="BZ567" s="22">
        <v>3.8</v>
      </c>
      <c r="CA567" s="22">
        <v>286</v>
      </c>
      <c r="CB567" s="22">
        <v>185</v>
      </c>
      <c r="CC567" s="22">
        <v>233</v>
      </c>
      <c r="CD567" s="22">
        <v>112</v>
      </c>
      <c r="CE567" s="22">
        <v>417</v>
      </c>
      <c r="CF567" s="22">
        <v>203</v>
      </c>
      <c r="CG567" s="22">
        <v>578</v>
      </c>
      <c r="CH567" s="22">
        <v>217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27.75" thickBot="1">
      <c r="A568" s="22">
        <v>0</v>
      </c>
      <c r="B568" s="22">
        <v>0</v>
      </c>
      <c r="C568" s="22">
        <v>221403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2</v>
      </c>
      <c r="J568" s="20">
        <v>0</v>
      </c>
      <c r="K568" s="20">
        <v>0</v>
      </c>
      <c r="L568" s="22">
        <v>0</v>
      </c>
      <c r="M568" s="20" t="s">
        <v>1543</v>
      </c>
      <c r="N568" s="20">
        <v>0</v>
      </c>
      <c r="O568" s="22">
        <v>452</v>
      </c>
      <c r="P568" s="23" t="b">
        <v>0</v>
      </c>
      <c r="Q568" s="20" t="s">
        <v>2461</v>
      </c>
      <c r="R568" s="20" t="s">
        <v>2462</v>
      </c>
      <c r="S568" s="22">
        <v>45</v>
      </c>
      <c r="T568" s="20" t="s">
        <v>1544</v>
      </c>
      <c r="U568" s="20">
        <v>0</v>
      </c>
      <c r="V568" s="20" t="s">
        <v>720</v>
      </c>
      <c r="W568" s="20">
        <v>0</v>
      </c>
      <c r="X568" s="23" t="b">
        <v>0</v>
      </c>
      <c r="Y568" s="20"/>
      <c r="Z568" s="20" t="s">
        <v>872</v>
      </c>
      <c r="AA568" s="22">
        <v>16</v>
      </c>
      <c r="AB568" s="22">
        <v>17</v>
      </c>
      <c r="AC568" s="22">
        <v>0</v>
      </c>
      <c r="AD568" s="22">
        <v>0</v>
      </c>
      <c r="AE568" s="22">
        <v>0</v>
      </c>
      <c r="AF568" s="22">
        <v>467</v>
      </c>
      <c r="AG568" s="22">
        <v>2</v>
      </c>
      <c r="AH568" s="20">
        <v>0</v>
      </c>
      <c r="AI568" s="20">
        <v>0</v>
      </c>
      <c r="AJ568" s="20" t="s">
        <v>720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610</v>
      </c>
      <c r="BH568" s="22">
        <v>232</v>
      </c>
      <c r="BI568" s="22">
        <v>606</v>
      </c>
      <c r="BJ568" s="22">
        <v>231</v>
      </c>
      <c r="BK568" s="22">
        <v>597</v>
      </c>
      <c r="BL568" s="22">
        <v>230</v>
      </c>
      <c r="BM568" s="22">
        <v>614</v>
      </c>
      <c r="BN568" s="22">
        <v>231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389</v>
      </c>
      <c r="CB568" s="22">
        <v>75</v>
      </c>
      <c r="CC568" s="22">
        <v>576</v>
      </c>
      <c r="CD568" s="22">
        <v>219</v>
      </c>
      <c r="CE568" s="22">
        <v>618</v>
      </c>
      <c r="CF568" s="22">
        <v>231</v>
      </c>
      <c r="CG568" s="22">
        <v>707</v>
      </c>
      <c r="CH568" s="22">
        <v>233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100</v>
      </c>
      <c r="B569" s="22">
        <v>100</v>
      </c>
      <c r="C569" s="22">
        <v>179519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3</v>
      </c>
      <c r="J569" s="20">
        <v>1.8</v>
      </c>
      <c r="K569" s="20">
        <v>2.8</v>
      </c>
      <c r="L569" s="22">
        <v>2</v>
      </c>
      <c r="M569" s="20" t="s">
        <v>1570</v>
      </c>
      <c r="N569" s="20">
        <v>2.2999999999999998</v>
      </c>
      <c r="O569" s="22">
        <v>453</v>
      </c>
      <c r="P569" s="23" t="b">
        <v>0</v>
      </c>
      <c r="Q569" s="20"/>
      <c r="R569" s="20" t="s">
        <v>3445</v>
      </c>
      <c r="S569" s="22">
        <v>50</v>
      </c>
      <c r="T569" s="20" t="s">
        <v>1571</v>
      </c>
      <c r="U569" s="20">
        <v>1.9</v>
      </c>
      <c r="V569" s="20" t="s">
        <v>611</v>
      </c>
      <c r="W569" s="20">
        <v>0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15</v>
      </c>
      <c r="AD569" s="22">
        <v>1067</v>
      </c>
      <c r="AE569" s="22">
        <v>33</v>
      </c>
      <c r="AF569" s="22">
        <v>1991</v>
      </c>
      <c r="AG569" s="22">
        <v>47</v>
      </c>
      <c r="AH569" s="20">
        <v>0.5</v>
      </c>
      <c r="AI569" s="20">
        <v>3</v>
      </c>
      <c r="AJ569" s="20" t="s">
        <v>611</v>
      </c>
      <c r="AK569" s="22">
        <v>650</v>
      </c>
      <c r="AL569" s="22">
        <v>0</v>
      </c>
      <c r="AM569" s="22">
        <v>0</v>
      </c>
      <c r="AN569" s="22">
        <v>2</v>
      </c>
      <c r="AO569" s="22">
        <v>9</v>
      </c>
      <c r="AP569" s="22">
        <v>0</v>
      </c>
      <c r="AQ569" s="22">
        <v>0</v>
      </c>
      <c r="AR569" s="22">
        <v>0</v>
      </c>
      <c r="AS569" s="22">
        <v>3</v>
      </c>
      <c r="AT569" s="22">
        <v>0</v>
      </c>
      <c r="AU569" s="22">
        <v>0</v>
      </c>
      <c r="AV569" s="22">
        <v>0</v>
      </c>
      <c r="AW569" s="22">
        <v>60</v>
      </c>
      <c r="AX569" s="20">
        <v>52.4</v>
      </c>
      <c r="AY569" s="20">
        <v>60.2</v>
      </c>
      <c r="AZ569" s="20">
        <v>18</v>
      </c>
      <c r="BA569" s="20">
        <v>13</v>
      </c>
      <c r="BB569" s="22">
        <v>8</v>
      </c>
      <c r="BC569" s="20">
        <v>0.27</v>
      </c>
      <c r="BD569" s="20">
        <v>0.06</v>
      </c>
      <c r="BE569" s="20">
        <v>0.33</v>
      </c>
      <c r="BF569" s="20">
        <v>8.27</v>
      </c>
      <c r="BG569" s="22">
        <v>261</v>
      </c>
      <c r="BH569" s="22">
        <v>105</v>
      </c>
      <c r="BI569" s="22">
        <v>170</v>
      </c>
      <c r="BJ569" s="22">
        <v>104</v>
      </c>
      <c r="BK569" s="22">
        <v>265</v>
      </c>
      <c r="BL569" s="22">
        <v>139</v>
      </c>
      <c r="BM569" s="22">
        <v>272</v>
      </c>
      <c r="BN569" s="22">
        <v>122</v>
      </c>
      <c r="BO569" s="20"/>
      <c r="BP569" s="20"/>
      <c r="BQ569" s="20"/>
      <c r="BR569" s="20"/>
      <c r="BS569" s="20"/>
      <c r="BT569" s="20"/>
      <c r="BU569" s="22">
        <v>0.04</v>
      </c>
      <c r="BV569" s="22">
        <v>0</v>
      </c>
      <c r="BW569" s="22">
        <v>0.01</v>
      </c>
      <c r="BX569" s="22">
        <v>0.05</v>
      </c>
      <c r="BY569" s="22">
        <v>1.1499999999999999</v>
      </c>
      <c r="BZ569" s="22">
        <v>1.25</v>
      </c>
      <c r="CA569" s="22">
        <v>188</v>
      </c>
      <c r="CB569" s="22">
        <v>117</v>
      </c>
      <c r="CC569" s="22">
        <v>128</v>
      </c>
      <c r="CD569" s="22">
        <v>57</v>
      </c>
      <c r="CE569" s="22">
        <v>248</v>
      </c>
      <c r="CF569" s="22">
        <v>110</v>
      </c>
      <c r="CG569" s="22">
        <v>581</v>
      </c>
      <c r="CH569" s="22">
        <v>220</v>
      </c>
      <c r="CI569" s="22">
        <v>1.1100000000000001</v>
      </c>
      <c r="CJ569" s="22">
        <v>0.28000000000000003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242885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2</v>
      </c>
      <c r="J570" s="20">
        <v>0</v>
      </c>
      <c r="K570" s="20">
        <v>0</v>
      </c>
      <c r="L570" s="22">
        <v>0</v>
      </c>
      <c r="M570" s="20" t="s">
        <v>1545</v>
      </c>
      <c r="N570" s="20">
        <v>0</v>
      </c>
      <c r="O570" s="22">
        <v>454</v>
      </c>
      <c r="P570" s="23" t="b">
        <v>0</v>
      </c>
      <c r="Q570" s="20" t="s">
        <v>3081</v>
      </c>
      <c r="R570" s="20" t="s">
        <v>3082</v>
      </c>
      <c r="S570" s="22">
        <v>40</v>
      </c>
      <c r="T570" s="20" t="s">
        <v>1546</v>
      </c>
      <c r="U570" s="20">
        <v>0</v>
      </c>
      <c r="V570" s="20" t="s">
        <v>719</v>
      </c>
      <c r="W570" s="20">
        <v>0.1</v>
      </c>
      <c r="X570" s="23" t="b">
        <v>0</v>
      </c>
      <c r="Y570" s="20"/>
      <c r="Z570" s="20" t="s">
        <v>872</v>
      </c>
      <c r="AA570" s="22">
        <v>16</v>
      </c>
      <c r="AB570" s="22">
        <v>17</v>
      </c>
      <c r="AC570" s="22">
        <v>0</v>
      </c>
      <c r="AD570" s="22">
        <v>589</v>
      </c>
      <c r="AE570" s="22">
        <v>0</v>
      </c>
      <c r="AF570" s="22">
        <v>6484</v>
      </c>
      <c r="AG570" s="22">
        <v>73</v>
      </c>
      <c r="AH570" s="20">
        <v>0</v>
      </c>
      <c r="AI570" s="20">
        <v>0</v>
      </c>
      <c r="AJ570" s="20" t="s">
        <v>719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497</v>
      </c>
      <c r="BH570" s="22">
        <v>184</v>
      </c>
      <c r="BI570" s="22">
        <v>481</v>
      </c>
      <c r="BJ570" s="22">
        <v>181</v>
      </c>
      <c r="BK570" s="22">
        <v>460</v>
      </c>
      <c r="BL570" s="22">
        <v>172</v>
      </c>
      <c r="BM570" s="22">
        <v>502</v>
      </c>
      <c r="BN570" s="22">
        <v>184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650</v>
      </c>
      <c r="CB570" s="22">
        <v>186</v>
      </c>
      <c r="CC570" s="22">
        <v>436</v>
      </c>
      <c r="CD570" s="22">
        <v>150</v>
      </c>
      <c r="CE570" s="22">
        <v>504</v>
      </c>
      <c r="CF570" s="22">
        <v>182</v>
      </c>
      <c r="CG570" s="22">
        <v>475</v>
      </c>
      <c r="CH570" s="22">
        <v>183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168281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-0.5</v>
      </c>
      <c r="K571" s="20">
        <v>0.5</v>
      </c>
      <c r="L571" s="22">
        <v>0</v>
      </c>
      <c r="M571" s="20" t="s">
        <v>1414</v>
      </c>
      <c r="N571" s="20">
        <v>0</v>
      </c>
      <c r="O571" s="22">
        <v>455</v>
      </c>
      <c r="P571" s="23" t="b">
        <v>0</v>
      </c>
      <c r="Q571" s="20"/>
      <c r="R571" s="20" t="s">
        <v>2930</v>
      </c>
      <c r="S571" s="22">
        <v>45</v>
      </c>
      <c r="T571" s="20" t="s">
        <v>1536</v>
      </c>
      <c r="U571" s="20">
        <v>2.4</v>
      </c>
      <c r="V571" s="20" t="s">
        <v>588</v>
      </c>
      <c r="W571" s="20">
        <v>0.1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12</v>
      </c>
      <c r="AD571" s="22">
        <v>5063</v>
      </c>
      <c r="AE571" s="22">
        <v>28</v>
      </c>
      <c r="AF571" s="22">
        <v>7657</v>
      </c>
      <c r="AG571" s="22">
        <v>231</v>
      </c>
      <c r="AH571" s="20">
        <v>0</v>
      </c>
      <c r="AI571" s="20">
        <v>2.7</v>
      </c>
      <c r="AJ571" s="20" t="s">
        <v>588</v>
      </c>
      <c r="AK571" s="22">
        <v>416</v>
      </c>
      <c r="AL571" s="22">
        <v>0</v>
      </c>
      <c r="AM571" s="22">
        <v>0</v>
      </c>
      <c r="AN571" s="22">
        <v>1</v>
      </c>
      <c r="AO571" s="22">
        <v>6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1</v>
      </c>
      <c r="AW571" s="22">
        <v>64</v>
      </c>
      <c r="AX571" s="20">
        <v>89</v>
      </c>
      <c r="AY571" s="20">
        <v>32.4</v>
      </c>
      <c r="AZ571" s="20">
        <v>17</v>
      </c>
      <c r="BA571" s="20">
        <v>13.8</v>
      </c>
      <c r="BB571" s="22">
        <v>5</v>
      </c>
      <c r="BC571" s="20">
        <v>0.21</v>
      </c>
      <c r="BD571" s="20">
        <v>0.17</v>
      </c>
      <c r="BE571" s="20">
        <v>0.38</v>
      </c>
      <c r="BF571" s="20">
        <v>5.64</v>
      </c>
      <c r="BG571" s="22">
        <v>192</v>
      </c>
      <c r="BH571" s="22">
        <v>76</v>
      </c>
      <c r="BI571" s="22">
        <v>239</v>
      </c>
      <c r="BJ571" s="22">
        <v>71</v>
      </c>
      <c r="BK571" s="22">
        <v>272</v>
      </c>
      <c r="BL571" s="22">
        <v>84</v>
      </c>
      <c r="BM571" s="22">
        <v>264</v>
      </c>
      <c r="BN571" s="22">
        <v>90</v>
      </c>
      <c r="BO571" s="20"/>
      <c r="BP571" s="20"/>
      <c r="BQ571" s="20"/>
      <c r="BR571" s="20"/>
      <c r="BS571" s="20"/>
      <c r="BT571" s="20"/>
      <c r="BU571" s="22">
        <v>0.05</v>
      </c>
      <c r="BV571" s="22">
        <v>0</v>
      </c>
      <c r="BW571" s="22">
        <v>0.04</v>
      </c>
      <c r="BX571" s="22">
        <v>0.09</v>
      </c>
      <c r="BY571" s="22">
        <v>1.22</v>
      </c>
      <c r="BZ571" s="22">
        <v>1.3</v>
      </c>
      <c r="CA571" s="22">
        <v>366</v>
      </c>
      <c r="CB571" s="22">
        <v>59</v>
      </c>
      <c r="CC571" s="22">
        <v>567</v>
      </c>
      <c r="CD571" s="22">
        <v>216</v>
      </c>
      <c r="CE571" s="22">
        <v>184</v>
      </c>
      <c r="CF571" s="22">
        <v>62</v>
      </c>
      <c r="CG571" s="22">
        <v>413</v>
      </c>
      <c r="CH571" s="22">
        <v>160</v>
      </c>
      <c r="CI571" s="22">
        <v>1.08</v>
      </c>
      <c r="CJ571" s="22">
        <v>0.22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244930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3</v>
      </c>
      <c r="J572" s="20">
        <v>0</v>
      </c>
      <c r="K572" s="20">
        <v>0</v>
      </c>
      <c r="L572" s="22">
        <v>0</v>
      </c>
      <c r="M572" s="20" t="s">
        <v>1256</v>
      </c>
      <c r="N572" s="20">
        <v>0</v>
      </c>
      <c r="O572" s="22">
        <v>456</v>
      </c>
      <c r="P572" s="23" t="b">
        <v>0</v>
      </c>
      <c r="Q572" s="20" t="s">
        <v>3227</v>
      </c>
      <c r="R572" s="20" t="s">
        <v>3228</v>
      </c>
      <c r="S572" s="22">
        <v>44</v>
      </c>
      <c r="T572" s="20" t="s">
        <v>1549</v>
      </c>
      <c r="U572" s="20">
        <v>0</v>
      </c>
      <c r="V572" s="20" t="s">
        <v>712</v>
      </c>
      <c r="W572" s="20">
        <v>0</v>
      </c>
      <c r="X572" s="23" t="b">
        <v>0</v>
      </c>
      <c r="Y572" s="20"/>
      <c r="Z572" s="20" t="s">
        <v>872</v>
      </c>
      <c r="AA572" s="22">
        <v>16</v>
      </c>
      <c r="AB572" s="22">
        <v>17</v>
      </c>
      <c r="AC572" s="22">
        <v>0</v>
      </c>
      <c r="AD572" s="22">
        <v>874</v>
      </c>
      <c r="AE572" s="22">
        <v>0</v>
      </c>
      <c r="AF572" s="22">
        <v>2918</v>
      </c>
      <c r="AG572" s="22">
        <v>33</v>
      </c>
      <c r="AH572" s="20">
        <v>0</v>
      </c>
      <c r="AI572" s="20">
        <v>0</v>
      </c>
      <c r="AJ572" s="20" t="s">
        <v>712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581</v>
      </c>
      <c r="BH572" s="22">
        <v>220</v>
      </c>
      <c r="BI572" s="22">
        <v>570</v>
      </c>
      <c r="BJ572" s="22">
        <v>221</v>
      </c>
      <c r="BK572" s="22">
        <v>559</v>
      </c>
      <c r="BL572" s="22">
        <v>218</v>
      </c>
      <c r="BM572" s="22">
        <v>585</v>
      </c>
      <c r="BN572" s="22">
        <v>224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540</v>
      </c>
      <c r="CB572" s="22">
        <v>291</v>
      </c>
      <c r="CC572" s="22">
        <v>541</v>
      </c>
      <c r="CD572" s="22">
        <v>198</v>
      </c>
      <c r="CE572" s="22">
        <v>589</v>
      </c>
      <c r="CF572" s="22">
        <v>225</v>
      </c>
      <c r="CG572" s="22">
        <v>592</v>
      </c>
      <c r="CH572" s="22">
        <v>226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100</v>
      </c>
      <c r="B573" s="22">
        <v>100</v>
      </c>
      <c r="C573" s="22">
        <v>199170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-1.2</v>
      </c>
      <c r="K573" s="20">
        <v>-0.2</v>
      </c>
      <c r="L573" s="22">
        <v>0</v>
      </c>
      <c r="M573" s="20" t="s">
        <v>1562</v>
      </c>
      <c r="N573" s="20">
        <v>-0.7</v>
      </c>
      <c r="O573" s="22">
        <v>457</v>
      </c>
      <c r="P573" s="23" t="b">
        <v>0</v>
      </c>
      <c r="Q573" s="20"/>
      <c r="R573" s="20" t="s">
        <v>3373</v>
      </c>
      <c r="S573" s="22">
        <v>45</v>
      </c>
      <c r="T573" s="20" t="s">
        <v>1563</v>
      </c>
      <c r="U573" s="20">
        <v>0.2</v>
      </c>
      <c r="V573" s="20" t="s">
        <v>714</v>
      </c>
      <c r="W573" s="20">
        <v>0</v>
      </c>
      <c r="X573" s="23" t="b">
        <v>0</v>
      </c>
      <c r="Y573" s="20"/>
      <c r="Z573" s="20" t="s">
        <v>858</v>
      </c>
      <c r="AA573" s="22">
        <v>16</v>
      </c>
      <c r="AB573" s="22">
        <v>17</v>
      </c>
      <c r="AC573" s="22">
        <v>1</v>
      </c>
      <c r="AD573" s="22">
        <v>1338</v>
      </c>
      <c r="AE573" s="22">
        <v>46</v>
      </c>
      <c r="AF573" s="22">
        <v>2327</v>
      </c>
      <c r="AG573" s="22">
        <v>79</v>
      </c>
      <c r="AH573" s="20">
        <v>-0.2</v>
      </c>
      <c r="AI573" s="20">
        <v>0.2</v>
      </c>
      <c r="AJ573" s="20" t="s">
        <v>714</v>
      </c>
      <c r="AK573" s="22">
        <v>179</v>
      </c>
      <c r="AL573" s="22">
        <v>0</v>
      </c>
      <c r="AM573" s="22">
        <v>0</v>
      </c>
      <c r="AN573" s="22">
        <v>0</v>
      </c>
      <c r="AO573" s="22">
        <v>4</v>
      </c>
      <c r="AP573" s="22">
        <v>0</v>
      </c>
      <c r="AQ573" s="22">
        <v>0</v>
      </c>
      <c r="AR573" s="22">
        <v>0</v>
      </c>
      <c r="AS573" s="22">
        <v>0</v>
      </c>
      <c r="AT573" s="22">
        <v>1</v>
      </c>
      <c r="AU573" s="22">
        <v>0</v>
      </c>
      <c r="AV573" s="22">
        <v>0</v>
      </c>
      <c r="AW573" s="22">
        <v>18</v>
      </c>
      <c r="AX573" s="20">
        <v>24</v>
      </c>
      <c r="AY573" s="20">
        <v>5.4</v>
      </c>
      <c r="AZ573" s="20">
        <v>0</v>
      </c>
      <c r="BA573" s="20">
        <v>2.9</v>
      </c>
      <c r="BB573" s="22">
        <v>2</v>
      </c>
      <c r="BC573" s="20">
        <v>0</v>
      </c>
      <c r="BD573" s="20">
        <v>0.04</v>
      </c>
      <c r="BE573" s="20">
        <v>0.04</v>
      </c>
      <c r="BF573" s="20">
        <v>5.39</v>
      </c>
      <c r="BG573" s="22">
        <v>335</v>
      </c>
      <c r="BH573" s="22">
        <v>126</v>
      </c>
      <c r="BI573" s="22">
        <v>362</v>
      </c>
      <c r="BJ573" s="22">
        <v>131</v>
      </c>
      <c r="BK573" s="22">
        <v>594</v>
      </c>
      <c r="BL573" s="22">
        <v>229</v>
      </c>
      <c r="BM573" s="22">
        <v>383</v>
      </c>
      <c r="BN573" s="22">
        <v>136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0.02</v>
      </c>
      <c r="BX573" s="22">
        <v>0.02</v>
      </c>
      <c r="BY573" s="22">
        <v>2.71</v>
      </c>
      <c r="BZ573" s="22">
        <v>2.0099999999999998</v>
      </c>
      <c r="CA573" s="22">
        <v>376</v>
      </c>
      <c r="CB573" s="22">
        <v>65</v>
      </c>
      <c r="CC573" s="22">
        <v>729</v>
      </c>
      <c r="CD573" s="22">
        <v>236</v>
      </c>
      <c r="CE573" s="22">
        <v>441</v>
      </c>
      <c r="CF573" s="22">
        <v>153</v>
      </c>
      <c r="CG573" s="22">
        <v>515</v>
      </c>
      <c r="CH573" s="22">
        <v>194</v>
      </c>
      <c r="CI573" s="22">
        <v>1.01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243345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3</v>
      </c>
      <c r="J574" s="20">
        <v>0</v>
      </c>
      <c r="K574" s="20">
        <v>0</v>
      </c>
      <c r="L574" s="22">
        <v>0</v>
      </c>
      <c r="M574" s="20" t="s">
        <v>505</v>
      </c>
      <c r="N574" s="20">
        <v>0</v>
      </c>
      <c r="O574" s="22">
        <v>458</v>
      </c>
      <c r="P574" s="23" t="b">
        <v>0</v>
      </c>
      <c r="Q574" s="20" t="s">
        <v>3083</v>
      </c>
      <c r="R574" s="20" t="s">
        <v>3084</v>
      </c>
      <c r="S574" s="22">
        <v>49</v>
      </c>
      <c r="T574" s="20" t="s">
        <v>1569</v>
      </c>
      <c r="U574" s="20">
        <v>0</v>
      </c>
      <c r="V574" s="20" t="s">
        <v>619</v>
      </c>
      <c r="W574" s="20">
        <v>0</v>
      </c>
      <c r="X574" s="23" t="b">
        <v>0</v>
      </c>
      <c r="Y574" s="20"/>
      <c r="Z574" s="20" t="s">
        <v>872</v>
      </c>
      <c r="AA574" s="22">
        <v>16</v>
      </c>
      <c r="AB574" s="22">
        <v>17</v>
      </c>
      <c r="AC574" s="22">
        <v>0</v>
      </c>
      <c r="AD574" s="22">
        <v>68</v>
      </c>
      <c r="AE574" s="22">
        <v>0</v>
      </c>
      <c r="AF574" s="22">
        <v>1111</v>
      </c>
      <c r="AG574" s="22">
        <v>6</v>
      </c>
      <c r="AH574" s="20">
        <v>0</v>
      </c>
      <c r="AI574" s="20">
        <v>0</v>
      </c>
      <c r="AJ574" s="20" t="s">
        <v>619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687</v>
      </c>
      <c r="BH574" s="22">
        <v>287</v>
      </c>
      <c r="BI574" s="22">
        <v>686</v>
      </c>
      <c r="BJ574" s="22">
        <v>287</v>
      </c>
      <c r="BK574" s="22">
        <v>681</v>
      </c>
      <c r="BL574" s="22">
        <v>284</v>
      </c>
      <c r="BM574" s="22">
        <v>688</v>
      </c>
      <c r="BN574" s="22">
        <v>287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264</v>
      </c>
      <c r="CB574" s="22">
        <v>170</v>
      </c>
      <c r="CC574" s="22">
        <v>667</v>
      </c>
      <c r="CD574" s="22">
        <v>274</v>
      </c>
      <c r="CE574" s="22">
        <v>689</v>
      </c>
      <c r="CF574" s="22">
        <v>287</v>
      </c>
      <c r="CG574" s="22">
        <v>672</v>
      </c>
      <c r="CH574" s="22">
        <v>274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437476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1550</v>
      </c>
      <c r="N575" s="20">
        <v>0</v>
      </c>
      <c r="O575" s="22">
        <v>459</v>
      </c>
      <c r="P575" s="23" t="b">
        <v>0</v>
      </c>
      <c r="Q575" s="20" t="s">
        <v>2463</v>
      </c>
      <c r="R575" s="20" t="s">
        <v>2464</v>
      </c>
      <c r="S575" s="22">
        <v>45</v>
      </c>
      <c r="T575" s="20" t="s">
        <v>1551</v>
      </c>
      <c r="U575" s="20">
        <v>0</v>
      </c>
      <c r="V575" s="20" t="s">
        <v>1552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0</v>
      </c>
      <c r="AE575" s="22">
        <v>0</v>
      </c>
      <c r="AF575" s="22">
        <v>343</v>
      </c>
      <c r="AG575" s="22">
        <v>6</v>
      </c>
      <c r="AH575" s="20">
        <v>0</v>
      </c>
      <c r="AI575" s="20">
        <v>0</v>
      </c>
      <c r="AJ575" s="20" t="s">
        <v>721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621</v>
      </c>
      <c r="BH575" s="22">
        <v>241</v>
      </c>
      <c r="BI575" s="22">
        <v>618</v>
      </c>
      <c r="BJ575" s="22">
        <v>242</v>
      </c>
      <c r="BK575" s="22">
        <v>610</v>
      </c>
      <c r="BL575" s="22">
        <v>240</v>
      </c>
      <c r="BM575" s="22">
        <v>626</v>
      </c>
      <c r="BN575" s="22">
        <v>245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411</v>
      </c>
      <c r="CB575" s="22">
        <v>232</v>
      </c>
      <c r="CC575" s="22">
        <v>587</v>
      </c>
      <c r="CD575" s="22">
        <v>221</v>
      </c>
      <c r="CE575" s="22">
        <v>629</v>
      </c>
      <c r="CF575" s="22">
        <v>246</v>
      </c>
      <c r="CG575" s="22">
        <v>717</v>
      </c>
      <c r="CH575" s="22">
        <v>305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209035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2</v>
      </c>
      <c r="J576" s="20">
        <v>0</v>
      </c>
      <c r="K576" s="20">
        <v>0</v>
      </c>
      <c r="L576" s="22">
        <v>0</v>
      </c>
      <c r="M576" s="20" t="s">
        <v>1540</v>
      </c>
      <c r="N576" s="20">
        <v>0</v>
      </c>
      <c r="O576" s="22">
        <v>460</v>
      </c>
      <c r="P576" s="23" t="b">
        <v>0</v>
      </c>
      <c r="Q576" s="20" t="s">
        <v>3085</v>
      </c>
      <c r="R576" s="20" t="s">
        <v>3086</v>
      </c>
      <c r="S576" s="22">
        <v>40</v>
      </c>
      <c r="T576" s="20" t="s">
        <v>1541</v>
      </c>
      <c r="U576" s="20">
        <v>0</v>
      </c>
      <c r="V576" s="20" t="s">
        <v>716</v>
      </c>
      <c r="W576" s="20">
        <v>0.1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884</v>
      </c>
      <c r="AE576" s="22">
        <v>0</v>
      </c>
      <c r="AF576" s="22">
        <v>8073</v>
      </c>
      <c r="AG576" s="22">
        <v>95</v>
      </c>
      <c r="AH576" s="20">
        <v>0</v>
      </c>
      <c r="AI576" s="20">
        <v>0</v>
      </c>
      <c r="AJ576" s="20" t="s">
        <v>716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485</v>
      </c>
      <c r="BH576" s="22">
        <v>178</v>
      </c>
      <c r="BI576" s="22">
        <v>469</v>
      </c>
      <c r="BJ576" s="22">
        <v>175</v>
      </c>
      <c r="BK576" s="22">
        <v>447</v>
      </c>
      <c r="BL576" s="22">
        <v>165</v>
      </c>
      <c r="BM576" s="22">
        <v>490</v>
      </c>
      <c r="BN576" s="22">
        <v>178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636</v>
      </c>
      <c r="CB576" s="22">
        <v>178</v>
      </c>
      <c r="CC576" s="22">
        <v>424</v>
      </c>
      <c r="CD576" s="22">
        <v>144</v>
      </c>
      <c r="CE576" s="22">
        <v>492</v>
      </c>
      <c r="CF576" s="22">
        <v>176</v>
      </c>
      <c r="CG576" s="22">
        <v>443</v>
      </c>
      <c r="CH576" s="22">
        <v>172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204822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1564</v>
      </c>
      <c r="N577" s="20">
        <v>0</v>
      </c>
      <c r="O577" s="22">
        <v>461</v>
      </c>
      <c r="P577" s="23" t="b">
        <v>0</v>
      </c>
      <c r="Q577" s="20" t="s">
        <v>2931</v>
      </c>
      <c r="R577" s="20" t="s">
        <v>2820</v>
      </c>
      <c r="S577" s="22">
        <v>44</v>
      </c>
      <c r="T577" s="20" t="s">
        <v>1565</v>
      </c>
      <c r="U577" s="20">
        <v>0</v>
      </c>
      <c r="V577" s="20" t="s">
        <v>503</v>
      </c>
      <c r="W577" s="20">
        <v>0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88</v>
      </c>
      <c r="AE577" s="22">
        <v>0</v>
      </c>
      <c r="AF577" s="22">
        <v>3604</v>
      </c>
      <c r="AG577" s="22">
        <v>25</v>
      </c>
      <c r="AH577" s="20">
        <v>0</v>
      </c>
      <c r="AI577" s="20">
        <v>0</v>
      </c>
      <c r="AJ577" s="20" t="s">
        <v>2240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569</v>
      </c>
      <c r="BH577" s="22">
        <v>224</v>
      </c>
      <c r="BI577" s="22">
        <v>558</v>
      </c>
      <c r="BJ577" s="22">
        <v>222</v>
      </c>
      <c r="BK577" s="22">
        <v>546</v>
      </c>
      <c r="BL577" s="22">
        <v>220</v>
      </c>
      <c r="BM577" s="22">
        <v>573</v>
      </c>
      <c r="BN577" s="22">
        <v>223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515</v>
      </c>
      <c r="CB577" s="22">
        <v>119</v>
      </c>
      <c r="CC577" s="22">
        <v>527</v>
      </c>
      <c r="CD577" s="22">
        <v>205</v>
      </c>
      <c r="CE577" s="22">
        <v>577</v>
      </c>
      <c r="CF577" s="22">
        <v>223</v>
      </c>
      <c r="CG577" s="22">
        <v>586</v>
      </c>
      <c r="CH577" s="22">
        <v>208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185253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3</v>
      </c>
      <c r="J578" s="20">
        <v>0</v>
      </c>
      <c r="K578" s="20">
        <v>0</v>
      </c>
      <c r="L578" s="22">
        <v>0</v>
      </c>
      <c r="M578" s="20" t="s">
        <v>1582</v>
      </c>
      <c r="N578" s="20">
        <v>0</v>
      </c>
      <c r="O578" s="22">
        <v>462</v>
      </c>
      <c r="P578" s="23" t="b">
        <v>0</v>
      </c>
      <c r="Q578" s="20" t="s">
        <v>2821</v>
      </c>
      <c r="R578" s="20" t="s">
        <v>2822</v>
      </c>
      <c r="S578" s="22">
        <v>45</v>
      </c>
      <c r="T578" s="20" t="s">
        <v>1583</v>
      </c>
      <c r="U578" s="20">
        <v>0</v>
      </c>
      <c r="V578" s="20" t="s">
        <v>1584</v>
      </c>
      <c r="W578" s="20">
        <v>0</v>
      </c>
      <c r="X578" s="23" t="b">
        <v>0</v>
      </c>
      <c r="Y578" s="20"/>
      <c r="Z578" s="20" t="s">
        <v>872</v>
      </c>
      <c r="AA578" s="22">
        <v>16</v>
      </c>
      <c r="AB578" s="22">
        <v>17</v>
      </c>
      <c r="AC578" s="22">
        <v>0</v>
      </c>
      <c r="AD578" s="22">
        <v>296</v>
      </c>
      <c r="AE578" s="22">
        <v>0</v>
      </c>
      <c r="AF578" s="22">
        <v>4903</v>
      </c>
      <c r="AG578" s="22">
        <v>49</v>
      </c>
      <c r="AH578" s="20">
        <v>0</v>
      </c>
      <c r="AI578" s="20">
        <v>0</v>
      </c>
      <c r="AJ578" s="20" t="s">
        <v>2241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607</v>
      </c>
      <c r="BH578" s="22">
        <v>236</v>
      </c>
      <c r="BI578" s="22">
        <v>603</v>
      </c>
      <c r="BJ578" s="22">
        <v>237</v>
      </c>
      <c r="BK578" s="22">
        <v>593</v>
      </c>
      <c r="BL578" s="22">
        <v>235</v>
      </c>
      <c r="BM578" s="22">
        <v>611</v>
      </c>
      <c r="BN578" s="22">
        <v>240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374</v>
      </c>
      <c r="CB578" s="22">
        <v>226</v>
      </c>
      <c r="CC578" s="22">
        <v>572</v>
      </c>
      <c r="CD578" s="22">
        <v>216</v>
      </c>
      <c r="CE578" s="22">
        <v>615</v>
      </c>
      <c r="CF578" s="22">
        <v>241</v>
      </c>
      <c r="CG578" s="22">
        <v>598</v>
      </c>
      <c r="CH578" s="22">
        <v>231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50232</v>
      </c>
      <c r="D579" s="22">
        <v>0</v>
      </c>
      <c r="E579" s="22">
        <v>0</v>
      </c>
      <c r="F579" s="22">
        <v>-2</v>
      </c>
      <c r="G579" s="22">
        <v>2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1475</v>
      </c>
      <c r="N579" s="20">
        <v>0</v>
      </c>
      <c r="O579" s="22">
        <v>463</v>
      </c>
      <c r="P579" s="23" t="b">
        <v>0</v>
      </c>
      <c r="Q579" s="20" t="s">
        <v>3229</v>
      </c>
      <c r="R579" s="20" t="s">
        <v>3230</v>
      </c>
      <c r="S579" s="22">
        <v>48</v>
      </c>
      <c r="T579" s="20" t="s">
        <v>1476</v>
      </c>
      <c r="U579" s="20">
        <v>0</v>
      </c>
      <c r="V579" s="20" t="s">
        <v>743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290</v>
      </c>
      <c r="AE579" s="22">
        <v>0</v>
      </c>
      <c r="AF579" s="22">
        <v>2582</v>
      </c>
      <c r="AG579" s="22">
        <v>32</v>
      </c>
      <c r="AH579" s="20">
        <v>0</v>
      </c>
      <c r="AI579" s="20">
        <v>0</v>
      </c>
      <c r="AJ579" s="20" t="s">
        <v>2598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667</v>
      </c>
      <c r="BH579" s="22">
        <v>271</v>
      </c>
      <c r="BI579" s="22">
        <v>665</v>
      </c>
      <c r="BJ579" s="22">
        <v>273</v>
      </c>
      <c r="BK579" s="22">
        <v>658</v>
      </c>
      <c r="BL579" s="22">
        <v>269</v>
      </c>
      <c r="BM579" s="22">
        <v>670</v>
      </c>
      <c r="BN579" s="22">
        <v>273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284</v>
      </c>
      <c r="CB579" s="22">
        <v>184</v>
      </c>
      <c r="CC579" s="22">
        <v>640</v>
      </c>
      <c r="CD579" s="22">
        <v>254</v>
      </c>
      <c r="CE579" s="22">
        <v>670</v>
      </c>
      <c r="CF579" s="22">
        <v>272</v>
      </c>
      <c r="CG579" s="22">
        <v>614</v>
      </c>
      <c r="CH579" s="22">
        <v>239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27.75" thickBot="1">
      <c r="A580" s="22">
        <v>0</v>
      </c>
      <c r="B580" s="22">
        <v>0</v>
      </c>
      <c r="C580" s="22">
        <v>217331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4</v>
      </c>
      <c r="J580" s="20">
        <v>0</v>
      </c>
      <c r="K580" s="20">
        <v>0</v>
      </c>
      <c r="L580" s="22">
        <v>0</v>
      </c>
      <c r="M580" s="20" t="s">
        <v>1232</v>
      </c>
      <c r="N580" s="20">
        <v>0</v>
      </c>
      <c r="O580" s="22">
        <v>464</v>
      </c>
      <c r="P580" s="23" t="b">
        <v>0</v>
      </c>
      <c r="Q580" s="20" t="s">
        <v>2242</v>
      </c>
      <c r="R580" s="20" t="s">
        <v>2243</v>
      </c>
      <c r="S580" s="22">
        <v>45</v>
      </c>
      <c r="T580" s="20" t="s">
        <v>1542</v>
      </c>
      <c r="U580" s="20">
        <v>0</v>
      </c>
      <c r="V580" s="20" t="s">
        <v>441</v>
      </c>
      <c r="W580" s="20">
        <v>0.2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0</v>
      </c>
      <c r="AE580" s="22">
        <v>0</v>
      </c>
      <c r="AF580" s="22">
        <v>23728</v>
      </c>
      <c r="AG580" s="22">
        <v>296</v>
      </c>
      <c r="AH580" s="20">
        <v>0</v>
      </c>
      <c r="AI580" s="20">
        <v>0</v>
      </c>
      <c r="AJ580" s="20" t="s">
        <v>441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608</v>
      </c>
      <c r="BH580" s="22">
        <v>59</v>
      </c>
      <c r="BI580" s="22">
        <v>604</v>
      </c>
      <c r="BJ580" s="22">
        <v>62</v>
      </c>
      <c r="BK580" s="22">
        <v>595</v>
      </c>
      <c r="BL580" s="22">
        <v>60</v>
      </c>
      <c r="BM580" s="22">
        <v>612</v>
      </c>
      <c r="BN580" s="22">
        <v>60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385</v>
      </c>
      <c r="CB580" s="22">
        <v>65</v>
      </c>
      <c r="CC580" s="22">
        <v>574</v>
      </c>
      <c r="CD580" s="22">
        <v>59</v>
      </c>
      <c r="CE580" s="22">
        <v>616</v>
      </c>
      <c r="CF580" s="22">
        <v>63</v>
      </c>
      <c r="CG580" s="22">
        <v>352</v>
      </c>
      <c r="CH580" s="22">
        <v>56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114241</v>
      </c>
      <c r="D581" s="22">
        <v>0</v>
      </c>
      <c r="E581" s="22">
        <v>0</v>
      </c>
      <c r="F581" s="22">
        <v>-1</v>
      </c>
      <c r="G581" s="22">
        <v>1</v>
      </c>
      <c r="H581" s="22">
        <v>0</v>
      </c>
      <c r="I581" s="22">
        <v>2</v>
      </c>
      <c r="J581" s="20">
        <v>3.2</v>
      </c>
      <c r="K581" s="20">
        <v>4.2</v>
      </c>
      <c r="L581" s="22">
        <v>1</v>
      </c>
      <c r="M581" s="20" t="s">
        <v>1299</v>
      </c>
      <c r="N581" s="20">
        <v>3.7</v>
      </c>
      <c r="O581" s="22">
        <v>465</v>
      </c>
      <c r="P581" s="23" t="b">
        <v>0</v>
      </c>
      <c r="Q581" s="20"/>
      <c r="R581" s="20"/>
      <c r="S581" s="22">
        <v>44</v>
      </c>
      <c r="T581" s="20" t="s">
        <v>1568</v>
      </c>
      <c r="U581" s="20">
        <v>3.7</v>
      </c>
      <c r="V581" s="20" t="s">
        <v>553</v>
      </c>
      <c r="W581" s="20">
        <v>0.1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11</v>
      </c>
      <c r="AD581" s="22">
        <v>4432</v>
      </c>
      <c r="AE581" s="22">
        <v>603</v>
      </c>
      <c r="AF581" s="22">
        <v>3264</v>
      </c>
      <c r="AG581" s="22">
        <v>342</v>
      </c>
      <c r="AH581" s="20">
        <v>0.8</v>
      </c>
      <c r="AI581" s="20">
        <v>2.5</v>
      </c>
      <c r="AJ581" s="20" t="s">
        <v>553</v>
      </c>
      <c r="AK581" s="22">
        <v>210</v>
      </c>
      <c r="AL581" s="22">
        <v>0</v>
      </c>
      <c r="AM581" s="22">
        <v>1</v>
      </c>
      <c r="AN581" s="22">
        <v>1</v>
      </c>
      <c r="AO581" s="22">
        <v>2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53</v>
      </c>
      <c r="AX581" s="20">
        <v>77.599999999999994</v>
      </c>
      <c r="AY581" s="20">
        <v>46.7</v>
      </c>
      <c r="AZ581" s="20">
        <v>44</v>
      </c>
      <c r="BA581" s="20">
        <v>16.8</v>
      </c>
      <c r="BB581" s="22">
        <v>2</v>
      </c>
      <c r="BC581" s="20">
        <v>0.35</v>
      </c>
      <c r="BD581" s="20">
        <v>0.12</v>
      </c>
      <c r="BE581" s="20">
        <v>0.47</v>
      </c>
      <c r="BF581" s="20">
        <v>3.4</v>
      </c>
      <c r="BG581" s="22">
        <v>218</v>
      </c>
      <c r="BH581" s="22">
        <v>84</v>
      </c>
      <c r="BI581" s="22">
        <v>201</v>
      </c>
      <c r="BJ581" s="22">
        <v>53</v>
      </c>
      <c r="BK581" s="22">
        <v>183</v>
      </c>
      <c r="BL581" s="22">
        <v>38</v>
      </c>
      <c r="BM581" s="22">
        <v>228</v>
      </c>
      <c r="BN581" s="22">
        <v>72</v>
      </c>
      <c r="BO581" s="20"/>
      <c r="BP581" s="20"/>
      <c r="BQ581" s="20"/>
      <c r="BR581" s="20"/>
      <c r="BS581" s="20"/>
      <c r="BT581" s="20"/>
      <c r="BU581" s="22">
        <v>0.15</v>
      </c>
      <c r="BV581" s="22">
        <v>0</v>
      </c>
      <c r="BW581" s="22">
        <v>0.05</v>
      </c>
      <c r="BX581" s="22">
        <v>0.2</v>
      </c>
      <c r="BY581" s="22">
        <v>1.46</v>
      </c>
      <c r="BZ581" s="22">
        <v>0.86</v>
      </c>
      <c r="CA581" s="22">
        <v>490</v>
      </c>
      <c r="CB581" s="22">
        <v>105</v>
      </c>
      <c r="CC581" s="22">
        <v>70</v>
      </c>
      <c r="CD581" s="22">
        <v>20</v>
      </c>
      <c r="CE581" s="22">
        <v>75</v>
      </c>
      <c r="CF581" s="22">
        <v>18</v>
      </c>
      <c r="CG581" s="22">
        <v>444</v>
      </c>
      <c r="CH581" s="22">
        <v>173</v>
      </c>
      <c r="CI581" s="22">
        <v>0.86</v>
      </c>
      <c r="CJ581" s="22">
        <v>0.43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201440</v>
      </c>
      <c r="D582" s="22">
        <v>0</v>
      </c>
      <c r="E582" s="22">
        <v>0</v>
      </c>
      <c r="F582" s="22">
        <v>-1</v>
      </c>
      <c r="G582" s="22">
        <v>1</v>
      </c>
      <c r="H582" s="22">
        <v>0</v>
      </c>
      <c r="I582" s="22">
        <v>4</v>
      </c>
      <c r="J582" s="20">
        <v>0</v>
      </c>
      <c r="K582" s="20">
        <v>0</v>
      </c>
      <c r="L582" s="22">
        <v>0</v>
      </c>
      <c r="M582" s="20" t="s">
        <v>597</v>
      </c>
      <c r="N582" s="20">
        <v>0</v>
      </c>
      <c r="O582" s="22">
        <v>466</v>
      </c>
      <c r="P582" s="23" t="b">
        <v>0</v>
      </c>
      <c r="Q582" s="20" t="s">
        <v>3087</v>
      </c>
      <c r="R582" s="20" t="s">
        <v>3088</v>
      </c>
      <c r="S582" s="22">
        <v>44</v>
      </c>
      <c r="T582" s="20" t="s">
        <v>2244</v>
      </c>
      <c r="U582" s="20">
        <v>0</v>
      </c>
      <c r="V582" s="20" t="s">
        <v>2245</v>
      </c>
      <c r="W582" s="20">
        <v>0.5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22938</v>
      </c>
      <c r="AE582" s="22">
        <v>0</v>
      </c>
      <c r="AF582" s="22">
        <v>107956</v>
      </c>
      <c r="AG582" s="22">
        <v>1458</v>
      </c>
      <c r="AH582" s="20">
        <v>0</v>
      </c>
      <c r="AI582" s="20">
        <v>0</v>
      </c>
      <c r="AJ582" s="20" t="s">
        <v>2245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566</v>
      </c>
      <c r="BH582" s="22">
        <v>54</v>
      </c>
      <c r="BI582" s="22">
        <v>555</v>
      </c>
      <c r="BJ582" s="22">
        <v>57</v>
      </c>
      <c r="BK582" s="22">
        <v>543</v>
      </c>
      <c r="BL582" s="22">
        <v>55</v>
      </c>
      <c r="BM582" s="22">
        <v>570</v>
      </c>
      <c r="BN582" s="22">
        <v>55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512</v>
      </c>
      <c r="CB582" s="22">
        <v>88</v>
      </c>
      <c r="CC582" s="22">
        <v>524</v>
      </c>
      <c r="CD582" s="22">
        <v>54</v>
      </c>
      <c r="CE582" s="22">
        <v>574</v>
      </c>
      <c r="CF582" s="22">
        <v>58</v>
      </c>
      <c r="CG582" s="22">
        <v>234</v>
      </c>
      <c r="CH582" s="22">
        <v>42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215136</v>
      </c>
      <c r="D583" s="22">
        <v>0</v>
      </c>
      <c r="E583" s="22">
        <v>0</v>
      </c>
      <c r="F583" s="22">
        <v>-2</v>
      </c>
      <c r="G583" s="22">
        <v>2</v>
      </c>
      <c r="H583" s="22">
        <v>0</v>
      </c>
      <c r="I583" s="22">
        <v>2</v>
      </c>
      <c r="J583" s="20">
        <v>-0.2</v>
      </c>
      <c r="K583" s="20">
        <v>0.8</v>
      </c>
      <c r="L583" s="22">
        <v>1</v>
      </c>
      <c r="M583" s="20" t="s">
        <v>1529</v>
      </c>
      <c r="N583" s="20">
        <v>0.3</v>
      </c>
      <c r="O583" s="22">
        <v>467</v>
      </c>
      <c r="P583" s="23" t="b">
        <v>0</v>
      </c>
      <c r="Q583" s="20"/>
      <c r="R583" s="20"/>
      <c r="S583" s="22">
        <v>43</v>
      </c>
      <c r="T583" s="20" t="s">
        <v>1530</v>
      </c>
      <c r="U583" s="20">
        <v>1.3</v>
      </c>
      <c r="V583" s="20" t="s">
        <v>1373</v>
      </c>
      <c r="W583" s="20">
        <v>0.2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4</v>
      </c>
      <c r="AD583" s="22">
        <v>4731</v>
      </c>
      <c r="AE583" s="22">
        <v>133</v>
      </c>
      <c r="AF583" s="22">
        <v>13955</v>
      </c>
      <c r="AG583" s="22">
        <v>293</v>
      </c>
      <c r="AH583" s="20">
        <v>0.1</v>
      </c>
      <c r="AI583" s="20">
        <v>0.9</v>
      </c>
      <c r="AJ583" s="20" t="s">
        <v>1373</v>
      </c>
      <c r="AK583" s="22">
        <v>110</v>
      </c>
      <c r="AL583" s="22">
        <v>0</v>
      </c>
      <c r="AM583" s="22">
        <v>0</v>
      </c>
      <c r="AN583" s="22">
        <v>0</v>
      </c>
      <c r="AO583" s="22">
        <v>2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13</v>
      </c>
      <c r="AX583" s="20">
        <v>29</v>
      </c>
      <c r="AY583" s="20">
        <v>16.2</v>
      </c>
      <c r="AZ583" s="20">
        <v>6</v>
      </c>
      <c r="BA583" s="20">
        <v>5.2</v>
      </c>
      <c r="BB583" s="22">
        <v>1</v>
      </c>
      <c r="BC583" s="20">
        <v>0.02</v>
      </c>
      <c r="BD583" s="20">
        <v>7.0000000000000007E-2</v>
      </c>
      <c r="BE583" s="20">
        <v>0.09</v>
      </c>
      <c r="BF583" s="20">
        <v>1.56</v>
      </c>
      <c r="BG583" s="22">
        <v>324</v>
      </c>
      <c r="BH583" s="22">
        <v>123</v>
      </c>
      <c r="BI583" s="22">
        <v>309</v>
      </c>
      <c r="BJ583" s="22">
        <v>104</v>
      </c>
      <c r="BK583" s="22">
        <v>337</v>
      </c>
      <c r="BL583" s="22">
        <v>113</v>
      </c>
      <c r="BM583" s="22">
        <v>342</v>
      </c>
      <c r="BN583" s="22">
        <v>119</v>
      </c>
      <c r="BO583" s="20"/>
      <c r="BP583" s="20"/>
      <c r="BQ583" s="22">
        <v>3</v>
      </c>
      <c r="BR583" s="20"/>
      <c r="BS583" s="20"/>
      <c r="BT583" s="20"/>
      <c r="BU583" s="22">
        <v>0.02</v>
      </c>
      <c r="BV583" s="22">
        <v>0</v>
      </c>
      <c r="BW583" s="22">
        <v>0.06</v>
      </c>
      <c r="BX583" s="22">
        <v>0.08</v>
      </c>
      <c r="BY583" s="22">
        <v>1.28</v>
      </c>
      <c r="BZ583" s="22">
        <v>1.64</v>
      </c>
      <c r="CA583" s="22">
        <v>582</v>
      </c>
      <c r="CB583" s="22">
        <v>148</v>
      </c>
      <c r="CC583" s="22">
        <v>329</v>
      </c>
      <c r="CD583" s="22">
        <v>104</v>
      </c>
      <c r="CE583" s="22">
        <v>313</v>
      </c>
      <c r="CF583" s="22">
        <v>103</v>
      </c>
      <c r="CG583" s="22">
        <v>329</v>
      </c>
      <c r="CH583" s="22">
        <v>128</v>
      </c>
      <c r="CI583" s="22">
        <v>0.82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60689</v>
      </c>
      <c r="D584" s="22">
        <v>0</v>
      </c>
      <c r="E584" s="22">
        <v>0</v>
      </c>
      <c r="F584" s="22">
        <v>-1</v>
      </c>
      <c r="G584" s="22">
        <v>1</v>
      </c>
      <c r="H584" s="22">
        <v>1</v>
      </c>
      <c r="I584" s="22">
        <v>4</v>
      </c>
      <c r="J584" s="20">
        <v>4.8</v>
      </c>
      <c r="K584" s="20">
        <v>5.8</v>
      </c>
      <c r="L584" s="22">
        <v>13</v>
      </c>
      <c r="M584" s="20" t="s">
        <v>1004</v>
      </c>
      <c r="N584" s="20">
        <v>5.3</v>
      </c>
      <c r="O584" s="22">
        <v>468</v>
      </c>
      <c r="P584" s="23" t="b">
        <v>0</v>
      </c>
      <c r="Q584" s="20"/>
      <c r="R584" s="20"/>
      <c r="S584" s="22">
        <v>49</v>
      </c>
      <c r="T584" s="20" t="s">
        <v>1531</v>
      </c>
      <c r="U584" s="20">
        <v>3.1</v>
      </c>
      <c r="V584" s="20" t="s">
        <v>445</v>
      </c>
      <c r="W584" s="20">
        <v>0.7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28</v>
      </c>
      <c r="AD584" s="22">
        <v>55646</v>
      </c>
      <c r="AE584" s="22">
        <v>15200</v>
      </c>
      <c r="AF584" s="22">
        <v>52615</v>
      </c>
      <c r="AG584" s="22">
        <v>2119</v>
      </c>
      <c r="AH584" s="20">
        <v>1.1000000000000001</v>
      </c>
      <c r="AI584" s="20">
        <v>5.7</v>
      </c>
      <c r="AJ584" s="20" t="s">
        <v>445</v>
      </c>
      <c r="AK584" s="22">
        <v>232</v>
      </c>
      <c r="AL584" s="22">
        <v>3</v>
      </c>
      <c r="AM584" s="22">
        <v>0</v>
      </c>
      <c r="AN584" s="22">
        <v>1</v>
      </c>
      <c r="AO584" s="22">
        <v>2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5</v>
      </c>
      <c r="AW584" s="22">
        <v>98</v>
      </c>
      <c r="AX584" s="20">
        <v>118.8</v>
      </c>
      <c r="AY584" s="20">
        <v>58.7</v>
      </c>
      <c r="AZ584" s="20">
        <v>137</v>
      </c>
      <c r="BA584" s="20">
        <v>31.4</v>
      </c>
      <c r="BB584" s="22">
        <v>2</v>
      </c>
      <c r="BC584" s="20">
        <v>2.1</v>
      </c>
      <c r="BD584" s="20">
        <v>0.09</v>
      </c>
      <c r="BE584" s="20">
        <v>2.19</v>
      </c>
      <c r="BF584" s="20">
        <v>4.9400000000000004</v>
      </c>
      <c r="BG584" s="22">
        <v>143</v>
      </c>
      <c r="BH584" s="22">
        <v>17</v>
      </c>
      <c r="BI584" s="22">
        <v>176</v>
      </c>
      <c r="BJ584" s="22">
        <v>26</v>
      </c>
      <c r="BK584" s="22">
        <v>56</v>
      </c>
      <c r="BL584" s="22">
        <v>22</v>
      </c>
      <c r="BM584" s="22">
        <v>98</v>
      </c>
      <c r="BN584" s="22">
        <v>19</v>
      </c>
      <c r="BO584" s="20"/>
      <c r="BP584" s="20"/>
      <c r="BQ584" s="20"/>
      <c r="BR584" s="20"/>
      <c r="BS584" s="20"/>
      <c r="BT584" s="20"/>
      <c r="BU584" s="22">
        <v>0.81</v>
      </c>
      <c r="BV584" s="22">
        <v>0</v>
      </c>
      <c r="BW584" s="22">
        <v>0.03</v>
      </c>
      <c r="BX584" s="22">
        <v>0.84</v>
      </c>
      <c r="BY584" s="22">
        <v>1.92</v>
      </c>
      <c r="BZ584" s="22">
        <v>0.78</v>
      </c>
      <c r="CA584" s="22">
        <v>221</v>
      </c>
      <c r="CB584" s="22">
        <v>48</v>
      </c>
      <c r="CC584" s="22">
        <v>27</v>
      </c>
      <c r="CD584" s="22">
        <v>4</v>
      </c>
      <c r="CE584" s="22">
        <v>120</v>
      </c>
      <c r="CF584" s="22">
        <v>18</v>
      </c>
      <c r="CG584" s="22">
        <v>199</v>
      </c>
      <c r="CH584" s="22">
        <v>33</v>
      </c>
      <c r="CI584" s="22">
        <v>0.78</v>
      </c>
      <c r="CJ584" s="22">
        <v>0.39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208912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2</v>
      </c>
      <c r="J585" s="20">
        <v>-0.5</v>
      </c>
      <c r="K585" s="20">
        <v>0.5</v>
      </c>
      <c r="L585" s="22">
        <v>0</v>
      </c>
      <c r="M585" s="20" t="s">
        <v>1016</v>
      </c>
      <c r="N585" s="20">
        <v>0</v>
      </c>
      <c r="O585" s="22">
        <v>469</v>
      </c>
      <c r="P585" s="23" t="b">
        <v>0</v>
      </c>
      <c r="Q585" s="20"/>
      <c r="R585" s="20" t="s">
        <v>2932</v>
      </c>
      <c r="S585" s="22">
        <v>45</v>
      </c>
      <c r="T585" s="20" t="s">
        <v>1539</v>
      </c>
      <c r="U585" s="20">
        <v>2</v>
      </c>
      <c r="V585" s="20" t="s">
        <v>520</v>
      </c>
      <c r="W585" s="20">
        <v>0.1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12</v>
      </c>
      <c r="AD585" s="22">
        <v>4839</v>
      </c>
      <c r="AE585" s="22">
        <v>15</v>
      </c>
      <c r="AF585" s="22">
        <v>6772</v>
      </c>
      <c r="AG585" s="22">
        <v>235</v>
      </c>
      <c r="AH585" s="20">
        <v>0</v>
      </c>
      <c r="AI585" s="20">
        <v>2.7</v>
      </c>
      <c r="AJ585" s="20" t="s">
        <v>520</v>
      </c>
      <c r="AK585" s="22">
        <v>437</v>
      </c>
      <c r="AL585" s="22">
        <v>0</v>
      </c>
      <c r="AM585" s="22">
        <v>0</v>
      </c>
      <c r="AN585" s="22">
        <v>1</v>
      </c>
      <c r="AO585" s="22">
        <v>9</v>
      </c>
      <c r="AP585" s="22">
        <v>0</v>
      </c>
      <c r="AQ585" s="22">
        <v>0</v>
      </c>
      <c r="AR585" s="22">
        <v>0</v>
      </c>
      <c r="AS585" s="22">
        <v>0</v>
      </c>
      <c r="AT585" s="22">
        <v>1</v>
      </c>
      <c r="AU585" s="22">
        <v>0</v>
      </c>
      <c r="AV585" s="22">
        <v>3</v>
      </c>
      <c r="AW585" s="22">
        <v>69</v>
      </c>
      <c r="AX585" s="20">
        <v>82</v>
      </c>
      <c r="AY585" s="20">
        <v>22.1</v>
      </c>
      <c r="AZ585" s="20">
        <v>18</v>
      </c>
      <c r="BA585" s="20">
        <v>12.2</v>
      </c>
      <c r="BB585" s="22">
        <v>5</v>
      </c>
      <c r="BC585" s="20">
        <v>0.1</v>
      </c>
      <c r="BD585" s="20">
        <v>0.31</v>
      </c>
      <c r="BE585" s="20">
        <v>0.41</v>
      </c>
      <c r="BF585" s="20">
        <v>8.8800000000000008</v>
      </c>
      <c r="BG585" s="22">
        <v>206</v>
      </c>
      <c r="BH585" s="22">
        <v>81</v>
      </c>
      <c r="BI585" s="22">
        <v>283</v>
      </c>
      <c r="BJ585" s="22">
        <v>93</v>
      </c>
      <c r="BK585" s="22">
        <v>261</v>
      </c>
      <c r="BL585" s="22">
        <v>79</v>
      </c>
      <c r="BM585" s="22">
        <v>277</v>
      </c>
      <c r="BN585" s="22">
        <v>94</v>
      </c>
      <c r="BO585" s="20"/>
      <c r="BP585" s="20"/>
      <c r="BQ585" s="20"/>
      <c r="BR585" s="20"/>
      <c r="BS585" s="20"/>
      <c r="BT585" s="20"/>
      <c r="BU585" s="22">
        <v>0.02</v>
      </c>
      <c r="BV585" s="22">
        <v>0</v>
      </c>
      <c r="BW585" s="22">
        <v>0.06</v>
      </c>
      <c r="BX585" s="22">
        <v>0.08</v>
      </c>
      <c r="BY585" s="22">
        <v>1.83</v>
      </c>
      <c r="BZ585" s="22">
        <v>1.85</v>
      </c>
      <c r="CA585" s="22">
        <v>380</v>
      </c>
      <c r="CB585" s="22">
        <v>68</v>
      </c>
      <c r="CC585" s="22">
        <v>573</v>
      </c>
      <c r="CD585" s="22">
        <v>218</v>
      </c>
      <c r="CE585" s="22">
        <v>226</v>
      </c>
      <c r="CF585" s="22">
        <v>75</v>
      </c>
      <c r="CG585" s="22">
        <v>414</v>
      </c>
      <c r="CH585" s="22">
        <v>161</v>
      </c>
      <c r="CI585" s="22">
        <v>1.03</v>
      </c>
      <c r="CJ585" s="22">
        <v>0.21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100</v>
      </c>
      <c r="B586" s="22">
        <v>100</v>
      </c>
      <c r="C586" s="22">
        <v>204968</v>
      </c>
      <c r="D586" s="22">
        <v>0</v>
      </c>
      <c r="E586" s="22">
        <v>0</v>
      </c>
      <c r="F586" s="22">
        <v>-1</v>
      </c>
      <c r="G586" s="22">
        <v>1</v>
      </c>
      <c r="H586" s="22">
        <v>0</v>
      </c>
      <c r="I586" s="22">
        <v>3</v>
      </c>
      <c r="J586" s="20">
        <v>-0.2</v>
      </c>
      <c r="K586" s="20">
        <v>0.8</v>
      </c>
      <c r="L586" s="22">
        <v>1</v>
      </c>
      <c r="M586" s="20" t="s">
        <v>983</v>
      </c>
      <c r="N586" s="20">
        <v>0.3</v>
      </c>
      <c r="O586" s="22">
        <v>470</v>
      </c>
      <c r="P586" s="23" t="b">
        <v>0</v>
      </c>
      <c r="Q586" s="20"/>
      <c r="R586" s="20" t="s">
        <v>3374</v>
      </c>
      <c r="S586" s="22">
        <v>49</v>
      </c>
      <c r="T586" s="20" t="s">
        <v>1538</v>
      </c>
      <c r="U586" s="20">
        <v>1.3</v>
      </c>
      <c r="V586" s="20" t="s">
        <v>599</v>
      </c>
      <c r="W586" s="20">
        <v>0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9</v>
      </c>
      <c r="AD586" s="22">
        <v>991</v>
      </c>
      <c r="AE586" s="22">
        <v>10</v>
      </c>
      <c r="AF586" s="22">
        <v>2739</v>
      </c>
      <c r="AG586" s="22">
        <v>44</v>
      </c>
      <c r="AH586" s="20">
        <v>0.1</v>
      </c>
      <c r="AI586" s="20">
        <v>1.8</v>
      </c>
      <c r="AJ586" s="20" t="s">
        <v>599</v>
      </c>
      <c r="AK586" s="22">
        <v>336</v>
      </c>
      <c r="AL586" s="22">
        <v>0</v>
      </c>
      <c r="AM586" s="22">
        <v>0</v>
      </c>
      <c r="AN586" s="22">
        <v>1</v>
      </c>
      <c r="AO586" s="22">
        <v>7</v>
      </c>
      <c r="AP586" s="22">
        <v>0</v>
      </c>
      <c r="AQ586" s="22">
        <v>0</v>
      </c>
      <c r="AR586" s="22">
        <v>0</v>
      </c>
      <c r="AS586" s="22">
        <v>2</v>
      </c>
      <c r="AT586" s="22">
        <v>0</v>
      </c>
      <c r="AU586" s="22">
        <v>0</v>
      </c>
      <c r="AV586" s="22">
        <v>0</v>
      </c>
      <c r="AW586" s="22">
        <v>24</v>
      </c>
      <c r="AX586" s="20">
        <v>55.2</v>
      </c>
      <c r="AY586" s="20">
        <v>7.7</v>
      </c>
      <c r="AZ586" s="20">
        <v>7</v>
      </c>
      <c r="BA586" s="20">
        <v>6.9</v>
      </c>
      <c r="BB586" s="22">
        <v>3</v>
      </c>
      <c r="BC586" s="20">
        <v>7.0000000000000007E-2</v>
      </c>
      <c r="BD586" s="20">
        <v>0.03</v>
      </c>
      <c r="BE586" s="20">
        <v>0.1</v>
      </c>
      <c r="BF586" s="20">
        <v>7.64</v>
      </c>
      <c r="BG586" s="22">
        <v>258</v>
      </c>
      <c r="BH586" s="22">
        <v>103</v>
      </c>
      <c r="BI586" s="22">
        <v>355</v>
      </c>
      <c r="BJ586" s="22">
        <v>179</v>
      </c>
      <c r="BK586" s="22">
        <v>335</v>
      </c>
      <c r="BL586" s="22">
        <v>172</v>
      </c>
      <c r="BM586" s="22">
        <v>329</v>
      </c>
      <c r="BN586" s="22">
        <v>149</v>
      </c>
      <c r="BO586" s="20"/>
      <c r="BP586" s="20"/>
      <c r="BQ586" s="20"/>
      <c r="BR586" s="20"/>
      <c r="BS586" s="20"/>
      <c r="BT586" s="20"/>
      <c r="BU586" s="22">
        <v>0.02</v>
      </c>
      <c r="BV586" s="22">
        <v>0</v>
      </c>
      <c r="BW586" s="22">
        <v>0.01</v>
      </c>
      <c r="BX586" s="22">
        <v>0.03</v>
      </c>
      <c r="BY586" s="22">
        <v>2.0499999999999998</v>
      </c>
      <c r="BZ586" s="22">
        <v>1.88</v>
      </c>
      <c r="CA586" s="22">
        <v>250</v>
      </c>
      <c r="CB586" s="22">
        <v>163</v>
      </c>
      <c r="CC586" s="22">
        <v>341</v>
      </c>
      <c r="CD586" s="22">
        <v>161</v>
      </c>
      <c r="CE586" s="22">
        <v>323</v>
      </c>
      <c r="CF586" s="22">
        <v>150</v>
      </c>
      <c r="CG586" s="22">
        <v>555</v>
      </c>
      <c r="CH586" s="22">
        <v>206</v>
      </c>
      <c r="CI586" s="22">
        <v>0.8</v>
      </c>
      <c r="CJ586" s="22">
        <v>0.27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25</v>
      </c>
      <c r="C587" s="22">
        <v>159506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-0.2</v>
      </c>
      <c r="K587" s="20">
        <v>0.2</v>
      </c>
      <c r="L587" s="22">
        <v>1</v>
      </c>
      <c r="M587" s="20" t="s">
        <v>2246</v>
      </c>
      <c r="N587" s="20">
        <v>0.3</v>
      </c>
      <c r="O587" s="22">
        <v>604</v>
      </c>
      <c r="P587" s="23" t="b">
        <v>0</v>
      </c>
      <c r="Q587" s="20"/>
      <c r="R587" s="20" t="s">
        <v>3375</v>
      </c>
      <c r="S587" s="22">
        <v>45</v>
      </c>
      <c r="T587" s="20" t="s">
        <v>2247</v>
      </c>
      <c r="U587" s="20">
        <v>1.5</v>
      </c>
      <c r="V587" s="20" t="s">
        <v>2248</v>
      </c>
      <c r="W587" s="20">
        <v>0.1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9</v>
      </c>
      <c r="AD587" s="22">
        <v>10574</v>
      </c>
      <c r="AE587" s="22">
        <v>108</v>
      </c>
      <c r="AF587" s="22">
        <v>14077</v>
      </c>
      <c r="AG587" s="22">
        <v>215</v>
      </c>
      <c r="AH587" s="20">
        <v>0.1</v>
      </c>
      <c r="AI587" s="20">
        <v>2</v>
      </c>
      <c r="AJ587" s="20" t="s">
        <v>2248</v>
      </c>
      <c r="AK587" s="22">
        <v>399</v>
      </c>
      <c r="AL587" s="22">
        <v>0</v>
      </c>
      <c r="AM587" s="22">
        <v>0</v>
      </c>
      <c r="AN587" s="22">
        <v>1</v>
      </c>
      <c r="AO587" s="22">
        <v>9</v>
      </c>
      <c r="AP587" s="22">
        <v>0</v>
      </c>
      <c r="AQ587" s="22">
        <v>0</v>
      </c>
      <c r="AR587" s="22">
        <v>0</v>
      </c>
      <c r="AS587" s="22">
        <v>3</v>
      </c>
      <c r="AT587" s="22">
        <v>0</v>
      </c>
      <c r="AU587" s="22">
        <v>0</v>
      </c>
      <c r="AV587" s="22">
        <v>0</v>
      </c>
      <c r="AW587" s="22">
        <v>59</v>
      </c>
      <c r="AX587" s="20">
        <v>56.6</v>
      </c>
      <c r="AY587" s="20">
        <v>15.4</v>
      </c>
      <c r="AZ587" s="20">
        <v>5</v>
      </c>
      <c r="BA587" s="20">
        <v>7.7</v>
      </c>
      <c r="BB587" s="22">
        <v>5</v>
      </c>
      <c r="BC587" s="20">
        <v>0.05</v>
      </c>
      <c r="BD587" s="20">
        <v>0.03</v>
      </c>
      <c r="BE587" s="20">
        <v>0.08</v>
      </c>
      <c r="BF587" s="20">
        <v>6.76</v>
      </c>
      <c r="BG587" s="22">
        <v>255</v>
      </c>
      <c r="BH587" s="22">
        <v>103</v>
      </c>
      <c r="BI587" s="22">
        <v>312</v>
      </c>
      <c r="BJ587" s="22">
        <v>106</v>
      </c>
      <c r="BK587" s="22">
        <v>351</v>
      </c>
      <c r="BL587" s="22">
        <v>118</v>
      </c>
      <c r="BM587" s="22">
        <v>321</v>
      </c>
      <c r="BN587" s="22">
        <v>112</v>
      </c>
      <c r="BO587" s="20"/>
      <c r="BP587" s="20"/>
      <c r="BQ587" s="20"/>
      <c r="BR587" s="20"/>
      <c r="BS587" s="20"/>
      <c r="BT587" s="20"/>
      <c r="BU587" s="22">
        <v>0.01</v>
      </c>
      <c r="BV587" s="22">
        <v>0</v>
      </c>
      <c r="BW587" s="22">
        <v>0.01</v>
      </c>
      <c r="BX587" s="22">
        <v>0.02</v>
      </c>
      <c r="BY587" s="22">
        <v>1.52</v>
      </c>
      <c r="BZ587" s="22">
        <v>2.0299999999999998</v>
      </c>
      <c r="CA587" s="22">
        <v>364</v>
      </c>
      <c r="CB587" s="22">
        <v>57</v>
      </c>
      <c r="CC587" s="22">
        <v>334</v>
      </c>
      <c r="CD587" s="22">
        <v>106</v>
      </c>
      <c r="CE587" s="22">
        <v>285</v>
      </c>
      <c r="CF587" s="22">
        <v>91</v>
      </c>
      <c r="CG587" s="22">
        <v>395</v>
      </c>
      <c r="CH587" s="22">
        <v>153</v>
      </c>
      <c r="CI587" s="22">
        <v>1.1299999999999999</v>
      </c>
      <c r="CJ587" s="22">
        <v>0.23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450197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1</v>
      </c>
      <c r="J588" s="20">
        <v>-0.5</v>
      </c>
      <c r="K588" s="20">
        <v>0.5</v>
      </c>
      <c r="L588" s="22">
        <v>0</v>
      </c>
      <c r="M588" s="20" t="s">
        <v>1791</v>
      </c>
      <c r="N588" s="20">
        <v>0</v>
      </c>
      <c r="O588" s="22">
        <v>636</v>
      </c>
      <c r="P588" s="23" t="b">
        <v>0</v>
      </c>
      <c r="Q588" s="20"/>
      <c r="R588" s="20"/>
      <c r="S588" s="22">
        <v>40</v>
      </c>
      <c r="T588" s="20" t="s">
        <v>2599</v>
      </c>
      <c r="U588" s="20">
        <v>0</v>
      </c>
      <c r="V588" s="20" t="s">
        <v>743</v>
      </c>
      <c r="W588" s="20">
        <v>0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0</v>
      </c>
      <c r="AD588" s="22">
        <v>1093</v>
      </c>
      <c r="AE588" s="22">
        <v>33</v>
      </c>
      <c r="AF588" s="22">
        <v>1865</v>
      </c>
      <c r="AG588" s="22">
        <v>51</v>
      </c>
      <c r="AH588" s="20">
        <v>0</v>
      </c>
      <c r="AI588" s="20">
        <v>0</v>
      </c>
      <c r="AJ588" s="20" t="s">
        <v>2600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507</v>
      </c>
      <c r="BH588" s="22">
        <v>63</v>
      </c>
      <c r="BI588" s="22">
        <v>491</v>
      </c>
      <c r="BJ588" s="22">
        <v>47</v>
      </c>
      <c r="BK588" s="22">
        <v>471</v>
      </c>
      <c r="BL588" s="22">
        <v>42</v>
      </c>
      <c r="BM588" s="22">
        <v>512</v>
      </c>
      <c r="BN588" s="22">
        <v>63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664</v>
      </c>
      <c r="CB588" s="22">
        <v>60</v>
      </c>
      <c r="CC588" s="22">
        <v>448</v>
      </c>
      <c r="CD588" s="22">
        <v>62</v>
      </c>
      <c r="CE588" s="22">
        <v>515</v>
      </c>
      <c r="CF588" s="22">
        <v>63</v>
      </c>
      <c r="CG588" s="22">
        <v>512</v>
      </c>
      <c r="CH588" s="22">
        <v>68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547659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2</v>
      </c>
      <c r="J589" s="20">
        <v>-0.5</v>
      </c>
      <c r="K589" s="20">
        <v>0.5</v>
      </c>
      <c r="L589" s="22">
        <v>0</v>
      </c>
      <c r="M589" s="20" t="s">
        <v>1039</v>
      </c>
      <c r="N589" s="20">
        <v>0</v>
      </c>
      <c r="O589" s="22">
        <v>637</v>
      </c>
      <c r="P589" s="23" t="b">
        <v>0</v>
      </c>
      <c r="Q589" s="20"/>
      <c r="R589" s="20"/>
      <c r="S589" s="22">
        <v>40</v>
      </c>
      <c r="T589" s="20" t="s">
        <v>2601</v>
      </c>
      <c r="U589" s="20">
        <v>0</v>
      </c>
      <c r="V589" s="20" t="s">
        <v>2602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0</v>
      </c>
      <c r="AD589" s="22">
        <v>3827</v>
      </c>
      <c r="AE589" s="22">
        <v>113</v>
      </c>
      <c r="AF589" s="22">
        <v>4727</v>
      </c>
      <c r="AG589" s="22">
        <v>154</v>
      </c>
      <c r="AH589" s="20">
        <v>0</v>
      </c>
      <c r="AI589" s="20">
        <v>0</v>
      </c>
      <c r="AJ589" s="20" t="s">
        <v>2602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530</v>
      </c>
      <c r="BH589" s="22">
        <v>203</v>
      </c>
      <c r="BI589" s="22">
        <v>513</v>
      </c>
      <c r="BJ589" s="22">
        <v>199</v>
      </c>
      <c r="BK589" s="22">
        <v>494</v>
      </c>
      <c r="BL589" s="22">
        <v>192</v>
      </c>
      <c r="BM589" s="22">
        <v>534</v>
      </c>
      <c r="BN589" s="22">
        <v>202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691</v>
      </c>
      <c r="CB589" s="22">
        <v>213</v>
      </c>
      <c r="CC589" s="22">
        <v>471</v>
      </c>
      <c r="CD589" s="22">
        <v>171</v>
      </c>
      <c r="CE589" s="22">
        <v>537</v>
      </c>
      <c r="CF589" s="22">
        <v>201</v>
      </c>
      <c r="CG589" s="22">
        <v>394</v>
      </c>
      <c r="CH589" s="22">
        <v>152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50</v>
      </c>
      <c r="B590" s="22">
        <v>50</v>
      </c>
      <c r="C590" s="22">
        <v>218430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-0.1</v>
      </c>
      <c r="K590" s="20">
        <v>0.4</v>
      </c>
      <c r="L590" s="22">
        <v>0</v>
      </c>
      <c r="M590" s="20" t="s">
        <v>2933</v>
      </c>
      <c r="N590" s="20">
        <v>0.3</v>
      </c>
      <c r="O590" s="22">
        <v>679</v>
      </c>
      <c r="P590" s="23" t="b">
        <v>0</v>
      </c>
      <c r="Q590" s="20" t="s">
        <v>3157</v>
      </c>
      <c r="R590" s="20" t="s">
        <v>3548</v>
      </c>
      <c r="S590" s="22">
        <v>45</v>
      </c>
      <c r="T590" s="20" t="s">
        <v>2934</v>
      </c>
      <c r="U590" s="20">
        <v>0.5</v>
      </c>
      <c r="V590" s="20" t="s">
        <v>2935</v>
      </c>
      <c r="W590" s="20">
        <v>0</v>
      </c>
      <c r="X590" s="23" t="b">
        <v>0</v>
      </c>
      <c r="Y590" s="20"/>
      <c r="Z590" s="20" t="s">
        <v>937</v>
      </c>
      <c r="AA590" s="22">
        <v>16</v>
      </c>
      <c r="AB590" s="22">
        <v>17</v>
      </c>
      <c r="AC590" s="22">
        <v>2</v>
      </c>
      <c r="AD590" s="22">
        <v>4060</v>
      </c>
      <c r="AE590" s="22">
        <v>13</v>
      </c>
      <c r="AF590" s="22">
        <v>2753</v>
      </c>
      <c r="AG590" s="22">
        <v>329</v>
      </c>
      <c r="AH590" s="20">
        <v>0.1</v>
      </c>
      <c r="AI590" s="20">
        <v>0.4</v>
      </c>
      <c r="AJ590" s="20" t="s">
        <v>2936</v>
      </c>
      <c r="AK590" s="22">
        <v>166</v>
      </c>
      <c r="AL590" s="22">
        <v>0</v>
      </c>
      <c r="AM590" s="22">
        <v>0</v>
      </c>
      <c r="AN590" s="22">
        <v>0</v>
      </c>
      <c r="AO590" s="22">
        <v>1</v>
      </c>
      <c r="AP590" s="22">
        <v>0</v>
      </c>
      <c r="AQ590" s="22">
        <v>0</v>
      </c>
      <c r="AR590" s="22">
        <v>0</v>
      </c>
      <c r="AS590" s="22">
        <v>2</v>
      </c>
      <c r="AT590" s="22">
        <v>0</v>
      </c>
      <c r="AU590" s="22">
        <v>0</v>
      </c>
      <c r="AV590" s="22">
        <v>0</v>
      </c>
      <c r="AW590" s="22">
        <v>13</v>
      </c>
      <c r="AX590" s="20">
        <v>23.4</v>
      </c>
      <c r="AY590" s="20">
        <v>26.8</v>
      </c>
      <c r="AZ590" s="20">
        <v>11</v>
      </c>
      <c r="BA590" s="20">
        <v>6.2</v>
      </c>
      <c r="BB590" s="22">
        <v>1</v>
      </c>
      <c r="BC590" s="20">
        <v>0.09</v>
      </c>
      <c r="BD590" s="20">
        <v>0.08</v>
      </c>
      <c r="BE590" s="20">
        <v>0.17</v>
      </c>
      <c r="BF590" s="20">
        <v>1.83</v>
      </c>
      <c r="BG590" s="22">
        <v>336</v>
      </c>
      <c r="BH590" s="22">
        <v>127</v>
      </c>
      <c r="BI590" s="22">
        <v>264</v>
      </c>
      <c r="BJ590" s="22">
        <v>81</v>
      </c>
      <c r="BK590" s="22">
        <v>309</v>
      </c>
      <c r="BL590" s="22">
        <v>100</v>
      </c>
      <c r="BM590" s="22">
        <v>335</v>
      </c>
      <c r="BN590" s="22">
        <v>117</v>
      </c>
      <c r="BO590" s="20"/>
      <c r="BP590" s="20"/>
      <c r="BQ590" s="20"/>
      <c r="BR590" s="20"/>
      <c r="BS590" s="20"/>
      <c r="BT590" s="20"/>
      <c r="BU590" s="22">
        <v>0.05</v>
      </c>
      <c r="BV590" s="22">
        <v>0</v>
      </c>
      <c r="BW590" s="22">
        <v>0.04</v>
      </c>
      <c r="BX590" s="22">
        <v>0.09</v>
      </c>
      <c r="BY590" s="22">
        <v>0.99</v>
      </c>
      <c r="BZ590" s="22">
        <v>0.54</v>
      </c>
      <c r="CA590" s="22">
        <v>386</v>
      </c>
      <c r="CB590" s="22">
        <v>73</v>
      </c>
      <c r="CC590" s="22">
        <v>335</v>
      </c>
      <c r="CD590" s="22">
        <v>107</v>
      </c>
      <c r="CE590" s="22">
        <v>436</v>
      </c>
      <c r="CF590" s="22">
        <v>149</v>
      </c>
      <c r="CG590" s="22">
        <v>525</v>
      </c>
      <c r="CH590" s="22">
        <v>197</v>
      </c>
      <c r="CI590" s="22">
        <v>0.54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575476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2</v>
      </c>
      <c r="J591" s="20">
        <v>2.5</v>
      </c>
      <c r="K591" s="20">
        <v>3.5</v>
      </c>
      <c r="L591" s="22">
        <v>0</v>
      </c>
      <c r="M591" s="20" t="s">
        <v>3089</v>
      </c>
      <c r="N591" s="20">
        <v>3</v>
      </c>
      <c r="O591" s="22">
        <v>696</v>
      </c>
      <c r="P591" s="23" t="b">
        <v>0</v>
      </c>
      <c r="Q591" s="20"/>
      <c r="R591" s="20"/>
      <c r="S591" s="22">
        <v>45</v>
      </c>
      <c r="T591" s="20" t="s">
        <v>3090</v>
      </c>
      <c r="U591" s="20">
        <v>3</v>
      </c>
      <c r="V591" s="20" t="s">
        <v>3091</v>
      </c>
      <c r="W591" s="20">
        <v>0.1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9</v>
      </c>
      <c r="AD591" s="22">
        <v>6109</v>
      </c>
      <c r="AE591" s="22">
        <v>207</v>
      </c>
      <c r="AF591" s="22">
        <v>1200</v>
      </c>
      <c r="AG591" s="22">
        <v>584</v>
      </c>
      <c r="AH591" s="20">
        <v>0.7</v>
      </c>
      <c r="AI591" s="20">
        <v>2</v>
      </c>
      <c r="AJ591" s="20" t="s">
        <v>3089</v>
      </c>
      <c r="AK591" s="22">
        <v>270</v>
      </c>
      <c r="AL591" s="22">
        <v>0</v>
      </c>
      <c r="AM591" s="22">
        <v>0</v>
      </c>
      <c r="AN591" s="22">
        <v>1</v>
      </c>
      <c r="AO591" s="22">
        <v>3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1</v>
      </c>
      <c r="AW591" s="22">
        <v>64</v>
      </c>
      <c r="AX591" s="20">
        <v>75.2</v>
      </c>
      <c r="AY591" s="20">
        <v>26.7</v>
      </c>
      <c r="AZ591" s="20">
        <v>42</v>
      </c>
      <c r="BA591" s="20">
        <v>14.3</v>
      </c>
      <c r="BB591" s="22">
        <v>3</v>
      </c>
      <c r="BC591" s="20">
        <v>0.59</v>
      </c>
      <c r="BD591" s="20">
        <v>7.0000000000000007E-2</v>
      </c>
      <c r="BE591" s="20">
        <v>0.66</v>
      </c>
      <c r="BF591" s="20">
        <v>4.22</v>
      </c>
      <c r="BG591" s="22">
        <v>221</v>
      </c>
      <c r="BH591" s="22">
        <v>85</v>
      </c>
      <c r="BI591" s="22">
        <v>265</v>
      </c>
      <c r="BJ591" s="22">
        <v>82</v>
      </c>
      <c r="BK591" s="22">
        <v>189</v>
      </c>
      <c r="BL591" s="22">
        <v>43</v>
      </c>
      <c r="BM591" s="22">
        <v>257</v>
      </c>
      <c r="BN591" s="22">
        <v>86</v>
      </c>
      <c r="BO591" s="20"/>
      <c r="BP591" s="20"/>
      <c r="BQ591" s="20"/>
      <c r="BR591" s="20"/>
      <c r="BS591" s="20"/>
      <c r="BT591" s="20"/>
      <c r="BU591" s="22">
        <v>0.2</v>
      </c>
      <c r="BV591" s="22">
        <v>0</v>
      </c>
      <c r="BW591" s="22">
        <v>0.02</v>
      </c>
      <c r="BX591" s="22">
        <v>0.22</v>
      </c>
      <c r="BY591" s="22">
        <v>1.41</v>
      </c>
      <c r="BZ591" s="22">
        <v>1</v>
      </c>
      <c r="CA591" s="22">
        <v>465</v>
      </c>
      <c r="CB591" s="22">
        <v>92</v>
      </c>
      <c r="CC591" s="22">
        <v>94</v>
      </c>
      <c r="CD591" s="22">
        <v>30</v>
      </c>
      <c r="CE591" s="22">
        <v>139</v>
      </c>
      <c r="CF591" s="22">
        <v>45</v>
      </c>
      <c r="CG591" s="22">
        <v>472</v>
      </c>
      <c r="CH591" s="22">
        <v>181</v>
      </c>
      <c r="CI591" s="22">
        <v>1</v>
      </c>
      <c r="CJ591" s="22">
        <v>0.33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111452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1</v>
      </c>
      <c r="J592" s="20">
        <v>-0.5</v>
      </c>
      <c r="K592" s="20">
        <v>0.5</v>
      </c>
      <c r="L592" s="22">
        <v>0</v>
      </c>
      <c r="M592" s="20" t="s">
        <v>3231</v>
      </c>
      <c r="N592" s="20">
        <v>0</v>
      </c>
      <c r="O592" s="22">
        <v>710</v>
      </c>
      <c r="P592" s="23" t="b">
        <v>0</v>
      </c>
      <c r="Q592" s="20"/>
      <c r="R592" s="20"/>
      <c r="S592" s="22">
        <v>45</v>
      </c>
      <c r="T592" s="20" t="s">
        <v>3232</v>
      </c>
      <c r="U592" s="20">
        <v>0</v>
      </c>
      <c r="V592" s="20" t="s">
        <v>3233</v>
      </c>
      <c r="W592" s="20">
        <v>0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0</v>
      </c>
      <c r="AD592" s="22">
        <v>1903</v>
      </c>
      <c r="AE592" s="22">
        <v>26</v>
      </c>
      <c r="AF592" s="22">
        <v>1167</v>
      </c>
      <c r="AG592" s="22">
        <v>128</v>
      </c>
      <c r="AH592" s="20">
        <v>0</v>
      </c>
      <c r="AI592" s="20">
        <v>0</v>
      </c>
      <c r="AJ592" s="20" t="s">
        <v>3231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599</v>
      </c>
      <c r="BH592" s="22">
        <v>81</v>
      </c>
      <c r="BI592" s="22">
        <v>594</v>
      </c>
      <c r="BJ592" s="22">
        <v>73</v>
      </c>
      <c r="BK592" s="22">
        <v>584</v>
      </c>
      <c r="BL592" s="22">
        <v>69</v>
      </c>
      <c r="BM592" s="22">
        <v>603</v>
      </c>
      <c r="BN592" s="22">
        <v>81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359</v>
      </c>
      <c r="CB592" s="22">
        <v>19</v>
      </c>
      <c r="CC592" s="22">
        <v>563</v>
      </c>
      <c r="CD592" s="22">
        <v>80</v>
      </c>
      <c r="CE592" s="22">
        <v>607</v>
      </c>
      <c r="CF592" s="22">
        <v>81</v>
      </c>
      <c r="CG592" s="22">
        <v>575</v>
      </c>
      <c r="CH592" s="22">
        <v>75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466404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-0.5</v>
      </c>
      <c r="K593" s="20">
        <v>0.5</v>
      </c>
      <c r="L593" s="22">
        <v>0</v>
      </c>
      <c r="M593" s="20" t="s">
        <v>1137</v>
      </c>
      <c r="N593" s="20">
        <v>0</v>
      </c>
      <c r="O593" s="22">
        <v>711</v>
      </c>
      <c r="P593" s="23" t="b">
        <v>0</v>
      </c>
      <c r="Q593" s="20"/>
      <c r="R593" s="20"/>
      <c r="S593" s="22">
        <v>45</v>
      </c>
      <c r="T593" s="20" t="s">
        <v>3234</v>
      </c>
      <c r="U593" s="20">
        <v>0</v>
      </c>
      <c r="V593" s="20" t="s">
        <v>3235</v>
      </c>
      <c r="W593" s="20">
        <v>0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0</v>
      </c>
      <c r="AD593" s="22">
        <v>331</v>
      </c>
      <c r="AE593" s="22">
        <v>18</v>
      </c>
      <c r="AF593" s="22">
        <v>271</v>
      </c>
      <c r="AG593" s="22">
        <v>35</v>
      </c>
      <c r="AH593" s="20">
        <v>0</v>
      </c>
      <c r="AI593" s="20">
        <v>0</v>
      </c>
      <c r="AJ593" s="20" t="s">
        <v>3235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633</v>
      </c>
      <c r="BH593" s="22">
        <v>235</v>
      </c>
      <c r="BI593" s="22">
        <v>630</v>
      </c>
      <c r="BJ593" s="22">
        <v>235</v>
      </c>
      <c r="BK593" s="22">
        <v>622</v>
      </c>
      <c r="BL593" s="22">
        <v>234</v>
      </c>
      <c r="BM593" s="22">
        <v>638</v>
      </c>
      <c r="BN593" s="22">
        <v>235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427</v>
      </c>
      <c r="CB593" s="22">
        <v>88</v>
      </c>
      <c r="CC593" s="22">
        <v>600</v>
      </c>
      <c r="CD593" s="22">
        <v>222</v>
      </c>
      <c r="CE593" s="22">
        <v>639</v>
      </c>
      <c r="CF593" s="22">
        <v>234</v>
      </c>
      <c r="CG593" s="22">
        <v>658</v>
      </c>
      <c r="CH593" s="22">
        <v>223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100</v>
      </c>
      <c r="B594" s="22">
        <v>100</v>
      </c>
      <c r="C594" s="22">
        <v>250199</v>
      </c>
      <c r="D594" s="22">
        <v>0</v>
      </c>
      <c r="E594" s="22">
        <v>0</v>
      </c>
      <c r="F594" s="22">
        <v>0</v>
      </c>
      <c r="G594" s="22">
        <v>0</v>
      </c>
      <c r="H594" s="22">
        <v>1</v>
      </c>
      <c r="I594" s="22">
        <v>3</v>
      </c>
      <c r="J594" s="20">
        <v>4.8</v>
      </c>
      <c r="K594" s="20">
        <v>5.8</v>
      </c>
      <c r="L594" s="22">
        <v>3</v>
      </c>
      <c r="M594" s="20" t="s">
        <v>3236</v>
      </c>
      <c r="N594" s="20">
        <v>5.3</v>
      </c>
      <c r="O594" s="22">
        <v>712</v>
      </c>
      <c r="P594" s="23" t="b">
        <v>0</v>
      </c>
      <c r="Q594" s="20"/>
      <c r="R594" s="20" t="s">
        <v>3376</v>
      </c>
      <c r="S594" s="22">
        <v>50</v>
      </c>
      <c r="T594" s="20" t="s">
        <v>3237</v>
      </c>
      <c r="U594" s="20">
        <v>4.5</v>
      </c>
      <c r="V594" s="20" t="s">
        <v>3238</v>
      </c>
      <c r="W594" s="20">
        <v>0</v>
      </c>
      <c r="X594" s="23" t="b">
        <v>0</v>
      </c>
      <c r="Y594" s="20"/>
      <c r="Z594" s="20" t="s">
        <v>858</v>
      </c>
      <c r="AA594" s="22">
        <v>16</v>
      </c>
      <c r="AB594" s="22">
        <v>17</v>
      </c>
      <c r="AC594" s="22">
        <v>18</v>
      </c>
      <c r="AD594" s="22">
        <v>4566</v>
      </c>
      <c r="AE594" s="22">
        <v>476</v>
      </c>
      <c r="AF594" s="22">
        <v>1169</v>
      </c>
      <c r="AG594" s="22">
        <v>357</v>
      </c>
      <c r="AH594" s="20">
        <v>1.1000000000000001</v>
      </c>
      <c r="AI594" s="20">
        <v>3.6</v>
      </c>
      <c r="AJ594" s="20" t="s">
        <v>3239</v>
      </c>
      <c r="AK594" s="22">
        <v>336</v>
      </c>
      <c r="AL594" s="22">
        <v>1</v>
      </c>
      <c r="AM594" s="22">
        <v>0</v>
      </c>
      <c r="AN594" s="22">
        <v>2</v>
      </c>
      <c r="AO594" s="22">
        <v>3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3</v>
      </c>
      <c r="AW594" s="22">
        <v>72</v>
      </c>
      <c r="AX594" s="20">
        <v>84.4</v>
      </c>
      <c r="AY594" s="20">
        <v>18.600000000000001</v>
      </c>
      <c r="AZ594" s="20">
        <v>65</v>
      </c>
      <c r="BA594" s="20">
        <v>16.899999999999999</v>
      </c>
      <c r="BB594" s="22">
        <v>4</v>
      </c>
      <c r="BC594" s="20">
        <v>0.19</v>
      </c>
      <c r="BD594" s="20">
        <v>0.26</v>
      </c>
      <c r="BE594" s="20">
        <v>0.45</v>
      </c>
      <c r="BF594" s="20">
        <v>3.62</v>
      </c>
      <c r="BG594" s="22">
        <v>200</v>
      </c>
      <c r="BH594" s="22">
        <v>80</v>
      </c>
      <c r="BI594" s="22">
        <v>296</v>
      </c>
      <c r="BJ594" s="22">
        <v>157</v>
      </c>
      <c r="BK594" s="22">
        <v>135</v>
      </c>
      <c r="BL594" s="22">
        <v>79</v>
      </c>
      <c r="BM594" s="22">
        <v>226</v>
      </c>
      <c r="BN594" s="22">
        <v>105</v>
      </c>
      <c r="BO594" s="20"/>
      <c r="BP594" s="20"/>
      <c r="BQ594" s="20"/>
      <c r="BR594" s="20"/>
      <c r="BS594" s="20"/>
      <c r="BT594" s="20"/>
      <c r="BU594" s="22">
        <v>0.05</v>
      </c>
      <c r="BV594" s="22">
        <v>0</v>
      </c>
      <c r="BW594" s="22">
        <v>7.0000000000000007E-2</v>
      </c>
      <c r="BX594" s="22">
        <v>0.12</v>
      </c>
      <c r="BY594" s="22">
        <v>0.97</v>
      </c>
      <c r="BZ594" s="22">
        <v>0.8</v>
      </c>
      <c r="CA594" s="22">
        <v>201</v>
      </c>
      <c r="CB594" s="22">
        <v>127</v>
      </c>
      <c r="CC594" s="22">
        <v>28</v>
      </c>
      <c r="CD594" s="22">
        <v>16</v>
      </c>
      <c r="CE594" s="22">
        <v>39</v>
      </c>
      <c r="CF594" s="22">
        <v>21</v>
      </c>
      <c r="CG594" s="22">
        <v>533</v>
      </c>
      <c r="CH594" s="22">
        <v>193</v>
      </c>
      <c r="CI594" s="22">
        <v>1.07</v>
      </c>
      <c r="CJ594" s="22">
        <v>0.54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210462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3</v>
      </c>
      <c r="J595" s="20">
        <v>1.5</v>
      </c>
      <c r="K595" s="20">
        <v>2.5</v>
      </c>
      <c r="L595" s="22">
        <v>2</v>
      </c>
      <c r="M595" s="20" t="s">
        <v>3240</v>
      </c>
      <c r="N595" s="20">
        <v>2</v>
      </c>
      <c r="O595" s="22">
        <v>713</v>
      </c>
      <c r="P595" s="23" t="b">
        <v>0</v>
      </c>
      <c r="Q595" s="20"/>
      <c r="R595" s="20"/>
      <c r="S595" s="22">
        <v>50</v>
      </c>
      <c r="T595" s="20" t="s">
        <v>3241</v>
      </c>
      <c r="U595" s="20">
        <v>1.6</v>
      </c>
      <c r="V595" s="20" t="s">
        <v>3242</v>
      </c>
      <c r="W595" s="20">
        <v>0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8</v>
      </c>
      <c r="AD595" s="22">
        <v>1353</v>
      </c>
      <c r="AE595" s="22">
        <v>29</v>
      </c>
      <c r="AF595" s="22">
        <v>610</v>
      </c>
      <c r="AG595" s="22">
        <v>85</v>
      </c>
      <c r="AH595" s="20">
        <v>0.4</v>
      </c>
      <c r="AI595" s="20">
        <v>1.6</v>
      </c>
      <c r="AJ595" s="20" t="s">
        <v>3242</v>
      </c>
      <c r="AK595" s="22">
        <v>373</v>
      </c>
      <c r="AL595" s="22">
        <v>0</v>
      </c>
      <c r="AM595" s="22">
        <v>0</v>
      </c>
      <c r="AN595" s="22">
        <v>2</v>
      </c>
      <c r="AO595" s="22">
        <v>4</v>
      </c>
      <c r="AP595" s="22">
        <v>0</v>
      </c>
      <c r="AQ595" s="22">
        <v>0</v>
      </c>
      <c r="AR595" s="22">
        <v>0</v>
      </c>
      <c r="AS595" s="22">
        <v>3</v>
      </c>
      <c r="AT595" s="22">
        <v>0</v>
      </c>
      <c r="AU595" s="22">
        <v>0</v>
      </c>
      <c r="AV595" s="22">
        <v>0</v>
      </c>
      <c r="AW595" s="22">
        <v>23</v>
      </c>
      <c r="AX595" s="20">
        <v>48.4</v>
      </c>
      <c r="AY595" s="20">
        <v>29.2</v>
      </c>
      <c r="AZ595" s="20">
        <v>18</v>
      </c>
      <c r="BA595" s="20">
        <v>9.5</v>
      </c>
      <c r="BB595" s="22">
        <v>5</v>
      </c>
      <c r="BC595" s="20">
        <v>0.55000000000000004</v>
      </c>
      <c r="BD595" s="20">
        <v>0.14000000000000001</v>
      </c>
      <c r="BE595" s="20">
        <v>0.69</v>
      </c>
      <c r="BF595" s="20">
        <v>3.6</v>
      </c>
      <c r="BG595" s="22">
        <v>273</v>
      </c>
      <c r="BH595" s="22">
        <v>112</v>
      </c>
      <c r="BI595" s="22">
        <v>253</v>
      </c>
      <c r="BJ595" s="22">
        <v>141</v>
      </c>
      <c r="BK595" s="22">
        <v>266</v>
      </c>
      <c r="BL595" s="22">
        <v>140</v>
      </c>
      <c r="BM595" s="22">
        <v>300</v>
      </c>
      <c r="BN595" s="22">
        <v>135</v>
      </c>
      <c r="BO595" s="20"/>
      <c r="BP595" s="20"/>
      <c r="BQ595" s="20"/>
      <c r="BR595" s="20"/>
      <c r="BS595" s="20"/>
      <c r="BT595" s="20"/>
      <c r="BU595" s="22">
        <v>0.13</v>
      </c>
      <c r="BV595" s="22">
        <v>0</v>
      </c>
      <c r="BW595" s="22">
        <v>0.03</v>
      </c>
      <c r="BX595" s="22">
        <v>0.16</v>
      </c>
      <c r="BY595" s="22">
        <v>0.87</v>
      </c>
      <c r="BZ595" s="22">
        <v>0.97</v>
      </c>
      <c r="CA595" s="22">
        <v>192</v>
      </c>
      <c r="CB595" s="22">
        <v>120</v>
      </c>
      <c r="CC595" s="22">
        <v>154</v>
      </c>
      <c r="CD595" s="22">
        <v>70</v>
      </c>
      <c r="CE595" s="22">
        <v>280</v>
      </c>
      <c r="CF595" s="22">
        <v>132</v>
      </c>
      <c r="CG595" s="22">
        <v>649</v>
      </c>
      <c r="CH595" s="22">
        <v>261</v>
      </c>
      <c r="CI595" s="22">
        <v>1.21</v>
      </c>
      <c r="CJ595" s="22">
        <v>0.48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0"/>
      <c r="C596" s="22">
        <v>152760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4</v>
      </c>
      <c r="J596" s="20">
        <v>0</v>
      </c>
      <c r="K596" s="20">
        <v>1.2</v>
      </c>
      <c r="L596" s="22">
        <v>0</v>
      </c>
      <c r="M596" s="20" t="s">
        <v>3243</v>
      </c>
      <c r="N596" s="20">
        <v>0.7</v>
      </c>
      <c r="O596" s="22">
        <v>714</v>
      </c>
      <c r="P596" s="23" t="b">
        <v>0</v>
      </c>
      <c r="Q596" s="20" t="s">
        <v>3549</v>
      </c>
      <c r="R596" s="20" t="s">
        <v>3550</v>
      </c>
      <c r="S596" s="22">
        <v>50</v>
      </c>
      <c r="T596" s="20" t="s">
        <v>3244</v>
      </c>
      <c r="U596" s="20">
        <v>0.8</v>
      </c>
      <c r="V596" s="20" t="s">
        <v>3245</v>
      </c>
      <c r="W596" s="20">
        <v>0.1</v>
      </c>
      <c r="X596" s="23" t="b">
        <v>0</v>
      </c>
      <c r="Y596" s="20"/>
      <c r="Z596" s="20" t="s">
        <v>899</v>
      </c>
      <c r="AA596" s="22">
        <v>16</v>
      </c>
      <c r="AB596" s="22">
        <v>17</v>
      </c>
      <c r="AC596" s="22">
        <v>3</v>
      </c>
      <c r="AD596" s="22">
        <v>22431</v>
      </c>
      <c r="AE596" s="22">
        <v>211</v>
      </c>
      <c r="AF596" s="22">
        <v>12030</v>
      </c>
      <c r="AG596" s="22">
        <v>2259</v>
      </c>
      <c r="AH596" s="20">
        <v>0.1</v>
      </c>
      <c r="AI596" s="20">
        <v>0.6</v>
      </c>
      <c r="AJ596" s="20" t="s">
        <v>3245</v>
      </c>
      <c r="AK596" s="22">
        <v>58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1</v>
      </c>
      <c r="AT596" s="22">
        <v>0</v>
      </c>
      <c r="AU596" s="22">
        <v>0</v>
      </c>
      <c r="AV596" s="22">
        <v>0</v>
      </c>
      <c r="AW596" s="22">
        <v>10</v>
      </c>
      <c r="AX596" s="20">
        <v>4.2</v>
      </c>
      <c r="AY596" s="20">
        <v>14.9</v>
      </c>
      <c r="AZ596" s="20">
        <v>8</v>
      </c>
      <c r="BA596" s="20">
        <v>2.5</v>
      </c>
      <c r="BB596" s="22">
        <v>0</v>
      </c>
      <c r="BC596" s="20">
        <v>0.06</v>
      </c>
      <c r="BD596" s="20">
        <v>0.16</v>
      </c>
      <c r="BE596" s="20">
        <v>0.22</v>
      </c>
      <c r="BF596" s="20">
        <v>1.78</v>
      </c>
      <c r="BG596" s="22">
        <v>411</v>
      </c>
      <c r="BH596" s="22">
        <v>49</v>
      </c>
      <c r="BI596" s="22">
        <v>313</v>
      </c>
      <c r="BJ596" s="22">
        <v>43</v>
      </c>
      <c r="BK596" s="22">
        <v>331</v>
      </c>
      <c r="BL596" s="22">
        <v>52</v>
      </c>
      <c r="BM596" s="22">
        <v>396</v>
      </c>
      <c r="BN596" s="22">
        <v>49</v>
      </c>
      <c r="BO596" s="20"/>
      <c r="BP596" s="20"/>
      <c r="BQ596" s="20"/>
      <c r="BR596" s="20"/>
      <c r="BS596" s="20"/>
      <c r="BT596" s="20"/>
      <c r="BU596" s="22">
        <v>0.09</v>
      </c>
      <c r="BV596" s="22">
        <v>0</v>
      </c>
      <c r="BW596" s="22">
        <v>0.25</v>
      </c>
      <c r="BX596" s="22">
        <v>0.34</v>
      </c>
      <c r="BY596" s="22">
        <v>2.76</v>
      </c>
      <c r="BZ596" s="22">
        <v>0</v>
      </c>
      <c r="CA596" s="22">
        <v>178</v>
      </c>
      <c r="CB596" s="22">
        <v>43</v>
      </c>
      <c r="CC596" s="22">
        <v>286</v>
      </c>
      <c r="CD596" s="22">
        <v>40</v>
      </c>
      <c r="CE596" s="22">
        <v>423</v>
      </c>
      <c r="CF596" s="22">
        <v>55</v>
      </c>
      <c r="CG596" s="22">
        <v>363</v>
      </c>
      <c r="CH596" s="22">
        <v>58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0"/>
      <c r="B597" s="20"/>
      <c r="C597" s="22">
        <v>201410</v>
      </c>
      <c r="D597" s="22">
        <v>0</v>
      </c>
      <c r="E597" s="22">
        <v>0</v>
      </c>
      <c r="F597" s="22">
        <v>-1</v>
      </c>
      <c r="G597" s="22">
        <v>1</v>
      </c>
      <c r="H597" s="22">
        <v>0</v>
      </c>
      <c r="I597" s="22">
        <v>2</v>
      </c>
      <c r="J597" s="20">
        <v>-0.5</v>
      </c>
      <c r="K597" s="20">
        <v>-0.5</v>
      </c>
      <c r="L597" s="22">
        <v>0</v>
      </c>
      <c r="M597" s="20" t="s">
        <v>1885</v>
      </c>
      <c r="N597" s="20">
        <v>0.5</v>
      </c>
      <c r="O597" s="22">
        <v>27</v>
      </c>
      <c r="P597" s="23" t="b">
        <v>0</v>
      </c>
      <c r="Q597" s="20"/>
      <c r="R597" s="20"/>
      <c r="S597" s="22">
        <v>39</v>
      </c>
      <c r="T597" s="20" t="s">
        <v>1886</v>
      </c>
      <c r="U597" s="20">
        <v>0.5</v>
      </c>
      <c r="V597" s="20" t="s">
        <v>1887</v>
      </c>
      <c r="W597" s="20">
        <v>1.3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2</v>
      </c>
      <c r="AD597" s="22">
        <v>79681</v>
      </c>
      <c r="AE597" s="22">
        <v>12991</v>
      </c>
      <c r="AF597" s="22">
        <v>53458</v>
      </c>
      <c r="AG597" s="22">
        <v>2384</v>
      </c>
      <c r="AH597" s="20">
        <v>0.1</v>
      </c>
      <c r="AI597" s="20">
        <v>0.5</v>
      </c>
      <c r="AJ597" s="20" t="s">
        <v>1887</v>
      </c>
      <c r="AK597" s="22">
        <v>195</v>
      </c>
      <c r="AL597" s="22">
        <v>0</v>
      </c>
      <c r="AM597" s="22">
        <v>0</v>
      </c>
      <c r="AN597" s="22">
        <v>0</v>
      </c>
      <c r="AO597" s="22">
        <v>7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0</v>
      </c>
      <c r="AW597" s="22">
        <v>29</v>
      </c>
      <c r="AX597" s="20">
        <v>62</v>
      </c>
      <c r="AY597" s="20">
        <v>10.6</v>
      </c>
      <c r="AZ597" s="20">
        <v>4</v>
      </c>
      <c r="BA597" s="20">
        <v>7.7</v>
      </c>
      <c r="BB597" s="22">
        <v>2</v>
      </c>
      <c r="BC597" s="20">
        <v>0</v>
      </c>
      <c r="BD597" s="20">
        <v>0</v>
      </c>
      <c r="BE597" s="20">
        <v>0</v>
      </c>
      <c r="BF597" s="20">
        <v>4.21</v>
      </c>
      <c r="BG597" s="22">
        <v>245</v>
      </c>
      <c r="BH597" s="22">
        <v>98</v>
      </c>
      <c r="BI597" s="22">
        <v>345</v>
      </c>
      <c r="BJ597" s="22">
        <v>123</v>
      </c>
      <c r="BK597" s="22">
        <v>354</v>
      </c>
      <c r="BL597" s="22">
        <v>119</v>
      </c>
      <c r="BM597" s="22">
        <v>320</v>
      </c>
      <c r="BN597" s="22">
        <v>111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1.94</v>
      </c>
      <c r="BZ597" s="22">
        <v>3.23</v>
      </c>
      <c r="CA597" s="22">
        <v>717</v>
      </c>
      <c r="CB597" s="22">
        <v>228</v>
      </c>
      <c r="CC597" s="22">
        <v>295</v>
      </c>
      <c r="CD597" s="22">
        <v>91</v>
      </c>
      <c r="CE597" s="22">
        <v>430</v>
      </c>
      <c r="CF597" s="22">
        <v>143</v>
      </c>
      <c r="CG597" s="22">
        <v>152</v>
      </c>
      <c r="CH597" s="22">
        <v>61</v>
      </c>
      <c r="CI597" s="22">
        <v>0.92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433979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4</v>
      </c>
      <c r="J598" s="20">
        <v>1</v>
      </c>
      <c r="K598" s="20">
        <v>1</v>
      </c>
      <c r="L598" s="22">
        <v>2</v>
      </c>
      <c r="M598" s="20" t="s">
        <v>967</v>
      </c>
      <c r="N598" s="20">
        <v>2</v>
      </c>
      <c r="O598" s="22">
        <v>33</v>
      </c>
      <c r="P598" s="23" t="b">
        <v>0</v>
      </c>
      <c r="Q598" s="20"/>
      <c r="R598" s="20"/>
      <c r="S598" s="22">
        <v>45</v>
      </c>
      <c r="T598" s="20" t="s">
        <v>968</v>
      </c>
      <c r="U598" s="20">
        <v>3</v>
      </c>
      <c r="V598" s="20" t="s">
        <v>665</v>
      </c>
      <c r="W598" s="20">
        <v>8.9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21</v>
      </c>
      <c r="AD598" s="22">
        <v>822100</v>
      </c>
      <c r="AE598" s="22">
        <v>45542</v>
      </c>
      <c r="AF598" s="22">
        <v>510951</v>
      </c>
      <c r="AG598" s="22">
        <v>21078</v>
      </c>
      <c r="AH598" s="20">
        <v>0.4</v>
      </c>
      <c r="AI598" s="20">
        <v>4.7</v>
      </c>
      <c r="AJ598" s="20" t="s">
        <v>665</v>
      </c>
      <c r="AK598" s="22">
        <v>505</v>
      </c>
      <c r="AL598" s="22">
        <v>1</v>
      </c>
      <c r="AM598" s="22">
        <v>1</v>
      </c>
      <c r="AN598" s="22">
        <v>0</v>
      </c>
      <c r="AO598" s="22">
        <v>18</v>
      </c>
      <c r="AP598" s="22">
        <v>0</v>
      </c>
      <c r="AQ598" s="22">
        <v>0</v>
      </c>
      <c r="AR598" s="22">
        <v>0</v>
      </c>
      <c r="AS598" s="22">
        <v>2</v>
      </c>
      <c r="AT598" s="22">
        <v>0</v>
      </c>
      <c r="AU598" s="22">
        <v>0</v>
      </c>
      <c r="AV598" s="22">
        <v>3</v>
      </c>
      <c r="AW598" s="22">
        <v>51</v>
      </c>
      <c r="AX598" s="20">
        <v>62.2</v>
      </c>
      <c r="AY598" s="20">
        <v>90.5</v>
      </c>
      <c r="AZ598" s="20">
        <v>89</v>
      </c>
      <c r="BA598" s="20">
        <v>24.1</v>
      </c>
      <c r="BB598" s="22">
        <v>6</v>
      </c>
      <c r="BC598" s="20">
        <v>0.54</v>
      </c>
      <c r="BD598" s="20">
        <v>0.15</v>
      </c>
      <c r="BE598" s="20">
        <v>0.69</v>
      </c>
      <c r="BF598" s="20">
        <v>12.83</v>
      </c>
      <c r="BG598" s="22">
        <v>244</v>
      </c>
      <c r="BH598" s="22">
        <v>30</v>
      </c>
      <c r="BI598" s="22">
        <v>106</v>
      </c>
      <c r="BJ598" s="22">
        <v>10</v>
      </c>
      <c r="BK598" s="22">
        <v>98</v>
      </c>
      <c r="BL598" s="22">
        <v>33</v>
      </c>
      <c r="BM598" s="22">
        <v>154</v>
      </c>
      <c r="BN598" s="22">
        <v>28</v>
      </c>
      <c r="BO598" s="20"/>
      <c r="BP598" s="20"/>
      <c r="BQ598" s="20"/>
      <c r="BR598" s="20"/>
      <c r="BS598" s="20"/>
      <c r="BT598" s="20"/>
      <c r="BU598" s="22">
        <v>0.1</v>
      </c>
      <c r="BV598" s="22">
        <v>0</v>
      </c>
      <c r="BW598" s="22">
        <v>0.03</v>
      </c>
      <c r="BX598" s="22">
        <v>0.13</v>
      </c>
      <c r="BY598" s="22">
        <v>2.29</v>
      </c>
      <c r="BZ598" s="22">
        <v>3.21</v>
      </c>
      <c r="CA598" s="22">
        <v>409</v>
      </c>
      <c r="CB598" s="22">
        <v>70</v>
      </c>
      <c r="CC598" s="22">
        <v>145</v>
      </c>
      <c r="CD598" s="22">
        <v>21</v>
      </c>
      <c r="CE598" s="22">
        <v>138</v>
      </c>
      <c r="CF598" s="22">
        <v>19</v>
      </c>
      <c r="CG598" s="22">
        <v>44</v>
      </c>
      <c r="CH598" s="22">
        <v>8</v>
      </c>
      <c r="CI598" s="22">
        <v>1.07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432714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3</v>
      </c>
      <c r="J599" s="20">
        <v>1.2</v>
      </c>
      <c r="K599" s="20">
        <v>1.2</v>
      </c>
      <c r="L599" s="22">
        <v>5</v>
      </c>
      <c r="M599" s="20" t="s">
        <v>479</v>
      </c>
      <c r="N599" s="20">
        <v>2.2000000000000002</v>
      </c>
      <c r="O599" s="22">
        <v>360</v>
      </c>
      <c r="P599" s="23" t="b">
        <v>0</v>
      </c>
      <c r="Q599" s="20"/>
      <c r="R599" s="20"/>
      <c r="S599" s="22">
        <v>44</v>
      </c>
      <c r="T599" s="20" t="s">
        <v>1405</v>
      </c>
      <c r="U599" s="20">
        <v>2.2000000000000002</v>
      </c>
      <c r="V599" s="20" t="s">
        <v>752</v>
      </c>
      <c r="W599" s="20">
        <v>0.2</v>
      </c>
      <c r="X599" s="23" t="b">
        <v>0</v>
      </c>
      <c r="Y599" s="20"/>
      <c r="Z599" s="20" t="s">
        <v>858</v>
      </c>
      <c r="AA599" s="22">
        <v>17</v>
      </c>
      <c r="AB599" s="22">
        <v>49</v>
      </c>
      <c r="AC599" s="22">
        <v>13</v>
      </c>
      <c r="AD599" s="22">
        <v>27058</v>
      </c>
      <c r="AE599" s="22">
        <v>5430</v>
      </c>
      <c r="AF599" s="22">
        <v>11008</v>
      </c>
      <c r="AG599" s="22">
        <v>952</v>
      </c>
      <c r="AH599" s="20">
        <v>0.5</v>
      </c>
      <c r="AI599" s="20">
        <v>3</v>
      </c>
      <c r="AJ599" s="20" t="s">
        <v>752</v>
      </c>
      <c r="AK599" s="22">
        <v>314</v>
      </c>
      <c r="AL599" s="22">
        <v>0</v>
      </c>
      <c r="AM599" s="22">
        <v>1</v>
      </c>
      <c r="AN599" s="22">
        <v>1</v>
      </c>
      <c r="AO599" s="22">
        <v>13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46</v>
      </c>
      <c r="AX599" s="20">
        <v>33.200000000000003</v>
      </c>
      <c r="AY599" s="20">
        <v>77.400000000000006</v>
      </c>
      <c r="AZ599" s="20">
        <v>58</v>
      </c>
      <c r="BA599" s="20">
        <v>17</v>
      </c>
      <c r="BB599" s="22">
        <v>4</v>
      </c>
      <c r="BC599" s="20">
        <v>0.28999999999999998</v>
      </c>
      <c r="BD599" s="20">
        <v>0.15</v>
      </c>
      <c r="BE599" s="20">
        <v>0.44</v>
      </c>
      <c r="BF599" s="20">
        <v>7.36</v>
      </c>
      <c r="BG599" s="22">
        <v>312</v>
      </c>
      <c r="BH599" s="22">
        <v>135</v>
      </c>
      <c r="BI599" s="22">
        <v>131</v>
      </c>
      <c r="BJ599" s="22">
        <v>89</v>
      </c>
      <c r="BK599" s="22">
        <v>145</v>
      </c>
      <c r="BL599" s="22">
        <v>86</v>
      </c>
      <c r="BM599" s="22">
        <v>224</v>
      </c>
      <c r="BN599" s="22">
        <v>104</v>
      </c>
      <c r="BO599" s="20"/>
      <c r="BP599" s="20"/>
      <c r="BQ599" s="20"/>
      <c r="BR599" s="20"/>
      <c r="BS599" s="20"/>
      <c r="BT599" s="20"/>
      <c r="BU599" s="22">
        <v>0.08</v>
      </c>
      <c r="BV599" s="22">
        <v>0</v>
      </c>
      <c r="BW599" s="22">
        <v>0.04</v>
      </c>
      <c r="BX599" s="22">
        <v>0.12</v>
      </c>
      <c r="BY599" s="22">
        <v>2.11</v>
      </c>
      <c r="BZ599" s="22">
        <v>3.73</v>
      </c>
      <c r="CA599" s="22">
        <v>543</v>
      </c>
      <c r="CB599" s="22">
        <v>294</v>
      </c>
      <c r="CC599" s="22">
        <v>130</v>
      </c>
      <c r="CD599" s="22">
        <v>59</v>
      </c>
      <c r="CE599" s="22">
        <v>197</v>
      </c>
      <c r="CF599" s="22">
        <v>80</v>
      </c>
      <c r="CG599" s="22">
        <v>316</v>
      </c>
      <c r="CH599" s="22">
        <v>97</v>
      </c>
      <c r="CI599" s="22">
        <v>1.1499999999999999</v>
      </c>
      <c r="CJ599" s="22">
        <v>0.28999999999999998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100</v>
      </c>
      <c r="C600" s="22">
        <v>233821</v>
      </c>
      <c r="D600" s="22">
        <v>0</v>
      </c>
      <c r="E600" s="22">
        <v>0</v>
      </c>
      <c r="F600" s="22">
        <v>-2</v>
      </c>
      <c r="G600" s="22">
        <v>2</v>
      </c>
      <c r="H600" s="22">
        <v>0</v>
      </c>
      <c r="I600" s="22">
        <v>2</v>
      </c>
      <c r="J600" s="20">
        <v>0</v>
      </c>
      <c r="K600" s="20">
        <v>-1.2</v>
      </c>
      <c r="L600" s="22">
        <v>0</v>
      </c>
      <c r="M600" s="20" t="s">
        <v>2249</v>
      </c>
      <c r="N600" s="20">
        <v>-0.2</v>
      </c>
      <c r="O600" s="22">
        <v>471</v>
      </c>
      <c r="P600" s="23" t="b">
        <v>0</v>
      </c>
      <c r="Q600" s="20" t="s">
        <v>2397</v>
      </c>
      <c r="R600" s="20" t="s">
        <v>3551</v>
      </c>
      <c r="S600" s="22">
        <v>43</v>
      </c>
      <c r="T600" s="20" t="s">
        <v>2250</v>
      </c>
      <c r="U600" s="20">
        <v>0.4</v>
      </c>
      <c r="V600" s="20" t="s">
        <v>2251</v>
      </c>
      <c r="W600" s="20">
        <v>0.2</v>
      </c>
      <c r="X600" s="23" t="b">
        <v>0</v>
      </c>
      <c r="Y600" s="20"/>
      <c r="Z600" s="20" t="s">
        <v>899</v>
      </c>
      <c r="AA600" s="22">
        <v>17</v>
      </c>
      <c r="AB600" s="22">
        <v>49</v>
      </c>
      <c r="AC600" s="22">
        <v>3</v>
      </c>
      <c r="AD600" s="22">
        <v>8151</v>
      </c>
      <c r="AE600" s="22">
        <v>39</v>
      </c>
      <c r="AF600" s="22">
        <v>28243</v>
      </c>
      <c r="AG600" s="22">
        <v>1041</v>
      </c>
      <c r="AH600" s="20">
        <v>0</v>
      </c>
      <c r="AI600" s="20">
        <v>0.7</v>
      </c>
      <c r="AJ600" s="20" t="s">
        <v>2251</v>
      </c>
      <c r="AK600" s="22">
        <v>720</v>
      </c>
      <c r="AL600" s="22">
        <v>0</v>
      </c>
      <c r="AM600" s="22">
        <v>0</v>
      </c>
      <c r="AN600" s="22">
        <v>0</v>
      </c>
      <c r="AO600" s="22">
        <v>22</v>
      </c>
      <c r="AP600" s="22">
        <v>0</v>
      </c>
      <c r="AQ600" s="22">
        <v>0</v>
      </c>
      <c r="AR600" s="22">
        <v>0</v>
      </c>
      <c r="AS600" s="22">
        <v>3</v>
      </c>
      <c r="AT600" s="22">
        <v>0</v>
      </c>
      <c r="AU600" s="22">
        <v>0</v>
      </c>
      <c r="AV600" s="22">
        <v>0</v>
      </c>
      <c r="AW600" s="22">
        <v>77</v>
      </c>
      <c r="AX600" s="20">
        <v>135.80000000000001</v>
      </c>
      <c r="AY600" s="20">
        <v>8.6</v>
      </c>
      <c r="AZ600" s="20">
        <v>68</v>
      </c>
      <c r="BA600" s="20">
        <v>21.4</v>
      </c>
      <c r="BB600" s="22">
        <v>8</v>
      </c>
      <c r="BC600" s="20">
        <v>0.85</v>
      </c>
      <c r="BD600" s="20">
        <v>0.08</v>
      </c>
      <c r="BE600" s="20">
        <v>0.93</v>
      </c>
      <c r="BF600" s="20">
        <v>19.57</v>
      </c>
      <c r="BG600" s="22">
        <v>115</v>
      </c>
      <c r="BH600" s="22">
        <v>43</v>
      </c>
      <c r="BI600" s="22">
        <v>352</v>
      </c>
      <c r="BJ600" s="22">
        <v>126</v>
      </c>
      <c r="BK600" s="22">
        <v>129</v>
      </c>
      <c r="BL600" s="22">
        <v>18</v>
      </c>
      <c r="BM600" s="22">
        <v>181</v>
      </c>
      <c r="BN600" s="22">
        <v>52</v>
      </c>
      <c r="BO600" s="20"/>
      <c r="BP600" s="20"/>
      <c r="BQ600" s="20"/>
      <c r="BR600" s="20"/>
      <c r="BS600" s="20"/>
      <c r="BT600" s="20"/>
      <c r="BU600" s="22">
        <v>0.11</v>
      </c>
      <c r="BV600" s="22">
        <v>0</v>
      </c>
      <c r="BW600" s="22">
        <v>0.01</v>
      </c>
      <c r="BX600" s="22">
        <v>0.12</v>
      </c>
      <c r="BY600" s="22">
        <v>2.4500000000000002</v>
      </c>
      <c r="BZ600" s="22">
        <v>2.75</v>
      </c>
      <c r="CA600" s="22">
        <v>588</v>
      </c>
      <c r="CB600" s="22">
        <v>153</v>
      </c>
      <c r="CC600" s="22">
        <v>727</v>
      </c>
      <c r="CD600" s="22">
        <v>234</v>
      </c>
      <c r="CE600" s="22">
        <v>437</v>
      </c>
      <c r="CF600" s="22">
        <v>150</v>
      </c>
      <c r="CG600" s="22">
        <v>305</v>
      </c>
      <c r="CH600" s="22">
        <v>117</v>
      </c>
      <c r="CI600" s="22">
        <v>1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538206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1</v>
      </c>
      <c r="J601" s="20">
        <v>-1</v>
      </c>
      <c r="K601" s="20">
        <v>-1</v>
      </c>
      <c r="L601" s="22">
        <v>0</v>
      </c>
      <c r="M601" s="20" t="s">
        <v>1014</v>
      </c>
      <c r="N601" s="20">
        <v>0</v>
      </c>
      <c r="O601" s="22">
        <v>472</v>
      </c>
      <c r="P601" s="23" t="b">
        <v>0</v>
      </c>
      <c r="Q601" s="20"/>
      <c r="R601" s="20"/>
      <c r="S601" s="22">
        <v>39</v>
      </c>
      <c r="T601" s="20" t="s">
        <v>2252</v>
      </c>
      <c r="U601" s="20">
        <v>0</v>
      </c>
      <c r="V601" s="20" t="s">
        <v>2253</v>
      </c>
      <c r="W601" s="20">
        <v>0.4</v>
      </c>
      <c r="X601" s="23" t="b">
        <v>0</v>
      </c>
      <c r="Y601" s="20"/>
      <c r="Z601" s="20" t="s">
        <v>858</v>
      </c>
      <c r="AA601" s="22">
        <v>17</v>
      </c>
      <c r="AB601" s="22">
        <v>49</v>
      </c>
      <c r="AC601" s="22">
        <v>0</v>
      </c>
      <c r="AD601" s="22">
        <v>17148</v>
      </c>
      <c r="AE601" s="22">
        <v>1592</v>
      </c>
      <c r="AF601" s="22">
        <v>14169</v>
      </c>
      <c r="AG601" s="22">
        <v>491</v>
      </c>
      <c r="AH601" s="20">
        <v>0</v>
      </c>
      <c r="AI601" s="20">
        <v>0</v>
      </c>
      <c r="AJ601" s="20" t="s">
        <v>2253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456</v>
      </c>
      <c r="BH601" s="22">
        <v>38</v>
      </c>
      <c r="BI601" s="22">
        <v>438</v>
      </c>
      <c r="BJ601" s="22">
        <v>21</v>
      </c>
      <c r="BK601" s="22">
        <v>416</v>
      </c>
      <c r="BL601" s="22">
        <v>16</v>
      </c>
      <c r="BM601" s="22">
        <v>460</v>
      </c>
      <c r="BN601" s="22">
        <v>38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729</v>
      </c>
      <c r="CB601" s="22">
        <v>85</v>
      </c>
      <c r="CC601" s="22">
        <v>393</v>
      </c>
      <c r="CD601" s="22">
        <v>36</v>
      </c>
      <c r="CE601" s="22">
        <v>463</v>
      </c>
      <c r="CF601" s="22">
        <v>38</v>
      </c>
      <c r="CG601" s="22">
        <v>250</v>
      </c>
      <c r="CH601" s="22">
        <v>31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27.75" thickBot="1">
      <c r="A602" s="22">
        <v>50</v>
      </c>
      <c r="B602" s="22">
        <v>50</v>
      </c>
      <c r="C602" s="22">
        <v>82691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2</v>
      </c>
      <c r="J602" s="20">
        <v>-0.5</v>
      </c>
      <c r="K602" s="20">
        <v>-0.5</v>
      </c>
      <c r="L602" s="22">
        <v>0</v>
      </c>
      <c r="M602" s="20" t="s">
        <v>1791</v>
      </c>
      <c r="N602" s="20">
        <v>0</v>
      </c>
      <c r="O602" s="22">
        <v>473</v>
      </c>
      <c r="P602" s="23" t="b">
        <v>0</v>
      </c>
      <c r="Q602" s="20" t="s">
        <v>3425</v>
      </c>
      <c r="R602" s="20" t="s">
        <v>3246</v>
      </c>
      <c r="S602" s="22">
        <v>39</v>
      </c>
      <c r="T602" s="20" t="s">
        <v>2254</v>
      </c>
      <c r="U602" s="20">
        <v>1.3</v>
      </c>
      <c r="V602" s="20" t="s">
        <v>2255</v>
      </c>
      <c r="W602" s="20">
        <v>5.3</v>
      </c>
      <c r="X602" s="23" t="b">
        <v>0</v>
      </c>
      <c r="Y602" s="20"/>
      <c r="Z602" s="20" t="s">
        <v>937</v>
      </c>
      <c r="AA602" s="22">
        <v>17</v>
      </c>
      <c r="AB602" s="22">
        <v>49</v>
      </c>
      <c r="AC602" s="22">
        <v>4</v>
      </c>
      <c r="AD602" s="22">
        <v>180934</v>
      </c>
      <c r="AE602" s="22">
        <v>1591</v>
      </c>
      <c r="AF602" s="22">
        <v>993250</v>
      </c>
      <c r="AG602" s="22">
        <v>17084</v>
      </c>
      <c r="AH602" s="20">
        <v>0</v>
      </c>
      <c r="AI602" s="20">
        <v>1</v>
      </c>
      <c r="AJ602" s="20" t="s">
        <v>2255</v>
      </c>
      <c r="AK602" s="22">
        <v>250</v>
      </c>
      <c r="AL602" s="22">
        <v>0</v>
      </c>
      <c r="AM602" s="22">
        <v>0</v>
      </c>
      <c r="AN602" s="22">
        <v>0</v>
      </c>
      <c r="AO602" s="22">
        <v>4</v>
      </c>
      <c r="AP602" s="22">
        <v>0</v>
      </c>
      <c r="AQ602" s="22">
        <v>0</v>
      </c>
      <c r="AR602" s="22">
        <v>0</v>
      </c>
      <c r="AS602" s="22">
        <v>1</v>
      </c>
      <c r="AT602" s="22">
        <v>0</v>
      </c>
      <c r="AU602" s="22">
        <v>0</v>
      </c>
      <c r="AV602" s="22">
        <v>0</v>
      </c>
      <c r="AW602" s="22">
        <v>17</v>
      </c>
      <c r="AX602" s="20">
        <v>41</v>
      </c>
      <c r="AY602" s="20">
        <v>28.6</v>
      </c>
      <c r="AZ602" s="20">
        <v>6</v>
      </c>
      <c r="BA602" s="20">
        <v>7.5</v>
      </c>
      <c r="BB602" s="22">
        <v>3</v>
      </c>
      <c r="BC602" s="20">
        <v>0</v>
      </c>
      <c r="BD602" s="20">
        <v>0.12</v>
      </c>
      <c r="BE602" s="20">
        <v>0.12</v>
      </c>
      <c r="BF602" s="20">
        <v>7.4</v>
      </c>
      <c r="BG602" s="22">
        <v>294</v>
      </c>
      <c r="BH602" s="22">
        <v>115</v>
      </c>
      <c r="BI602" s="22">
        <v>257</v>
      </c>
      <c r="BJ602" s="22">
        <v>77</v>
      </c>
      <c r="BK602" s="22">
        <v>336</v>
      </c>
      <c r="BL602" s="22">
        <v>112</v>
      </c>
      <c r="BM602" s="22">
        <v>324</v>
      </c>
      <c r="BN602" s="22">
        <v>114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0.04</v>
      </c>
      <c r="BX602" s="22">
        <v>0.04</v>
      </c>
      <c r="BY602" s="22">
        <v>2.66</v>
      </c>
      <c r="BZ602" s="22">
        <v>1.44</v>
      </c>
      <c r="CA602" s="22">
        <v>703</v>
      </c>
      <c r="CB602" s="22">
        <v>221</v>
      </c>
      <c r="CC602" s="22">
        <v>375</v>
      </c>
      <c r="CD602" s="22">
        <v>120</v>
      </c>
      <c r="CE602" s="22">
        <v>310</v>
      </c>
      <c r="CF602" s="22">
        <v>100</v>
      </c>
      <c r="CG602" s="22">
        <v>72</v>
      </c>
      <c r="CH602" s="22">
        <v>28</v>
      </c>
      <c r="CI602" s="22">
        <v>1.08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40386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2</v>
      </c>
      <c r="J603" s="20">
        <v>0</v>
      </c>
      <c r="K603" s="20">
        <v>0</v>
      </c>
      <c r="L603" s="22">
        <v>0</v>
      </c>
      <c r="M603" s="20" t="s">
        <v>1004</v>
      </c>
      <c r="N603" s="20">
        <v>0.8</v>
      </c>
      <c r="O603" s="22">
        <v>474</v>
      </c>
      <c r="P603" s="23" t="b">
        <v>0</v>
      </c>
      <c r="Q603" s="20" t="s">
        <v>3446</v>
      </c>
      <c r="R603" s="20" t="s">
        <v>3447</v>
      </c>
      <c r="S603" s="22">
        <v>40</v>
      </c>
      <c r="T603" s="20" t="s">
        <v>2256</v>
      </c>
      <c r="U603" s="20">
        <v>1</v>
      </c>
      <c r="V603" s="20" t="s">
        <v>2257</v>
      </c>
      <c r="W603" s="20">
        <v>0.8</v>
      </c>
      <c r="X603" s="23" t="b">
        <v>0</v>
      </c>
      <c r="Y603" s="20"/>
      <c r="Z603" s="20" t="s">
        <v>899</v>
      </c>
      <c r="AA603" s="22">
        <v>17</v>
      </c>
      <c r="AB603" s="22">
        <v>49</v>
      </c>
      <c r="AC603" s="22">
        <v>8</v>
      </c>
      <c r="AD603" s="22">
        <v>95820</v>
      </c>
      <c r="AE603" s="22">
        <v>19</v>
      </c>
      <c r="AF603" s="22">
        <v>74487</v>
      </c>
      <c r="AG603" s="22">
        <v>3903</v>
      </c>
      <c r="AH603" s="20">
        <v>0.2</v>
      </c>
      <c r="AI603" s="20">
        <v>2</v>
      </c>
      <c r="AJ603" s="20" t="s">
        <v>2257</v>
      </c>
      <c r="AK603" s="22">
        <v>316</v>
      </c>
      <c r="AL603" s="22">
        <v>0</v>
      </c>
      <c r="AM603" s="22">
        <v>0</v>
      </c>
      <c r="AN603" s="22">
        <v>0</v>
      </c>
      <c r="AO603" s="22">
        <v>6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0</v>
      </c>
      <c r="AW603" s="22">
        <v>35</v>
      </c>
      <c r="AX603" s="20">
        <v>69.2</v>
      </c>
      <c r="AY603" s="20">
        <v>27.4</v>
      </c>
      <c r="AZ603" s="20">
        <v>14</v>
      </c>
      <c r="BA603" s="20">
        <v>11.1</v>
      </c>
      <c r="BB603" s="22">
        <v>3</v>
      </c>
      <c r="BC603" s="20">
        <v>0.12</v>
      </c>
      <c r="BD603" s="20">
        <v>7.0000000000000007E-2</v>
      </c>
      <c r="BE603" s="20">
        <v>0.19</v>
      </c>
      <c r="BF603" s="20">
        <v>7.12</v>
      </c>
      <c r="BG603" s="22">
        <v>235</v>
      </c>
      <c r="BH603" s="22">
        <v>93</v>
      </c>
      <c r="BI603" s="22">
        <v>261</v>
      </c>
      <c r="BJ603" s="22">
        <v>79</v>
      </c>
      <c r="BK603" s="22">
        <v>291</v>
      </c>
      <c r="BL603" s="22">
        <v>92</v>
      </c>
      <c r="BM603" s="22">
        <v>283</v>
      </c>
      <c r="BN603" s="22">
        <v>98</v>
      </c>
      <c r="BO603" s="20"/>
      <c r="BP603" s="20"/>
      <c r="BQ603" s="20"/>
      <c r="BR603" s="20"/>
      <c r="BS603" s="20"/>
      <c r="BT603" s="20"/>
      <c r="BU603" s="22">
        <v>0.03</v>
      </c>
      <c r="BV603" s="22">
        <v>0</v>
      </c>
      <c r="BW603" s="22">
        <v>0.02</v>
      </c>
      <c r="BX603" s="22">
        <v>0.05</v>
      </c>
      <c r="BY603" s="22">
        <v>2.0299999999999998</v>
      </c>
      <c r="BZ603" s="22">
        <v>1.71</v>
      </c>
      <c r="CA603" s="22">
        <v>608</v>
      </c>
      <c r="CB603" s="22">
        <v>162</v>
      </c>
      <c r="CC603" s="22">
        <v>258</v>
      </c>
      <c r="CD603" s="22">
        <v>77</v>
      </c>
      <c r="CE603" s="22">
        <v>347</v>
      </c>
      <c r="CF603" s="22">
        <v>117</v>
      </c>
      <c r="CG603" s="22">
        <v>189</v>
      </c>
      <c r="CH603" s="22">
        <v>75</v>
      </c>
      <c r="CI603" s="22">
        <v>0.85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226182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2</v>
      </c>
      <c r="J604" s="20">
        <v>0.5</v>
      </c>
      <c r="K604" s="20">
        <v>0.5</v>
      </c>
      <c r="L604" s="22">
        <v>1</v>
      </c>
      <c r="M604" s="20" t="s">
        <v>2261</v>
      </c>
      <c r="N604" s="20">
        <v>1.5</v>
      </c>
      <c r="O604" s="22">
        <v>476</v>
      </c>
      <c r="P604" s="23" t="b">
        <v>0</v>
      </c>
      <c r="Q604" s="20"/>
      <c r="R604" s="20" t="s">
        <v>2465</v>
      </c>
      <c r="S604" s="22">
        <v>45</v>
      </c>
      <c r="T604" s="20" t="s">
        <v>2262</v>
      </c>
      <c r="U604" s="20">
        <v>3.2</v>
      </c>
      <c r="V604" s="20" t="s">
        <v>2263</v>
      </c>
      <c r="W604" s="20">
        <v>0.1</v>
      </c>
      <c r="X604" s="23" t="b">
        <v>0</v>
      </c>
      <c r="Y604" s="20"/>
      <c r="Z604" s="20" t="s">
        <v>858</v>
      </c>
      <c r="AA604" s="22">
        <v>17</v>
      </c>
      <c r="AB604" s="22">
        <v>49</v>
      </c>
      <c r="AC604" s="22">
        <v>19</v>
      </c>
      <c r="AD604" s="22">
        <v>9587</v>
      </c>
      <c r="AE604" s="22">
        <v>234</v>
      </c>
      <c r="AF604" s="22">
        <v>7538</v>
      </c>
      <c r="AG604" s="22">
        <v>171</v>
      </c>
      <c r="AH604" s="20">
        <v>0.3</v>
      </c>
      <c r="AI604" s="20">
        <v>4.2</v>
      </c>
      <c r="AJ604" s="20" t="s">
        <v>2263</v>
      </c>
      <c r="AK604" s="22">
        <v>407</v>
      </c>
      <c r="AL604" s="22">
        <v>1</v>
      </c>
      <c r="AM604" s="22">
        <v>1</v>
      </c>
      <c r="AN604" s="22">
        <v>1</v>
      </c>
      <c r="AO604" s="22">
        <v>11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65</v>
      </c>
      <c r="AX604" s="20">
        <v>66.599999999999994</v>
      </c>
      <c r="AY604" s="20">
        <v>35.4</v>
      </c>
      <c r="AZ604" s="20">
        <v>43</v>
      </c>
      <c r="BA604" s="20">
        <v>14.5</v>
      </c>
      <c r="BB604" s="22">
        <v>5</v>
      </c>
      <c r="BC604" s="20">
        <v>0.62</v>
      </c>
      <c r="BD604" s="20">
        <v>0.15</v>
      </c>
      <c r="BE604" s="20">
        <v>0.77</v>
      </c>
      <c r="BF604" s="20">
        <v>8.24</v>
      </c>
      <c r="BG604" s="22">
        <v>240</v>
      </c>
      <c r="BH604" s="22">
        <v>95</v>
      </c>
      <c r="BI604" s="22">
        <v>232</v>
      </c>
      <c r="BJ604" s="22">
        <v>68</v>
      </c>
      <c r="BK604" s="22">
        <v>186</v>
      </c>
      <c r="BL604" s="22">
        <v>41</v>
      </c>
      <c r="BM604" s="22">
        <v>255</v>
      </c>
      <c r="BN604" s="22">
        <v>84</v>
      </c>
      <c r="BO604" s="20"/>
      <c r="BP604" s="20"/>
      <c r="BQ604" s="20"/>
      <c r="BR604" s="20"/>
      <c r="BS604" s="20"/>
      <c r="BT604" s="20"/>
      <c r="BU604" s="22">
        <v>0.14000000000000001</v>
      </c>
      <c r="BV604" s="22">
        <v>0</v>
      </c>
      <c r="BW604" s="22">
        <v>0.03</v>
      </c>
      <c r="BX604" s="22">
        <v>0.17</v>
      </c>
      <c r="BY604" s="22">
        <v>1.82</v>
      </c>
      <c r="BZ604" s="22">
        <v>2.4300000000000002</v>
      </c>
      <c r="CA604" s="22">
        <v>392</v>
      </c>
      <c r="CB604" s="22">
        <v>78</v>
      </c>
      <c r="CC604" s="22">
        <v>194</v>
      </c>
      <c r="CD604" s="22">
        <v>56</v>
      </c>
      <c r="CE604" s="22">
        <v>112</v>
      </c>
      <c r="CF604" s="22">
        <v>34</v>
      </c>
      <c r="CG604" s="22">
        <v>450</v>
      </c>
      <c r="CH604" s="22">
        <v>175</v>
      </c>
      <c r="CI604" s="22">
        <v>1.1100000000000001</v>
      </c>
      <c r="CJ604" s="22">
        <v>0.22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195473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4</v>
      </c>
      <c r="J605" s="20">
        <v>-0.2</v>
      </c>
      <c r="K605" s="20">
        <v>-0.2</v>
      </c>
      <c r="L605" s="22">
        <v>1</v>
      </c>
      <c r="M605" s="20" t="s">
        <v>2264</v>
      </c>
      <c r="N605" s="20">
        <v>0.8</v>
      </c>
      <c r="O605" s="22">
        <v>477</v>
      </c>
      <c r="P605" s="23" t="b">
        <v>0</v>
      </c>
      <c r="Q605" s="20"/>
      <c r="R605" s="20" t="s">
        <v>2466</v>
      </c>
      <c r="S605" s="22">
        <v>49</v>
      </c>
      <c r="T605" s="20" t="s">
        <v>2265</v>
      </c>
      <c r="U605" s="20">
        <v>1</v>
      </c>
      <c r="V605" s="20" t="s">
        <v>2266</v>
      </c>
      <c r="W605" s="20">
        <v>0</v>
      </c>
      <c r="X605" s="23" t="b">
        <v>0</v>
      </c>
      <c r="Y605" s="20"/>
      <c r="Z605" s="20" t="s">
        <v>858</v>
      </c>
      <c r="AA605" s="22">
        <v>17</v>
      </c>
      <c r="AB605" s="22">
        <v>49</v>
      </c>
      <c r="AC605" s="22">
        <v>3</v>
      </c>
      <c r="AD605" s="22">
        <v>1391</v>
      </c>
      <c r="AE605" s="22">
        <v>154</v>
      </c>
      <c r="AF605" s="22">
        <v>5753</v>
      </c>
      <c r="AG605" s="22">
        <v>82</v>
      </c>
      <c r="AH605" s="20">
        <v>0.2</v>
      </c>
      <c r="AI605" s="20">
        <v>0.6</v>
      </c>
      <c r="AJ605" s="20" t="s">
        <v>2266</v>
      </c>
      <c r="AK605" s="22">
        <v>60</v>
      </c>
      <c r="AL605" s="22">
        <v>0</v>
      </c>
      <c r="AM605" s="22">
        <v>0</v>
      </c>
      <c r="AN605" s="22">
        <v>0</v>
      </c>
      <c r="AO605" s="22">
        <v>2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7</v>
      </c>
      <c r="AX605" s="20">
        <v>8.1999999999999993</v>
      </c>
      <c r="AY605" s="20">
        <v>12.6</v>
      </c>
      <c r="AZ605" s="20">
        <v>15</v>
      </c>
      <c r="BA605" s="20">
        <v>3.6</v>
      </c>
      <c r="BB605" s="22">
        <v>0</v>
      </c>
      <c r="BC605" s="20">
        <v>0.03</v>
      </c>
      <c r="BD605" s="20">
        <v>0.04</v>
      </c>
      <c r="BE605" s="20">
        <v>7.0000000000000007E-2</v>
      </c>
      <c r="BF605" s="20">
        <v>1.3</v>
      </c>
      <c r="BG605" s="22">
        <v>392</v>
      </c>
      <c r="BH605" s="22">
        <v>45</v>
      </c>
      <c r="BI605" s="22">
        <v>333</v>
      </c>
      <c r="BJ605" s="22">
        <v>45</v>
      </c>
      <c r="BK605" s="22">
        <v>288</v>
      </c>
      <c r="BL605" s="22">
        <v>49</v>
      </c>
      <c r="BM605" s="22">
        <v>366</v>
      </c>
      <c r="BN605" s="22">
        <v>45</v>
      </c>
      <c r="BO605" s="20"/>
      <c r="BP605" s="20"/>
      <c r="BQ605" s="20"/>
      <c r="BR605" s="20"/>
      <c r="BS605" s="22">
        <v>3</v>
      </c>
      <c r="BT605" s="20"/>
      <c r="BU605" s="22">
        <v>0.04</v>
      </c>
      <c r="BV605" s="22">
        <v>0</v>
      </c>
      <c r="BW605" s="22">
        <v>0.06</v>
      </c>
      <c r="BX605" s="22">
        <v>0.1</v>
      </c>
      <c r="BY605" s="22">
        <v>1.95</v>
      </c>
      <c r="BZ605" s="22">
        <v>3</v>
      </c>
      <c r="CA605" s="22">
        <v>245</v>
      </c>
      <c r="CB605" s="22">
        <v>50</v>
      </c>
      <c r="CC605" s="22">
        <v>271</v>
      </c>
      <c r="CD605" s="22">
        <v>38</v>
      </c>
      <c r="CE605" s="22">
        <v>396</v>
      </c>
      <c r="CF605" s="22">
        <v>50</v>
      </c>
      <c r="CG605" s="22">
        <v>539</v>
      </c>
      <c r="CH605" s="22">
        <v>76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476938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3</v>
      </c>
      <c r="J606" s="20">
        <v>-1</v>
      </c>
      <c r="K606" s="20">
        <v>-1</v>
      </c>
      <c r="L606" s="22">
        <v>0</v>
      </c>
      <c r="M606" s="20" t="s">
        <v>2267</v>
      </c>
      <c r="N606" s="20">
        <v>0</v>
      </c>
      <c r="O606" s="22">
        <v>478</v>
      </c>
      <c r="P606" s="23" t="b">
        <v>0</v>
      </c>
      <c r="Q606" s="20"/>
      <c r="R606" s="20" t="s">
        <v>2467</v>
      </c>
      <c r="S606" s="22">
        <v>44</v>
      </c>
      <c r="T606" s="20" t="s">
        <v>2268</v>
      </c>
      <c r="U606" s="20">
        <v>0</v>
      </c>
      <c r="V606" s="20" t="s">
        <v>2269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0</v>
      </c>
      <c r="AD606" s="22">
        <v>2920</v>
      </c>
      <c r="AE606" s="22">
        <v>113</v>
      </c>
      <c r="AF606" s="22">
        <v>3669</v>
      </c>
      <c r="AG606" s="22">
        <v>120</v>
      </c>
      <c r="AH606" s="20">
        <v>0</v>
      </c>
      <c r="AI606" s="20">
        <v>0</v>
      </c>
      <c r="AJ606" s="20" t="s">
        <v>2269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588</v>
      </c>
      <c r="BH606" s="22">
        <v>225</v>
      </c>
      <c r="BI606" s="22">
        <v>577</v>
      </c>
      <c r="BJ606" s="22">
        <v>226</v>
      </c>
      <c r="BK606" s="22">
        <v>566</v>
      </c>
      <c r="BL606" s="22">
        <v>223</v>
      </c>
      <c r="BM606" s="22">
        <v>592</v>
      </c>
      <c r="BN606" s="22">
        <v>229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553</v>
      </c>
      <c r="CB606" s="22">
        <v>299</v>
      </c>
      <c r="CC606" s="22">
        <v>550</v>
      </c>
      <c r="CD606" s="22">
        <v>204</v>
      </c>
      <c r="CE606" s="22">
        <v>596</v>
      </c>
      <c r="CF606" s="22">
        <v>230</v>
      </c>
      <c r="CG606" s="22">
        <v>518</v>
      </c>
      <c r="CH606" s="22">
        <v>183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75</v>
      </c>
      <c r="B607" s="22">
        <v>75</v>
      </c>
      <c r="C607" s="22">
        <v>102549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1</v>
      </c>
      <c r="J607" s="20">
        <v>-0.8</v>
      </c>
      <c r="K607" s="20">
        <v>-0.8</v>
      </c>
      <c r="L607" s="22">
        <v>0</v>
      </c>
      <c r="M607" s="20" t="s">
        <v>981</v>
      </c>
      <c r="N607" s="20">
        <v>0</v>
      </c>
      <c r="O607" s="22">
        <v>479</v>
      </c>
      <c r="P607" s="23" t="b">
        <v>0</v>
      </c>
      <c r="Q607" s="20" t="s">
        <v>2388</v>
      </c>
      <c r="R607" s="20" t="s">
        <v>3552</v>
      </c>
      <c r="S607" s="22">
        <v>40</v>
      </c>
      <c r="T607" s="20" t="s">
        <v>2270</v>
      </c>
      <c r="U607" s="20">
        <v>0</v>
      </c>
      <c r="V607" s="20" t="s">
        <v>631</v>
      </c>
      <c r="W607" s="20">
        <v>0.2</v>
      </c>
      <c r="X607" s="23" t="b">
        <v>0</v>
      </c>
      <c r="Y607" s="20"/>
      <c r="Z607" s="20" t="s">
        <v>937</v>
      </c>
      <c r="AA607" s="22">
        <v>17</v>
      </c>
      <c r="AB607" s="22">
        <v>49</v>
      </c>
      <c r="AC607" s="22">
        <v>0</v>
      </c>
      <c r="AD607" s="22">
        <v>5384</v>
      </c>
      <c r="AE607" s="22">
        <v>45</v>
      </c>
      <c r="AF607" s="22">
        <v>8843</v>
      </c>
      <c r="AG607" s="22">
        <v>356</v>
      </c>
      <c r="AH607" s="20">
        <v>0</v>
      </c>
      <c r="AI607" s="20">
        <v>0</v>
      </c>
      <c r="AJ607" s="20" t="s">
        <v>2824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465</v>
      </c>
      <c r="BH607" s="22">
        <v>46</v>
      </c>
      <c r="BI607" s="22">
        <v>448</v>
      </c>
      <c r="BJ607" s="22">
        <v>29</v>
      </c>
      <c r="BK607" s="22">
        <v>426</v>
      </c>
      <c r="BL607" s="22">
        <v>24</v>
      </c>
      <c r="BM607" s="22">
        <v>470</v>
      </c>
      <c r="BN607" s="22">
        <v>46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613</v>
      </c>
      <c r="CB607" s="22">
        <v>42</v>
      </c>
      <c r="CC607" s="22">
        <v>403</v>
      </c>
      <c r="CD607" s="22">
        <v>44</v>
      </c>
      <c r="CE607" s="22">
        <v>472</v>
      </c>
      <c r="CF607" s="22">
        <v>46</v>
      </c>
      <c r="CG607" s="22">
        <v>339</v>
      </c>
      <c r="CH607" s="22">
        <v>52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108416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935</v>
      </c>
      <c r="N608" s="20">
        <v>-0.8</v>
      </c>
      <c r="O608" s="22">
        <v>480</v>
      </c>
      <c r="P608" s="23" t="b">
        <v>0</v>
      </c>
      <c r="Q608" s="20" t="s">
        <v>3446</v>
      </c>
      <c r="R608" s="20" t="s">
        <v>3377</v>
      </c>
      <c r="S608" s="22">
        <v>44</v>
      </c>
      <c r="T608" s="20" t="s">
        <v>2271</v>
      </c>
      <c r="U608" s="20">
        <v>0.2</v>
      </c>
      <c r="V608" s="20" t="s">
        <v>2272</v>
      </c>
      <c r="W608" s="20">
        <v>0.1</v>
      </c>
      <c r="X608" s="23" t="b">
        <v>0</v>
      </c>
      <c r="Y608" s="20"/>
      <c r="Z608" s="20" t="s">
        <v>899</v>
      </c>
      <c r="AA608" s="22">
        <v>17</v>
      </c>
      <c r="AB608" s="22">
        <v>49</v>
      </c>
      <c r="AC608" s="22">
        <v>1</v>
      </c>
      <c r="AD608" s="22">
        <v>4055</v>
      </c>
      <c r="AE608" s="22">
        <v>15</v>
      </c>
      <c r="AF608" s="22">
        <v>12268</v>
      </c>
      <c r="AG608" s="22">
        <v>234</v>
      </c>
      <c r="AH608" s="20">
        <v>-0.2</v>
      </c>
      <c r="AI608" s="20">
        <v>0.2</v>
      </c>
      <c r="AJ608" s="20" t="s">
        <v>2272</v>
      </c>
      <c r="AK608" s="22">
        <v>482</v>
      </c>
      <c r="AL608" s="22">
        <v>0</v>
      </c>
      <c r="AM608" s="22">
        <v>0</v>
      </c>
      <c r="AN608" s="22">
        <v>0</v>
      </c>
      <c r="AO608" s="22">
        <v>17</v>
      </c>
      <c r="AP608" s="22">
        <v>0</v>
      </c>
      <c r="AQ608" s="22">
        <v>0</v>
      </c>
      <c r="AR608" s="22">
        <v>0</v>
      </c>
      <c r="AS608" s="22">
        <v>2</v>
      </c>
      <c r="AT608" s="22">
        <v>0</v>
      </c>
      <c r="AU608" s="22">
        <v>0</v>
      </c>
      <c r="AV608" s="22">
        <v>0</v>
      </c>
      <c r="AW608" s="22">
        <v>54</v>
      </c>
      <c r="AX608" s="20">
        <v>91.2</v>
      </c>
      <c r="AY608" s="20">
        <v>1.4</v>
      </c>
      <c r="AZ608" s="20">
        <v>38</v>
      </c>
      <c r="BA608" s="20">
        <v>13.1</v>
      </c>
      <c r="BB608" s="22">
        <v>6</v>
      </c>
      <c r="BC608" s="20">
        <v>0.17</v>
      </c>
      <c r="BD608" s="20">
        <v>0</v>
      </c>
      <c r="BE608" s="20">
        <v>0.17</v>
      </c>
      <c r="BF608" s="20">
        <v>14.85</v>
      </c>
      <c r="BG608" s="22">
        <v>186</v>
      </c>
      <c r="BH608" s="22">
        <v>73</v>
      </c>
      <c r="BI608" s="22">
        <v>392</v>
      </c>
      <c r="BJ608" s="22">
        <v>147</v>
      </c>
      <c r="BK608" s="22">
        <v>196</v>
      </c>
      <c r="BL608" s="22">
        <v>48</v>
      </c>
      <c r="BM608" s="22">
        <v>270</v>
      </c>
      <c r="BN608" s="22">
        <v>91</v>
      </c>
      <c r="BO608" s="20"/>
      <c r="BP608" s="20"/>
      <c r="BQ608" s="20"/>
      <c r="BR608" s="20"/>
      <c r="BS608" s="20"/>
      <c r="BT608" s="20"/>
      <c r="BU608" s="22">
        <v>0.03</v>
      </c>
      <c r="BV608" s="22">
        <v>0</v>
      </c>
      <c r="BW608" s="22">
        <v>0</v>
      </c>
      <c r="BX608" s="22">
        <v>0.03</v>
      </c>
      <c r="BY608" s="22">
        <v>2.77</v>
      </c>
      <c r="BZ608" s="22">
        <v>3.17</v>
      </c>
      <c r="CA608" s="22">
        <v>485</v>
      </c>
      <c r="CB608" s="22">
        <v>101</v>
      </c>
      <c r="CC608" s="22">
        <v>730</v>
      </c>
      <c r="CD608" s="22">
        <v>237</v>
      </c>
      <c r="CE608" s="22">
        <v>440</v>
      </c>
      <c r="CF608" s="22">
        <v>152</v>
      </c>
      <c r="CG608" s="22">
        <v>432</v>
      </c>
      <c r="CH608" s="22">
        <v>168</v>
      </c>
      <c r="CI608" s="22">
        <v>1.1200000000000001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47247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3</v>
      </c>
      <c r="J609" s="20">
        <v>-1</v>
      </c>
      <c r="K609" s="20">
        <v>-1</v>
      </c>
      <c r="L609" s="22">
        <v>0</v>
      </c>
      <c r="M609" s="20" t="s">
        <v>935</v>
      </c>
      <c r="N609" s="20">
        <v>0</v>
      </c>
      <c r="O609" s="22">
        <v>481</v>
      </c>
      <c r="P609" s="23" t="b">
        <v>0</v>
      </c>
      <c r="Q609" s="20"/>
      <c r="R609" s="20" t="s">
        <v>2468</v>
      </c>
      <c r="S609" s="22">
        <v>49</v>
      </c>
      <c r="T609" s="20" t="s">
        <v>2273</v>
      </c>
      <c r="U609" s="20">
        <v>0</v>
      </c>
      <c r="V609" s="20" t="s">
        <v>2274</v>
      </c>
      <c r="W609" s="20">
        <v>0</v>
      </c>
      <c r="X609" s="23" t="b">
        <v>0</v>
      </c>
      <c r="Y609" s="20"/>
      <c r="Z609" s="20" t="s">
        <v>858</v>
      </c>
      <c r="AA609" s="22">
        <v>17</v>
      </c>
      <c r="AB609" s="22">
        <v>49</v>
      </c>
      <c r="AC609" s="22">
        <v>0</v>
      </c>
      <c r="AD609" s="22">
        <v>352</v>
      </c>
      <c r="AE609" s="22">
        <v>11</v>
      </c>
      <c r="AF609" s="22">
        <v>976</v>
      </c>
      <c r="AG609" s="22">
        <v>15</v>
      </c>
      <c r="AH609" s="20">
        <v>0</v>
      </c>
      <c r="AI609" s="20">
        <v>0</v>
      </c>
      <c r="AJ609" s="20" t="s">
        <v>2274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675</v>
      </c>
      <c r="BH609" s="22">
        <v>277</v>
      </c>
      <c r="BI609" s="22">
        <v>673</v>
      </c>
      <c r="BJ609" s="22">
        <v>277</v>
      </c>
      <c r="BK609" s="22">
        <v>666</v>
      </c>
      <c r="BL609" s="22">
        <v>273</v>
      </c>
      <c r="BM609" s="22">
        <v>676</v>
      </c>
      <c r="BN609" s="22">
        <v>277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219</v>
      </c>
      <c r="CB609" s="22">
        <v>141</v>
      </c>
      <c r="CC609" s="22">
        <v>651</v>
      </c>
      <c r="CD609" s="22">
        <v>261</v>
      </c>
      <c r="CE609" s="22">
        <v>677</v>
      </c>
      <c r="CF609" s="22">
        <v>277</v>
      </c>
      <c r="CG609" s="22">
        <v>696</v>
      </c>
      <c r="CH609" s="22">
        <v>288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82143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0.2</v>
      </c>
      <c r="K610" s="20">
        <v>0.2</v>
      </c>
      <c r="L610" s="22">
        <v>2</v>
      </c>
      <c r="M610" s="20" t="s">
        <v>2275</v>
      </c>
      <c r="N610" s="20">
        <v>1.2</v>
      </c>
      <c r="O610" s="22">
        <v>482</v>
      </c>
      <c r="P610" s="23" t="b">
        <v>0</v>
      </c>
      <c r="Q610" s="20"/>
      <c r="R610" s="20"/>
      <c r="S610" s="22">
        <v>45</v>
      </c>
      <c r="T610" s="20" t="s">
        <v>2276</v>
      </c>
      <c r="U610" s="20">
        <v>2.1</v>
      </c>
      <c r="V610" s="20" t="s">
        <v>2277</v>
      </c>
      <c r="W610" s="20">
        <v>0.3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19</v>
      </c>
      <c r="AD610" s="22">
        <v>20089</v>
      </c>
      <c r="AE610" s="22">
        <v>242</v>
      </c>
      <c r="AF610" s="22">
        <v>23742</v>
      </c>
      <c r="AG610" s="22">
        <v>467</v>
      </c>
      <c r="AH610" s="20">
        <v>0.3</v>
      </c>
      <c r="AI610" s="20">
        <v>4.2</v>
      </c>
      <c r="AJ610" s="20" t="s">
        <v>2277</v>
      </c>
      <c r="AK610" s="22">
        <v>810</v>
      </c>
      <c r="AL610" s="22">
        <v>0</v>
      </c>
      <c r="AM610" s="22">
        <v>0</v>
      </c>
      <c r="AN610" s="22">
        <v>0</v>
      </c>
      <c r="AO610" s="22">
        <v>24</v>
      </c>
      <c r="AP610" s="22">
        <v>1</v>
      </c>
      <c r="AQ610" s="22">
        <v>0</v>
      </c>
      <c r="AR610" s="22">
        <v>0</v>
      </c>
      <c r="AS610" s="22">
        <v>1</v>
      </c>
      <c r="AT610" s="22">
        <v>0</v>
      </c>
      <c r="AU610" s="22">
        <v>48</v>
      </c>
      <c r="AV610" s="22">
        <v>2</v>
      </c>
      <c r="AW610" s="22">
        <v>178</v>
      </c>
      <c r="AX610" s="20">
        <v>331.2</v>
      </c>
      <c r="AY610" s="20">
        <v>0</v>
      </c>
      <c r="AZ610" s="20">
        <v>0</v>
      </c>
      <c r="BA610" s="20">
        <v>33.200000000000003</v>
      </c>
      <c r="BB610" s="22">
        <v>9</v>
      </c>
      <c r="BC610" s="20">
        <v>0</v>
      </c>
      <c r="BD610" s="20">
        <v>0</v>
      </c>
      <c r="BE610" s="20">
        <v>0</v>
      </c>
      <c r="BF610" s="20">
        <v>20.62</v>
      </c>
      <c r="BG610" s="22">
        <v>3</v>
      </c>
      <c r="BH610" s="22">
        <v>1</v>
      </c>
      <c r="BI610" s="22">
        <v>592</v>
      </c>
      <c r="BJ610" s="22">
        <v>71</v>
      </c>
      <c r="BK610" s="22">
        <v>582</v>
      </c>
      <c r="BL610" s="22">
        <v>67</v>
      </c>
      <c r="BM610" s="22">
        <v>87</v>
      </c>
      <c r="BN610" s="22">
        <v>1</v>
      </c>
      <c r="BO610" s="20"/>
      <c r="BP610" s="20"/>
      <c r="BQ610" s="20"/>
      <c r="BR610" s="20"/>
      <c r="BS610" s="20"/>
      <c r="BT610" s="20"/>
      <c r="BU610" s="22">
        <v>0</v>
      </c>
      <c r="BV610" s="22">
        <v>5.33</v>
      </c>
      <c r="BW610" s="22">
        <v>0</v>
      </c>
      <c r="BX610" s="22">
        <v>0</v>
      </c>
      <c r="BY610" s="22">
        <v>2.29</v>
      </c>
      <c r="BZ610" s="22">
        <v>2.67</v>
      </c>
      <c r="CA610" s="22">
        <v>353</v>
      </c>
      <c r="CB610" s="22">
        <v>17</v>
      </c>
      <c r="CC610" s="22">
        <v>216</v>
      </c>
      <c r="CD610" s="22">
        <v>18</v>
      </c>
      <c r="CE610" s="22">
        <v>212</v>
      </c>
      <c r="CF610" s="22">
        <v>20</v>
      </c>
      <c r="CG610" s="22">
        <v>272</v>
      </c>
      <c r="CH610" s="22">
        <v>36</v>
      </c>
      <c r="CI610" s="22">
        <v>1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25</v>
      </c>
      <c r="B611" s="22">
        <v>25</v>
      </c>
      <c r="C611" s="22">
        <v>523700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4</v>
      </c>
      <c r="J611" s="20">
        <v>-0.2</v>
      </c>
      <c r="K611" s="20">
        <v>-0.2</v>
      </c>
      <c r="L611" s="22">
        <v>0</v>
      </c>
      <c r="M611" s="20" t="s">
        <v>1026</v>
      </c>
      <c r="N611" s="20">
        <v>0</v>
      </c>
      <c r="O611" s="22">
        <v>483</v>
      </c>
      <c r="P611" s="23" t="b">
        <v>0</v>
      </c>
      <c r="Q611" s="20" t="s">
        <v>3092</v>
      </c>
      <c r="R611" s="20" t="s">
        <v>2469</v>
      </c>
      <c r="S611" s="22">
        <v>48</v>
      </c>
      <c r="T611" s="20" t="s">
        <v>2278</v>
      </c>
      <c r="U611" s="20">
        <v>0</v>
      </c>
      <c r="V611" s="20" t="s">
        <v>2279</v>
      </c>
      <c r="W611" s="20">
        <v>0</v>
      </c>
      <c r="X611" s="23" t="b">
        <v>0</v>
      </c>
      <c r="Y611" s="20"/>
      <c r="Z611" s="20" t="s">
        <v>937</v>
      </c>
      <c r="AA611" s="22">
        <v>17</v>
      </c>
      <c r="AB611" s="22">
        <v>49</v>
      </c>
      <c r="AC611" s="22">
        <v>0</v>
      </c>
      <c r="AD611" s="22">
        <v>555</v>
      </c>
      <c r="AE611" s="22">
        <v>25</v>
      </c>
      <c r="AF611" s="22">
        <v>1586</v>
      </c>
      <c r="AG611" s="22">
        <v>18</v>
      </c>
      <c r="AH611" s="20">
        <v>0</v>
      </c>
      <c r="AI611" s="20">
        <v>0</v>
      </c>
      <c r="AJ611" s="20" t="s">
        <v>2279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673</v>
      </c>
      <c r="BH611" s="22">
        <v>79</v>
      </c>
      <c r="BI611" s="22">
        <v>671</v>
      </c>
      <c r="BJ611" s="22">
        <v>81</v>
      </c>
      <c r="BK611" s="22">
        <v>664</v>
      </c>
      <c r="BL611" s="22">
        <v>80</v>
      </c>
      <c r="BM611" s="22">
        <v>674</v>
      </c>
      <c r="BN611" s="22">
        <v>80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320</v>
      </c>
      <c r="CB611" s="22">
        <v>62</v>
      </c>
      <c r="CC611" s="22">
        <v>648</v>
      </c>
      <c r="CD611" s="22">
        <v>80</v>
      </c>
      <c r="CE611" s="22">
        <v>675</v>
      </c>
      <c r="CF611" s="22">
        <v>81</v>
      </c>
      <c r="CG611" s="22">
        <v>651</v>
      </c>
      <c r="CH611" s="22">
        <v>90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155197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0</v>
      </c>
      <c r="L612" s="22">
        <v>0</v>
      </c>
      <c r="M612" s="20" t="s">
        <v>1691</v>
      </c>
      <c r="N612" s="20">
        <v>0</v>
      </c>
      <c r="O612" s="22">
        <v>484</v>
      </c>
      <c r="P612" s="23" t="b">
        <v>0</v>
      </c>
      <c r="Q612" s="20" t="s">
        <v>2418</v>
      </c>
      <c r="R612" s="20" t="s">
        <v>2937</v>
      </c>
      <c r="S612" s="22">
        <v>44</v>
      </c>
      <c r="T612" s="20" t="s">
        <v>2280</v>
      </c>
      <c r="U612" s="20">
        <v>1.5</v>
      </c>
      <c r="V612" s="20" t="s">
        <v>656</v>
      </c>
      <c r="W612" s="20">
        <v>0</v>
      </c>
      <c r="X612" s="23" t="b">
        <v>0</v>
      </c>
      <c r="Y612" s="20"/>
      <c r="Z612" s="20" t="s">
        <v>899</v>
      </c>
      <c r="AA612" s="22">
        <v>17</v>
      </c>
      <c r="AB612" s="22">
        <v>49</v>
      </c>
      <c r="AC612" s="22">
        <v>3</v>
      </c>
      <c r="AD612" s="22">
        <v>1113</v>
      </c>
      <c r="AE612" s="22">
        <v>4</v>
      </c>
      <c r="AF612" s="22">
        <v>6329</v>
      </c>
      <c r="AG612" s="22">
        <v>43</v>
      </c>
      <c r="AH612" s="20">
        <v>0</v>
      </c>
      <c r="AI612" s="20">
        <v>0.7</v>
      </c>
      <c r="AJ612" s="20" t="s">
        <v>656</v>
      </c>
      <c r="AK612" s="22">
        <v>124</v>
      </c>
      <c r="AL612" s="22">
        <v>0</v>
      </c>
      <c r="AM612" s="22">
        <v>0</v>
      </c>
      <c r="AN612" s="22">
        <v>0</v>
      </c>
      <c r="AO612" s="22">
        <v>2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11</v>
      </c>
      <c r="AX612" s="20">
        <v>29.4</v>
      </c>
      <c r="AY612" s="20">
        <v>11</v>
      </c>
      <c r="AZ612" s="20">
        <v>2</v>
      </c>
      <c r="BA612" s="20">
        <v>4.2</v>
      </c>
      <c r="BB612" s="22">
        <v>2</v>
      </c>
      <c r="BC612" s="20">
        <v>0</v>
      </c>
      <c r="BD612" s="20">
        <v>0.01</v>
      </c>
      <c r="BE612" s="20">
        <v>0.01</v>
      </c>
      <c r="BF612" s="20">
        <v>2.62</v>
      </c>
      <c r="BG612" s="22">
        <v>323</v>
      </c>
      <c r="BH612" s="22">
        <v>122</v>
      </c>
      <c r="BI612" s="22">
        <v>343</v>
      </c>
      <c r="BJ612" s="22">
        <v>121</v>
      </c>
      <c r="BK612" s="22">
        <v>370</v>
      </c>
      <c r="BL612" s="22">
        <v>132</v>
      </c>
      <c r="BM612" s="22">
        <v>359</v>
      </c>
      <c r="BN612" s="22">
        <v>126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0.01</v>
      </c>
      <c r="BX612" s="22">
        <v>0.01</v>
      </c>
      <c r="BY612" s="22">
        <v>1.9</v>
      </c>
      <c r="BZ612" s="22">
        <v>1.45</v>
      </c>
      <c r="CA612" s="22">
        <v>496</v>
      </c>
      <c r="CB612" s="22">
        <v>107</v>
      </c>
      <c r="CC612" s="22">
        <v>512</v>
      </c>
      <c r="CD612" s="22">
        <v>195</v>
      </c>
      <c r="CE612" s="22">
        <v>282</v>
      </c>
      <c r="CF612" s="22">
        <v>88</v>
      </c>
      <c r="CG612" s="22">
        <v>543</v>
      </c>
      <c r="CH612" s="22">
        <v>199</v>
      </c>
      <c r="CI612" s="22">
        <v>1.45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75</v>
      </c>
      <c r="B613" s="22">
        <v>100</v>
      </c>
      <c r="C613" s="22">
        <v>169432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4</v>
      </c>
      <c r="J613" s="20">
        <v>0.9</v>
      </c>
      <c r="K613" s="20">
        <v>1.2</v>
      </c>
      <c r="L613" s="22">
        <v>6</v>
      </c>
      <c r="M613" s="20" t="s">
        <v>1572</v>
      </c>
      <c r="N613" s="20">
        <v>2.2000000000000002</v>
      </c>
      <c r="O613" s="22">
        <v>485</v>
      </c>
      <c r="P613" s="23" t="b">
        <v>0</v>
      </c>
      <c r="Q613" s="20" t="s">
        <v>3302</v>
      </c>
      <c r="R613" s="20" t="s">
        <v>3553</v>
      </c>
      <c r="S613" s="22">
        <v>54</v>
      </c>
      <c r="T613" s="20" t="s">
        <v>2281</v>
      </c>
      <c r="U613" s="20">
        <v>2.2999999999999998</v>
      </c>
      <c r="V613" s="20" t="s">
        <v>2282</v>
      </c>
      <c r="W613" s="20">
        <v>0</v>
      </c>
      <c r="X613" s="23" t="b">
        <v>0</v>
      </c>
      <c r="Y613" s="20"/>
      <c r="Z613" s="20" t="s">
        <v>937</v>
      </c>
      <c r="AA613" s="22">
        <v>17</v>
      </c>
      <c r="AB613" s="22">
        <v>49</v>
      </c>
      <c r="AC613" s="22">
        <v>14</v>
      </c>
      <c r="AD613" s="22">
        <v>3207</v>
      </c>
      <c r="AE613" s="22">
        <v>249</v>
      </c>
      <c r="AF613" s="22">
        <v>5346</v>
      </c>
      <c r="AG613" s="22">
        <v>131</v>
      </c>
      <c r="AH613" s="20">
        <v>0.4</v>
      </c>
      <c r="AI613" s="20">
        <v>2.6</v>
      </c>
      <c r="AJ613" s="20" t="s">
        <v>2282</v>
      </c>
      <c r="AK613" s="22">
        <v>430</v>
      </c>
      <c r="AL613" s="22">
        <v>1</v>
      </c>
      <c r="AM613" s="22">
        <v>1</v>
      </c>
      <c r="AN613" s="22">
        <v>0</v>
      </c>
      <c r="AO613" s="22">
        <v>11</v>
      </c>
      <c r="AP613" s="22">
        <v>0</v>
      </c>
      <c r="AQ613" s="22">
        <v>0</v>
      </c>
      <c r="AR613" s="22">
        <v>0</v>
      </c>
      <c r="AS613" s="22">
        <v>1</v>
      </c>
      <c r="AT613" s="22">
        <v>1</v>
      </c>
      <c r="AU613" s="22">
        <v>0</v>
      </c>
      <c r="AV613" s="22">
        <v>1</v>
      </c>
      <c r="AW613" s="22">
        <v>38</v>
      </c>
      <c r="AX613" s="20">
        <v>101.2</v>
      </c>
      <c r="AY613" s="20">
        <v>67.8</v>
      </c>
      <c r="AZ613" s="20">
        <v>172</v>
      </c>
      <c r="BA613" s="20">
        <v>34.1</v>
      </c>
      <c r="BB613" s="22">
        <v>5</v>
      </c>
      <c r="BC613" s="20">
        <v>1.82</v>
      </c>
      <c r="BD613" s="20">
        <v>0.81</v>
      </c>
      <c r="BE613" s="20">
        <v>2.62</v>
      </c>
      <c r="BF613" s="20">
        <v>10.02</v>
      </c>
      <c r="BG613" s="22">
        <v>170</v>
      </c>
      <c r="BH613" s="22">
        <v>19</v>
      </c>
      <c r="BI613" s="22">
        <v>152</v>
      </c>
      <c r="BJ613" s="22">
        <v>19</v>
      </c>
      <c r="BK613" s="22">
        <v>39</v>
      </c>
      <c r="BL613" s="22">
        <v>17</v>
      </c>
      <c r="BM613" s="22">
        <v>83</v>
      </c>
      <c r="BN613" s="22">
        <v>17</v>
      </c>
      <c r="BO613" s="20"/>
      <c r="BP613" s="20"/>
      <c r="BQ613" s="20"/>
      <c r="BR613" s="20"/>
      <c r="BS613" s="22">
        <v>1</v>
      </c>
      <c r="BT613" s="20"/>
      <c r="BU613" s="22">
        <v>0.38</v>
      </c>
      <c r="BV613" s="22">
        <v>0</v>
      </c>
      <c r="BW613" s="22">
        <v>0.17</v>
      </c>
      <c r="BX613" s="22">
        <v>0.55000000000000004</v>
      </c>
      <c r="BY613" s="22">
        <v>2.1</v>
      </c>
      <c r="BZ613" s="22">
        <v>2.2999999999999998</v>
      </c>
      <c r="CA613" s="22">
        <v>121</v>
      </c>
      <c r="CB613" s="22">
        <v>35</v>
      </c>
      <c r="CC613" s="22">
        <v>137</v>
      </c>
      <c r="CD613" s="22">
        <v>20</v>
      </c>
      <c r="CE613" s="22">
        <v>190</v>
      </c>
      <c r="CF613" s="22">
        <v>32</v>
      </c>
      <c r="CG613" s="22">
        <v>534</v>
      </c>
      <c r="CH613" s="22">
        <v>75</v>
      </c>
      <c r="CI613" s="22">
        <v>1.05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440993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4</v>
      </c>
      <c r="J614" s="20">
        <v>0</v>
      </c>
      <c r="K614" s="20">
        <v>0</v>
      </c>
      <c r="L614" s="22">
        <v>0</v>
      </c>
      <c r="M614" s="20" t="s">
        <v>2283</v>
      </c>
      <c r="N614" s="20">
        <v>0</v>
      </c>
      <c r="O614" s="22">
        <v>486</v>
      </c>
      <c r="P614" s="23" t="b">
        <v>0</v>
      </c>
      <c r="Q614" s="20" t="s">
        <v>2470</v>
      </c>
      <c r="R614" s="20" t="s">
        <v>2471</v>
      </c>
      <c r="S614" s="22">
        <v>55</v>
      </c>
      <c r="T614" s="20" t="s">
        <v>2284</v>
      </c>
      <c r="U614" s="20">
        <v>0</v>
      </c>
      <c r="V614" s="20" t="s">
        <v>2285</v>
      </c>
      <c r="W614" s="20">
        <v>0</v>
      </c>
      <c r="X614" s="23" t="b">
        <v>0</v>
      </c>
      <c r="Y614" s="20"/>
      <c r="Z614" s="20" t="s">
        <v>872</v>
      </c>
      <c r="AA614" s="22">
        <v>17</v>
      </c>
      <c r="AB614" s="22">
        <v>49</v>
      </c>
      <c r="AC614" s="22">
        <v>0</v>
      </c>
      <c r="AD614" s="22">
        <v>0</v>
      </c>
      <c r="AE614" s="22">
        <v>0</v>
      </c>
      <c r="AF614" s="22">
        <v>2078</v>
      </c>
      <c r="AG614" s="22">
        <v>5</v>
      </c>
      <c r="AH614" s="20">
        <v>0</v>
      </c>
      <c r="AI614" s="20">
        <v>0</v>
      </c>
      <c r="AJ614" s="20" t="s">
        <v>2285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717</v>
      </c>
      <c r="BH614" s="22">
        <v>87</v>
      </c>
      <c r="BI614" s="22">
        <v>717</v>
      </c>
      <c r="BJ614" s="22">
        <v>87</v>
      </c>
      <c r="BK614" s="22">
        <v>716</v>
      </c>
      <c r="BL614" s="22">
        <v>87</v>
      </c>
      <c r="BM614" s="22">
        <v>717</v>
      </c>
      <c r="BN614" s="22">
        <v>87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114</v>
      </c>
      <c r="CB614" s="22">
        <v>33</v>
      </c>
      <c r="CC614" s="22">
        <v>708</v>
      </c>
      <c r="CD614" s="22">
        <v>86</v>
      </c>
      <c r="CE614" s="22">
        <v>717</v>
      </c>
      <c r="CF614" s="22">
        <v>87</v>
      </c>
      <c r="CG614" s="22">
        <v>659</v>
      </c>
      <c r="CH614" s="22">
        <v>91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27.75" thickBot="1">
      <c r="A615" s="22">
        <v>0</v>
      </c>
      <c r="B615" s="22">
        <v>0</v>
      </c>
      <c r="C615" s="22">
        <v>443211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1372</v>
      </c>
      <c r="N615" s="20">
        <v>0</v>
      </c>
      <c r="O615" s="22">
        <v>487</v>
      </c>
      <c r="P615" s="23" t="b">
        <v>0</v>
      </c>
      <c r="Q615" s="20" t="s">
        <v>2823</v>
      </c>
      <c r="R615" s="20" t="s">
        <v>2472</v>
      </c>
      <c r="S615" s="22">
        <v>39</v>
      </c>
      <c r="T615" s="20" t="s">
        <v>2286</v>
      </c>
      <c r="U615" s="20">
        <v>0</v>
      </c>
      <c r="V615" s="20" t="s">
        <v>2287</v>
      </c>
      <c r="W615" s="20">
        <v>0.1</v>
      </c>
      <c r="X615" s="23" t="b">
        <v>0</v>
      </c>
      <c r="Y615" s="20"/>
      <c r="Z615" s="20" t="s">
        <v>899</v>
      </c>
      <c r="AA615" s="22">
        <v>17</v>
      </c>
      <c r="AB615" s="22">
        <v>49</v>
      </c>
      <c r="AC615" s="22">
        <v>0</v>
      </c>
      <c r="AD615" s="22">
        <v>8290</v>
      </c>
      <c r="AE615" s="22">
        <v>988</v>
      </c>
      <c r="AF615" s="22">
        <v>5673</v>
      </c>
      <c r="AG615" s="22">
        <v>283</v>
      </c>
      <c r="AH615" s="20">
        <v>0</v>
      </c>
      <c r="AI615" s="20">
        <v>0</v>
      </c>
      <c r="AJ615" s="20" t="s">
        <v>2287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453</v>
      </c>
      <c r="BH615" s="22">
        <v>163</v>
      </c>
      <c r="BI615" s="22">
        <v>435</v>
      </c>
      <c r="BJ615" s="22">
        <v>159</v>
      </c>
      <c r="BK615" s="22">
        <v>413</v>
      </c>
      <c r="BL615" s="22">
        <v>149</v>
      </c>
      <c r="BM615" s="22">
        <v>457</v>
      </c>
      <c r="BN615" s="22">
        <v>162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726</v>
      </c>
      <c r="CB615" s="22">
        <v>235</v>
      </c>
      <c r="CC615" s="22">
        <v>390</v>
      </c>
      <c r="CD615" s="22">
        <v>128</v>
      </c>
      <c r="CE615" s="22">
        <v>460</v>
      </c>
      <c r="CF615" s="22">
        <v>161</v>
      </c>
      <c r="CG615" s="22">
        <v>403</v>
      </c>
      <c r="CH615" s="22">
        <v>157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79934</v>
      </c>
      <c r="D616" s="22">
        <v>-1</v>
      </c>
      <c r="E616" s="22">
        <v>1</v>
      </c>
      <c r="F616" s="22">
        <v>-2</v>
      </c>
      <c r="G616" s="22">
        <v>2</v>
      </c>
      <c r="H616" s="22">
        <v>0</v>
      </c>
      <c r="I616" s="22">
        <v>3</v>
      </c>
      <c r="J616" s="20">
        <v>0.2</v>
      </c>
      <c r="K616" s="20">
        <v>0.2</v>
      </c>
      <c r="L616" s="22">
        <v>2</v>
      </c>
      <c r="M616" s="20" t="s">
        <v>1572</v>
      </c>
      <c r="N616" s="20">
        <v>1.2</v>
      </c>
      <c r="O616" s="22">
        <v>488</v>
      </c>
      <c r="P616" s="23" t="b">
        <v>0</v>
      </c>
      <c r="Q616" s="20"/>
      <c r="R616" s="20" t="s">
        <v>2473</v>
      </c>
      <c r="S616" s="22">
        <v>48</v>
      </c>
      <c r="T616" s="20" t="s">
        <v>2288</v>
      </c>
      <c r="U616" s="20">
        <v>1.6</v>
      </c>
      <c r="V616" s="20" t="s">
        <v>2289</v>
      </c>
      <c r="W616" s="20">
        <v>0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13</v>
      </c>
      <c r="AD616" s="22">
        <v>2633</v>
      </c>
      <c r="AE616" s="22">
        <v>23</v>
      </c>
      <c r="AF616" s="22">
        <v>3885</v>
      </c>
      <c r="AG616" s="22">
        <v>37</v>
      </c>
      <c r="AH616" s="20">
        <v>0.3</v>
      </c>
      <c r="AI616" s="20">
        <v>2.7</v>
      </c>
      <c r="AJ616" s="20" t="s">
        <v>2289</v>
      </c>
      <c r="AK616" s="22">
        <v>610</v>
      </c>
      <c r="AL616" s="22">
        <v>0</v>
      </c>
      <c r="AM616" s="22">
        <v>0</v>
      </c>
      <c r="AN616" s="22">
        <v>0</v>
      </c>
      <c r="AO616" s="22">
        <v>18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0</v>
      </c>
      <c r="AW616" s="22">
        <v>102</v>
      </c>
      <c r="AX616" s="20">
        <v>121.4</v>
      </c>
      <c r="AY616" s="20">
        <v>137.9</v>
      </c>
      <c r="AZ616" s="20">
        <v>35</v>
      </c>
      <c r="BA616" s="20">
        <v>29.5</v>
      </c>
      <c r="BB616" s="22">
        <v>7</v>
      </c>
      <c r="BC616" s="20">
        <v>0.15</v>
      </c>
      <c r="BD616" s="20">
        <v>0.6</v>
      </c>
      <c r="BE616" s="20">
        <v>0.75</v>
      </c>
      <c r="BF616" s="20">
        <v>15.13</v>
      </c>
      <c r="BG616" s="22">
        <v>137</v>
      </c>
      <c r="BH616" s="22">
        <v>51</v>
      </c>
      <c r="BI616" s="22">
        <v>55</v>
      </c>
      <c r="BJ616" s="22">
        <v>40</v>
      </c>
      <c r="BK616" s="22">
        <v>204</v>
      </c>
      <c r="BL616" s="22">
        <v>111</v>
      </c>
      <c r="BM616" s="22">
        <v>106</v>
      </c>
      <c r="BN616" s="22">
        <v>58</v>
      </c>
      <c r="BO616" s="22">
        <v>1</v>
      </c>
      <c r="BP616" s="20"/>
      <c r="BQ616" s="22">
        <v>1</v>
      </c>
      <c r="BR616" s="20"/>
      <c r="BS616" s="22">
        <v>2</v>
      </c>
      <c r="BT616" s="20"/>
      <c r="BU616" s="22">
        <v>0.02</v>
      </c>
      <c r="BV616" s="22">
        <v>0</v>
      </c>
      <c r="BW616" s="22">
        <v>0.09</v>
      </c>
      <c r="BX616" s="22">
        <v>0.11</v>
      </c>
      <c r="BY616" s="22">
        <v>2.23</v>
      </c>
      <c r="BZ616" s="22">
        <v>2.66</v>
      </c>
      <c r="CA616" s="22">
        <v>289</v>
      </c>
      <c r="CB616" s="22">
        <v>188</v>
      </c>
      <c r="CC616" s="22">
        <v>219</v>
      </c>
      <c r="CD616" s="22">
        <v>107</v>
      </c>
      <c r="CE616" s="22">
        <v>276</v>
      </c>
      <c r="CF616" s="22">
        <v>128</v>
      </c>
      <c r="CG616" s="22">
        <v>576</v>
      </c>
      <c r="CH616" s="22">
        <v>216</v>
      </c>
      <c r="CI616" s="22">
        <v>1.03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75</v>
      </c>
      <c r="C617" s="22">
        <v>167878</v>
      </c>
      <c r="D617" s="22">
        <v>0</v>
      </c>
      <c r="E617" s="22">
        <v>0</v>
      </c>
      <c r="F617" s="22">
        <v>-2</v>
      </c>
      <c r="G617" s="22">
        <v>2</v>
      </c>
      <c r="H617" s="22">
        <v>0</v>
      </c>
      <c r="I617" s="22">
        <v>3</v>
      </c>
      <c r="J617" s="20">
        <v>-0.8</v>
      </c>
      <c r="K617" s="20">
        <v>-0.6</v>
      </c>
      <c r="L617" s="22">
        <v>1</v>
      </c>
      <c r="M617" s="20" t="s">
        <v>999</v>
      </c>
      <c r="N617" s="20">
        <v>0.2</v>
      </c>
      <c r="O617" s="22">
        <v>489</v>
      </c>
      <c r="P617" s="23" t="b">
        <v>0</v>
      </c>
      <c r="Q617" s="20"/>
      <c r="R617" s="20" t="s">
        <v>2938</v>
      </c>
      <c r="S617" s="22">
        <v>48</v>
      </c>
      <c r="T617" s="20" t="s">
        <v>2290</v>
      </c>
      <c r="U617" s="20">
        <v>1.2</v>
      </c>
      <c r="V617" s="20" t="s">
        <v>2291</v>
      </c>
      <c r="W617" s="20">
        <v>0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5</v>
      </c>
      <c r="AD617" s="22">
        <v>633</v>
      </c>
      <c r="AE617" s="22">
        <v>4</v>
      </c>
      <c r="AF617" s="22">
        <v>2522</v>
      </c>
      <c r="AG617" s="22">
        <v>8</v>
      </c>
      <c r="AH617" s="20">
        <v>0</v>
      </c>
      <c r="AI617" s="20">
        <v>1</v>
      </c>
      <c r="AJ617" s="20" t="s">
        <v>2291</v>
      </c>
      <c r="AK617" s="22">
        <v>204</v>
      </c>
      <c r="AL617" s="22">
        <v>0</v>
      </c>
      <c r="AM617" s="22">
        <v>0</v>
      </c>
      <c r="AN617" s="22">
        <v>0</v>
      </c>
      <c r="AO617" s="22">
        <v>3</v>
      </c>
      <c r="AP617" s="22">
        <v>0</v>
      </c>
      <c r="AQ617" s="22">
        <v>0</v>
      </c>
      <c r="AR617" s="22">
        <v>0</v>
      </c>
      <c r="AS617" s="22">
        <v>1</v>
      </c>
      <c r="AT617" s="22">
        <v>0</v>
      </c>
      <c r="AU617" s="22">
        <v>0</v>
      </c>
      <c r="AV617" s="22">
        <v>0</v>
      </c>
      <c r="AW617" s="22">
        <v>22</v>
      </c>
      <c r="AX617" s="20">
        <v>25.2</v>
      </c>
      <c r="AY617" s="20">
        <v>23.8</v>
      </c>
      <c r="AZ617" s="20">
        <v>5</v>
      </c>
      <c r="BA617" s="20">
        <v>5.3</v>
      </c>
      <c r="BB617" s="22">
        <v>3</v>
      </c>
      <c r="BC617" s="20">
        <v>0.12</v>
      </c>
      <c r="BD617" s="20">
        <v>0.16</v>
      </c>
      <c r="BE617" s="20">
        <v>0.28000000000000003</v>
      </c>
      <c r="BF617" s="20">
        <v>3.7</v>
      </c>
      <c r="BG617" s="22">
        <v>330</v>
      </c>
      <c r="BH617" s="22">
        <v>145</v>
      </c>
      <c r="BI617" s="22">
        <v>279</v>
      </c>
      <c r="BJ617" s="22">
        <v>150</v>
      </c>
      <c r="BK617" s="22">
        <v>352</v>
      </c>
      <c r="BL617" s="22">
        <v>182</v>
      </c>
      <c r="BM617" s="22">
        <v>341</v>
      </c>
      <c r="BN617" s="22">
        <v>158</v>
      </c>
      <c r="BO617" s="20"/>
      <c r="BP617" s="20"/>
      <c r="BQ617" s="20"/>
      <c r="BR617" s="20"/>
      <c r="BS617" s="20"/>
      <c r="BT617" s="20"/>
      <c r="BU617" s="22">
        <v>0.05</v>
      </c>
      <c r="BV617" s="22">
        <v>0</v>
      </c>
      <c r="BW617" s="22">
        <v>7.0000000000000007E-2</v>
      </c>
      <c r="BX617" s="22">
        <v>0.12</v>
      </c>
      <c r="BY617" s="22">
        <v>1.63</v>
      </c>
      <c r="BZ617" s="22">
        <v>1.32</v>
      </c>
      <c r="CA617" s="22">
        <v>300</v>
      </c>
      <c r="CB617" s="22">
        <v>198</v>
      </c>
      <c r="CC617" s="22">
        <v>361</v>
      </c>
      <c r="CD617" s="22">
        <v>171</v>
      </c>
      <c r="CE617" s="22">
        <v>333</v>
      </c>
      <c r="CF617" s="22">
        <v>158</v>
      </c>
      <c r="CG617" s="22">
        <v>641</v>
      </c>
      <c r="CH617" s="22">
        <v>258</v>
      </c>
      <c r="CI617" s="22">
        <v>1.32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25</v>
      </c>
      <c r="B618" s="22">
        <v>25</v>
      </c>
      <c r="C618" s="22">
        <v>538207</v>
      </c>
      <c r="D618" s="22">
        <v>-1</v>
      </c>
      <c r="E618" s="22">
        <v>1</v>
      </c>
      <c r="F618" s="22">
        <v>-2</v>
      </c>
      <c r="G618" s="22">
        <v>2</v>
      </c>
      <c r="H618" s="22">
        <v>0</v>
      </c>
      <c r="I618" s="22">
        <v>4</v>
      </c>
      <c r="J618" s="20">
        <v>-0.2</v>
      </c>
      <c r="K618" s="20">
        <v>-0.2</v>
      </c>
      <c r="L618" s="22">
        <v>0</v>
      </c>
      <c r="M618" s="20" t="s">
        <v>905</v>
      </c>
      <c r="N618" s="20">
        <v>0</v>
      </c>
      <c r="O618" s="22">
        <v>490</v>
      </c>
      <c r="P618" s="23" t="b">
        <v>0</v>
      </c>
      <c r="Q618" s="20" t="s">
        <v>3311</v>
      </c>
      <c r="R618" s="20" t="s">
        <v>3247</v>
      </c>
      <c r="S618" s="22">
        <v>43</v>
      </c>
      <c r="T618" s="20" t="s">
        <v>2292</v>
      </c>
      <c r="U618" s="20">
        <v>1.3</v>
      </c>
      <c r="V618" s="20" t="s">
        <v>2293</v>
      </c>
      <c r="W618" s="20">
        <v>0.6</v>
      </c>
      <c r="X618" s="23" t="b">
        <v>0</v>
      </c>
      <c r="Y618" s="20"/>
      <c r="Z618" s="20" t="s">
        <v>937</v>
      </c>
      <c r="AA618" s="22">
        <v>17</v>
      </c>
      <c r="AB618" s="22">
        <v>49</v>
      </c>
      <c r="AC618" s="22">
        <v>4</v>
      </c>
      <c r="AD618" s="22">
        <v>43933</v>
      </c>
      <c r="AE618" s="22">
        <v>3389</v>
      </c>
      <c r="AF618" s="22">
        <v>134510</v>
      </c>
      <c r="AG618" s="22">
        <v>3537</v>
      </c>
      <c r="AH618" s="20">
        <v>0</v>
      </c>
      <c r="AI618" s="20">
        <v>0.9</v>
      </c>
      <c r="AJ618" s="20" t="s">
        <v>2293</v>
      </c>
      <c r="AK618" s="22">
        <v>233</v>
      </c>
      <c r="AL618" s="22">
        <v>0</v>
      </c>
      <c r="AM618" s="22">
        <v>0</v>
      </c>
      <c r="AN618" s="22">
        <v>0</v>
      </c>
      <c r="AO618" s="22">
        <v>3</v>
      </c>
      <c r="AP618" s="22">
        <v>0</v>
      </c>
      <c r="AQ618" s="22">
        <v>0</v>
      </c>
      <c r="AR618" s="22">
        <v>0</v>
      </c>
      <c r="AS618" s="22">
        <v>2</v>
      </c>
      <c r="AT618" s="22">
        <v>0</v>
      </c>
      <c r="AU618" s="22">
        <v>0</v>
      </c>
      <c r="AV618" s="22">
        <v>0</v>
      </c>
      <c r="AW618" s="22">
        <v>-6</v>
      </c>
      <c r="AX618" s="20">
        <v>1</v>
      </c>
      <c r="AY618" s="20">
        <v>6</v>
      </c>
      <c r="AZ618" s="20">
        <v>21</v>
      </c>
      <c r="BA618" s="20">
        <v>2.5</v>
      </c>
      <c r="BB618" s="22">
        <v>3</v>
      </c>
      <c r="BC618" s="20">
        <v>0.28999999999999998</v>
      </c>
      <c r="BD618" s="20">
        <v>0.06</v>
      </c>
      <c r="BE618" s="20">
        <v>0.35</v>
      </c>
      <c r="BF618" s="20">
        <v>6.06</v>
      </c>
      <c r="BG618" s="22">
        <v>427</v>
      </c>
      <c r="BH618" s="22">
        <v>51</v>
      </c>
      <c r="BI618" s="22">
        <v>360</v>
      </c>
      <c r="BJ618" s="22">
        <v>48</v>
      </c>
      <c r="BK618" s="22">
        <v>252</v>
      </c>
      <c r="BL618" s="22">
        <v>46</v>
      </c>
      <c r="BM618" s="22">
        <v>394</v>
      </c>
      <c r="BN618" s="22">
        <v>48</v>
      </c>
      <c r="BO618" s="20"/>
      <c r="BP618" s="20"/>
      <c r="BQ618" s="20"/>
      <c r="BR618" s="20"/>
      <c r="BS618" s="20"/>
      <c r="BT618" s="20"/>
      <c r="BU618" s="22">
        <v>0.11</v>
      </c>
      <c r="BV618" s="22">
        <v>0</v>
      </c>
      <c r="BW618" s="22">
        <v>0.02</v>
      </c>
      <c r="BX618" s="22">
        <v>0.13</v>
      </c>
      <c r="BY618" s="22">
        <v>2.34</v>
      </c>
      <c r="BZ618" s="22">
        <v>1.1599999999999999</v>
      </c>
      <c r="CA618" s="22">
        <v>595</v>
      </c>
      <c r="CB618" s="22">
        <v>94</v>
      </c>
      <c r="CC618" s="22">
        <v>495</v>
      </c>
      <c r="CD618" s="22">
        <v>53</v>
      </c>
      <c r="CE618" s="22">
        <v>314</v>
      </c>
      <c r="CF618" s="22">
        <v>41</v>
      </c>
      <c r="CG618" s="22">
        <v>208</v>
      </c>
      <c r="CH618" s="22">
        <v>38</v>
      </c>
      <c r="CI618" s="22">
        <v>1.1599999999999999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83427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2</v>
      </c>
      <c r="J619" s="20">
        <v>-1.2</v>
      </c>
      <c r="K619" s="20">
        <v>-1.2</v>
      </c>
      <c r="L619" s="22">
        <v>1</v>
      </c>
      <c r="M619" s="20" t="s">
        <v>995</v>
      </c>
      <c r="N619" s="20">
        <v>-0.2</v>
      </c>
      <c r="O619" s="22">
        <v>576</v>
      </c>
      <c r="P619" s="23" t="b">
        <v>0</v>
      </c>
      <c r="Q619" s="20"/>
      <c r="R619" s="20"/>
      <c r="S619" s="22">
        <v>44</v>
      </c>
      <c r="T619" s="20" t="s">
        <v>2294</v>
      </c>
      <c r="U619" s="20">
        <v>0.8</v>
      </c>
      <c r="V619" s="20" t="s">
        <v>542</v>
      </c>
      <c r="W619" s="20">
        <v>0.1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7</v>
      </c>
      <c r="AD619" s="22">
        <v>4891</v>
      </c>
      <c r="AE619" s="22">
        <v>110</v>
      </c>
      <c r="AF619" s="22">
        <v>7143</v>
      </c>
      <c r="AG619" s="22">
        <v>110</v>
      </c>
      <c r="AH619" s="20">
        <v>0</v>
      </c>
      <c r="AI619" s="20">
        <v>1.6</v>
      </c>
      <c r="AJ619" s="20" t="s">
        <v>542</v>
      </c>
      <c r="AK619" s="22">
        <v>764</v>
      </c>
      <c r="AL619" s="22">
        <v>0</v>
      </c>
      <c r="AM619" s="22">
        <v>1</v>
      </c>
      <c r="AN619" s="22">
        <v>0</v>
      </c>
      <c r="AO619" s="22">
        <v>24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0</v>
      </c>
      <c r="AW619" s="22">
        <v>122</v>
      </c>
      <c r="AX619" s="20">
        <v>168.2</v>
      </c>
      <c r="AY619" s="20">
        <v>37.299999999999997</v>
      </c>
      <c r="AZ619" s="20">
        <v>34</v>
      </c>
      <c r="BA619" s="20">
        <v>24</v>
      </c>
      <c r="BB619" s="22">
        <v>8</v>
      </c>
      <c r="BC619" s="20">
        <v>0.51</v>
      </c>
      <c r="BD619" s="20">
        <v>0.12</v>
      </c>
      <c r="BE619" s="20">
        <v>0.63</v>
      </c>
      <c r="BF619" s="20">
        <v>19.690000000000001</v>
      </c>
      <c r="BG619" s="22">
        <v>72</v>
      </c>
      <c r="BH619" s="22">
        <v>24</v>
      </c>
      <c r="BI619" s="22">
        <v>227</v>
      </c>
      <c r="BJ619" s="22">
        <v>65</v>
      </c>
      <c r="BK619" s="22">
        <v>206</v>
      </c>
      <c r="BL619" s="22">
        <v>53</v>
      </c>
      <c r="BM619" s="22">
        <v>156</v>
      </c>
      <c r="BN619" s="22">
        <v>39</v>
      </c>
      <c r="BO619" s="20"/>
      <c r="BP619" s="20"/>
      <c r="BQ619" s="20"/>
      <c r="BR619" s="20"/>
      <c r="BS619" s="20"/>
      <c r="BT619" s="20"/>
      <c r="BU619" s="22">
        <v>0.06</v>
      </c>
      <c r="BV619" s="22">
        <v>0</v>
      </c>
      <c r="BW619" s="22">
        <v>0.01</v>
      </c>
      <c r="BX619" s="22">
        <v>7.0000000000000007E-2</v>
      </c>
      <c r="BY619" s="22">
        <v>2.3199999999999998</v>
      </c>
      <c r="BZ619" s="22">
        <v>2.83</v>
      </c>
      <c r="CA619" s="22">
        <v>482</v>
      </c>
      <c r="CB619" s="22">
        <v>100</v>
      </c>
      <c r="CC619" s="22">
        <v>728</v>
      </c>
      <c r="CD619" s="22">
        <v>235</v>
      </c>
      <c r="CE619" s="22">
        <v>420</v>
      </c>
      <c r="CF619" s="22">
        <v>138</v>
      </c>
      <c r="CG619" s="22">
        <v>423</v>
      </c>
      <c r="CH619" s="22">
        <v>163</v>
      </c>
      <c r="CI619" s="22">
        <v>0.94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504198</v>
      </c>
      <c r="D620" s="22">
        <v>0</v>
      </c>
      <c r="E620" s="22">
        <v>0</v>
      </c>
      <c r="F620" s="22">
        <v>-3</v>
      </c>
      <c r="G620" s="22">
        <v>3</v>
      </c>
      <c r="H620" s="22">
        <v>0</v>
      </c>
      <c r="I620" s="22">
        <v>3</v>
      </c>
      <c r="J620" s="20">
        <v>-0.8</v>
      </c>
      <c r="K620" s="20">
        <v>-0.8</v>
      </c>
      <c r="L620" s="22">
        <v>0</v>
      </c>
      <c r="M620" s="20" t="s">
        <v>2295</v>
      </c>
      <c r="N620" s="20">
        <v>0.2</v>
      </c>
      <c r="O620" s="22">
        <v>587</v>
      </c>
      <c r="P620" s="23" t="b">
        <v>0</v>
      </c>
      <c r="Q620" s="20"/>
      <c r="R620" s="20" t="s">
        <v>2825</v>
      </c>
      <c r="S620" s="22">
        <v>47</v>
      </c>
      <c r="T620" s="20" t="s">
        <v>2296</v>
      </c>
      <c r="U620" s="20">
        <v>0.3</v>
      </c>
      <c r="V620" s="20" t="s">
        <v>2297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1</v>
      </c>
      <c r="AD620" s="22">
        <v>357</v>
      </c>
      <c r="AE620" s="22">
        <v>16</v>
      </c>
      <c r="AF620" s="22">
        <v>4481</v>
      </c>
      <c r="AG620" s="22">
        <v>36</v>
      </c>
      <c r="AH620" s="20">
        <v>0</v>
      </c>
      <c r="AI620" s="20">
        <v>0.2</v>
      </c>
      <c r="AJ620" s="20" t="s">
        <v>2297</v>
      </c>
      <c r="AK620" s="22">
        <v>45</v>
      </c>
      <c r="AL620" s="22">
        <v>0</v>
      </c>
      <c r="AM620" s="22">
        <v>0</v>
      </c>
      <c r="AN620" s="22">
        <v>0</v>
      </c>
      <c r="AO620" s="22">
        <v>3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-1</v>
      </c>
      <c r="AX620" s="20">
        <v>3.4</v>
      </c>
      <c r="AY620" s="20">
        <v>6.5</v>
      </c>
      <c r="AZ620" s="20">
        <v>12</v>
      </c>
      <c r="BA620" s="20">
        <v>2.1</v>
      </c>
      <c r="BB620" s="22">
        <v>0</v>
      </c>
      <c r="BC620" s="20">
        <v>0.12</v>
      </c>
      <c r="BD620" s="20">
        <v>0.08</v>
      </c>
      <c r="BE620" s="20">
        <v>0.2</v>
      </c>
      <c r="BF620" s="20">
        <v>2.17</v>
      </c>
      <c r="BG620" s="22">
        <v>416</v>
      </c>
      <c r="BH620" s="22">
        <v>190</v>
      </c>
      <c r="BI620" s="22">
        <v>358</v>
      </c>
      <c r="BJ620" s="22">
        <v>180</v>
      </c>
      <c r="BK620" s="22">
        <v>302</v>
      </c>
      <c r="BL620" s="22">
        <v>156</v>
      </c>
      <c r="BM620" s="22">
        <v>403</v>
      </c>
      <c r="BN620" s="22">
        <v>188</v>
      </c>
      <c r="BO620" s="20"/>
      <c r="BP620" s="20"/>
      <c r="BQ620" s="20"/>
      <c r="BR620" s="20"/>
      <c r="BS620" s="20"/>
      <c r="BT620" s="20"/>
      <c r="BU620" s="22">
        <v>0.24</v>
      </c>
      <c r="BV620" s="22">
        <v>0</v>
      </c>
      <c r="BW620" s="22">
        <v>0.16</v>
      </c>
      <c r="BX620" s="22">
        <v>0.4</v>
      </c>
      <c r="BY620" s="22">
        <v>4.34</v>
      </c>
      <c r="BZ620" s="22">
        <v>6</v>
      </c>
      <c r="CA620" s="22">
        <v>338</v>
      </c>
      <c r="CB620" s="22">
        <v>221</v>
      </c>
      <c r="CC620" s="22">
        <v>357</v>
      </c>
      <c r="CD620" s="22">
        <v>167</v>
      </c>
      <c r="CE620" s="22">
        <v>439</v>
      </c>
      <c r="CF620" s="22">
        <v>207</v>
      </c>
      <c r="CG620" s="22">
        <v>588</v>
      </c>
      <c r="CH620" s="22">
        <v>225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432990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2</v>
      </c>
      <c r="J621" s="20">
        <v>-1</v>
      </c>
      <c r="K621" s="20">
        <v>-1</v>
      </c>
      <c r="L621" s="22">
        <v>0</v>
      </c>
      <c r="M621" s="20" t="s">
        <v>2298</v>
      </c>
      <c r="N621" s="20">
        <v>0</v>
      </c>
      <c r="O621" s="22">
        <v>592</v>
      </c>
      <c r="P621" s="23" t="b">
        <v>0</v>
      </c>
      <c r="Q621" s="20"/>
      <c r="R621" s="20"/>
      <c r="S621" s="22">
        <v>44</v>
      </c>
      <c r="T621" s="20" t="s">
        <v>2299</v>
      </c>
      <c r="U621" s="20">
        <v>0.8</v>
      </c>
      <c r="V621" s="20" t="s">
        <v>2300</v>
      </c>
      <c r="W621" s="20">
        <v>0.1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4</v>
      </c>
      <c r="AD621" s="22">
        <v>752</v>
      </c>
      <c r="AE621" s="22">
        <v>24</v>
      </c>
      <c r="AF621" s="22">
        <v>2951</v>
      </c>
      <c r="AG621" s="22">
        <v>53</v>
      </c>
      <c r="AH621" s="20">
        <v>0</v>
      </c>
      <c r="AI621" s="20">
        <v>0.9</v>
      </c>
      <c r="AJ621" s="20" t="s">
        <v>2300</v>
      </c>
      <c r="AK621" s="22">
        <v>219</v>
      </c>
      <c r="AL621" s="22">
        <v>0</v>
      </c>
      <c r="AM621" s="22">
        <v>0</v>
      </c>
      <c r="AN621" s="22">
        <v>0</v>
      </c>
      <c r="AO621" s="22">
        <v>7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25</v>
      </c>
      <c r="AX621" s="20">
        <v>36.200000000000003</v>
      </c>
      <c r="AY621" s="20">
        <v>2.8</v>
      </c>
      <c r="AZ621" s="20">
        <v>31</v>
      </c>
      <c r="BA621" s="20">
        <v>7</v>
      </c>
      <c r="BB621" s="22">
        <v>1</v>
      </c>
      <c r="BC621" s="20">
        <v>0.17</v>
      </c>
      <c r="BD621" s="20">
        <v>0.02</v>
      </c>
      <c r="BE621" s="20">
        <v>0.19</v>
      </c>
      <c r="BF621" s="20">
        <v>6.9</v>
      </c>
      <c r="BG621" s="22">
        <v>304</v>
      </c>
      <c r="BH621" s="22">
        <v>116</v>
      </c>
      <c r="BI621" s="22">
        <v>377</v>
      </c>
      <c r="BJ621" s="22">
        <v>138</v>
      </c>
      <c r="BK621" s="22">
        <v>220</v>
      </c>
      <c r="BL621" s="22">
        <v>61</v>
      </c>
      <c r="BM621" s="22">
        <v>328</v>
      </c>
      <c r="BN621" s="22">
        <v>116</v>
      </c>
      <c r="BO621" s="20"/>
      <c r="BP621" s="20"/>
      <c r="BQ621" s="20"/>
      <c r="BR621" s="20"/>
      <c r="BS621" s="20"/>
      <c r="BT621" s="20"/>
      <c r="BU621" s="22">
        <v>7.0000000000000007E-2</v>
      </c>
      <c r="BV621" s="22">
        <v>0</v>
      </c>
      <c r="BW621" s="22">
        <v>0.01</v>
      </c>
      <c r="BX621" s="22">
        <v>0.08</v>
      </c>
      <c r="BY621" s="22">
        <v>2.84</v>
      </c>
      <c r="BZ621" s="22">
        <v>2.88</v>
      </c>
      <c r="CA621" s="22">
        <v>545</v>
      </c>
      <c r="CB621" s="22">
        <v>131</v>
      </c>
      <c r="CC621" s="22">
        <v>545</v>
      </c>
      <c r="CD621" s="22">
        <v>210</v>
      </c>
      <c r="CE621" s="22">
        <v>421</v>
      </c>
      <c r="CF621" s="22">
        <v>139</v>
      </c>
      <c r="CG621" s="22">
        <v>501</v>
      </c>
      <c r="CH621" s="22">
        <v>192</v>
      </c>
      <c r="CI621" s="22">
        <v>0.41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523957</v>
      </c>
      <c r="D622" s="22">
        <v>0</v>
      </c>
      <c r="E622" s="22">
        <v>0</v>
      </c>
      <c r="F622" s="22">
        <v>-3</v>
      </c>
      <c r="G622" s="22">
        <v>3</v>
      </c>
      <c r="H622" s="22">
        <v>0</v>
      </c>
      <c r="I622" s="22">
        <v>4</v>
      </c>
      <c r="J622" s="20">
        <v>-0.5</v>
      </c>
      <c r="K622" s="20">
        <v>-0.5</v>
      </c>
      <c r="L622" s="22">
        <v>1</v>
      </c>
      <c r="M622" s="20" t="s">
        <v>2301</v>
      </c>
      <c r="N622" s="20">
        <v>0.5</v>
      </c>
      <c r="O622" s="22">
        <v>593</v>
      </c>
      <c r="P622" s="23" t="b">
        <v>0</v>
      </c>
      <c r="Q622" s="20"/>
      <c r="R622" s="20"/>
      <c r="S622" s="22">
        <v>52</v>
      </c>
      <c r="T622" s="20" t="s">
        <v>2302</v>
      </c>
      <c r="U622" s="20">
        <v>1.5</v>
      </c>
      <c r="V622" s="20" t="s">
        <v>670</v>
      </c>
      <c r="W622" s="20">
        <v>0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9</v>
      </c>
      <c r="AD622" s="22">
        <v>6231</v>
      </c>
      <c r="AE622" s="22">
        <v>123</v>
      </c>
      <c r="AF622" s="22">
        <v>10347</v>
      </c>
      <c r="AG622" s="22">
        <v>92</v>
      </c>
      <c r="AH622" s="20">
        <v>0.1</v>
      </c>
      <c r="AI622" s="20">
        <v>1.7</v>
      </c>
      <c r="AJ622" s="20" t="s">
        <v>2303</v>
      </c>
      <c r="AK622" s="22">
        <v>323</v>
      </c>
      <c r="AL622" s="22">
        <v>0</v>
      </c>
      <c r="AM622" s="22">
        <v>0</v>
      </c>
      <c r="AN622" s="22">
        <v>0</v>
      </c>
      <c r="AO622" s="22">
        <v>9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7</v>
      </c>
      <c r="AX622" s="20">
        <v>20.399999999999999</v>
      </c>
      <c r="AY622" s="20">
        <v>42.3</v>
      </c>
      <c r="AZ622" s="20">
        <v>29</v>
      </c>
      <c r="BA622" s="20">
        <v>9</v>
      </c>
      <c r="BB622" s="22">
        <v>3</v>
      </c>
      <c r="BC622" s="20">
        <v>0.27</v>
      </c>
      <c r="BD622" s="20">
        <v>0.4</v>
      </c>
      <c r="BE622" s="20">
        <v>0.67</v>
      </c>
      <c r="BF622" s="20">
        <v>9.5500000000000007</v>
      </c>
      <c r="BG622" s="22">
        <v>348</v>
      </c>
      <c r="BH622" s="22">
        <v>43</v>
      </c>
      <c r="BI622" s="22">
        <v>214</v>
      </c>
      <c r="BJ622" s="22">
        <v>36</v>
      </c>
      <c r="BK622" s="22">
        <v>225</v>
      </c>
      <c r="BL622" s="22">
        <v>44</v>
      </c>
      <c r="BM622" s="22">
        <v>309</v>
      </c>
      <c r="BN622" s="22">
        <v>43</v>
      </c>
      <c r="BO622" s="20"/>
      <c r="BP622" s="20"/>
      <c r="BQ622" s="20"/>
      <c r="BR622" s="20"/>
      <c r="BS622" s="20"/>
      <c r="BT622" s="20"/>
      <c r="BU622" s="22">
        <v>0.08</v>
      </c>
      <c r="BV622" s="22">
        <v>0</v>
      </c>
      <c r="BW622" s="22">
        <v>0.11</v>
      </c>
      <c r="BX622" s="22">
        <v>0.19</v>
      </c>
      <c r="BY622" s="22">
        <v>2.66</v>
      </c>
      <c r="BZ622" s="22">
        <v>2.5099999999999998</v>
      </c>
      <c r="CA622" s="22">
        <v>162</v>
      </c>
      <c r="CB622" s="22">
        <v>42</v>
      </c>
      <c r="CC622" s="22">
        <v>320</v>
      </c>
      <c r="CD622" s="22">
        <v>45</v>
      </c>
      <c r="CE622" s="22">
        <v>291</v>
      </c>
      <c r="CF622" s="22">
        <v>38</v>
      </c>
      <c r="CG622" s="22">
        <v>532</v>
      </c>
      <c r="CH622" s="22">
        <v>74</v>
      </c>
      <c r="CI622" s="22">
        <v>0.84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424001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3</v>
      </c>
      <c r="J623" s="20">
        <v>1</v>
      </c>
      <c r="K623" s="20">
        <v>1</v>
      </c>
      <c r="L623" s="22">
        <v>1</v>
      </c>
      <c r="M623" s="20" t="s">
        <v>2603</v>
      </c>
      <c r="N623" s="20">
        <v>2</v>
      </c>
      <c r="O623" s="22">
        <v>638</v>
      </c>
      <c r="P623" s="23" t="b">
        <v>0</v>
      </c>
      <c r="Q623" s="20"/>
      <c r="R623" s="20" t="s">
        <v>2604</v>
      </c>
      <c r="S623" s="22">
        <v>50</v>
      </c>
      <c r="T623" s="20" t="s">
        <v>2605</v>
      </c>
      <c r="U623" s="20">
        <v>1.7</v>
      </c>
      <c r="V623" s="20" t="s">
        <v>2606</v>
      </c>
      <c r="W623" s="20">
        <v>0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15</v>
      </c>
      <c r="AD623" s="22">
        <v>1053</v>
      </c>
      <c r="AE623" s="22">
        <v>26</v>
      </c>
      <c r="AF623" s="22">
        <v>1138</v>
      </c>
      <c r="AG623" s="22">
        <v>27</v>
      </c>
      <c r="AH623" s="20">
        <v>0.4</v>
      </c>
      <c r="AI623" s="20">
        <v>3</v>
      </c>
      <c r="AJ623" s="20" t="s">
        <v>2607</v>
      </c>
      <c r="AK623" s="22">
        <v>697</v>
      </c>
      <c r="AL623" s="22">
        <v>0</v>
      </c>
      <c r="AM623" s="22">
        <v>0</v>
      </c>
      <c r="AN623" s="22">
        <v>0</v>
      </c>
      <c r="AO623" s="22">
        <v>22</v>
      </c>
      <c r="AP623" s="22">
        <v>0</v>
      </c>
      <c r="AQ623" s="22">
        <v>0</v>
      </c>
      <c r="AR623" s="22">
        <v>0</v>
      </c>
      <c r="AS623" s="22">
        <v>2</v>
      </c>
      <c r="AT623" s="22">
        <v>0</v>
      </c>
      <c r="AU623" s="22">
        <v>0</v>
      </c>
      <c r="AV623" s="22">
        <v>1</v>
      </c>
      <c r="AW623" s="22">
        <v>86</v>
      </c>
      <c r="AX623" s="20">
        <v>139.19999999999999</v>
      </c>
      <c r="AY623" s="20">
        <v>26.9</v>
      </c>
      <c r="AZ623" s="20">
        <v>36</v>
      </c>
      <c r="BA623" s="20">
        <v>20.100000000000001</v>
      </c>
      <c r="BB623" s="22">
        <v>8</v>
      </c>
      <c r="BC623" s="20">
        <v>0.16</v>
      </c>
      <c r="BD623" s="20">
        <v>7.0000000000000007E-2</v>
      </c>
      <c r="BE623" s="20">
        <v>0.23</v>
      </c>
      <c r="BF623" s="20">
        <v>18.28</v>
      </c>
      <c r="BG623" s="22">
        <v>112</v>
      </c>
      <c r="BH623" s="22">
        <v>38</v>
      </c>
      <c r="BI623" s="22">
        <v>263</v>
      </c>
      <c r="BJ623" s="22">
        <v>144</v>
      </c>
      <c r="BK623" s="22">
        <v>201</v>
      </c>
      <c r="BL623" s="22">
        <v>109</v>
      </c>
      <c r="BM623" s="22">
        <v>195</v>
      </c>
      <c r="BN623" s="22">
        <v>95</v>
      </c>
      <c r="BO623" s="20"/>
      <c r="BP623" s="20"/>
      <c r="BQ623" s="20"/>
      <c r="BR623" s="20"/>
      <c r="BS623" s="20"/>
      <c r="BT623" s="20"/>
      <c r="BU623" s="22">
        <v>0.02</v>
      </c>
      <c r="BV623" s="22">
        <v>0</v>
      </c>
      <c r="BW623" s="22">
        <v>0.01</v>
      </c>
      <c r="BX623" s="22">
        <v>0.03</v>
      </c>
      <c r="BY623" s="22">
        <v>2.36</v>
      </c>
      <c r="BZ623" s="22">
        <v>2.84</v>
      </c>
      <c r="CA623" s="22">
        <v>202</v>
      </c>
      <c r="CB623" s="22">
        <v>128</v>
      </c>
      <c r="CC623" s="22">
        <v>156</v>
      </c>
      <c r="CD623" s="22">
        <v>72</v>
      </c>
      <c r="CE623" s="22">
        <v>272</v>
      </c>
      <c r="CF623" s="22">
        <v>125</v>
      </c>
      <c r="CG623" s="22">
        <v>632</v>
      </c>
      <c r="CH623" s="22">
        <v>251</v>
      </c>
      <c r="CI623" s="22">
        <v>1.03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471848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2</v>
      </c>
      <c r="J624" s="20">
        <v>-1</v>
      </c>
      <c r="K624" s="20">
        <v>-1</v>
      </c>
      <c r="L624" s="22">
        <v>0</v>
      </c>
      <c r="M624" s="20" t="s">
        <v>2608</v>
      </c>
      <c r="N624" s="20">
        <v>0</v>
      </c>
      <c r="O624" s="22">
        <v>653</v>
      </c>
      <c r="P624" s="23" t="b">
        <v>0</v>
      </c>
      <c r="Q624" s="20"/>
      <c r="R624" s="20"/>
      <c r="S624" s="22">
        <v>40</v>
      </c>
      <c r="T624" s="20" t="s">
        <v>2609</v>
      </c>
      <c r="U624" s="20">
        <v>0</v>
      </c>
      <c r="V624" s="20" t="s">
        <v>2610</v>
      </c>
      <c r="W624" s="20">
        <v>0.1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0</v>
      </c>
      <c r="AD624" s="22">
        <v>3995</v>
      </c>
      <c r="AE624" s="22">
        <v>87</v>
      </c>
      <c r="AF624" s="22">
        <v>2707</v>
      </c>
      <c r="AG624" s="22">
        <v>93</v>
      </c>
      <c r="AH624" s="20">
        <v>0</v>
      </c>
      <c r="AI624" s="20">
        <v>0</v>
      </c>
      <c r="AJ624" s="20" t="s">
        <v>2610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517</v>
      </c>
      <c r="BH624" s="22">
        <v>196</v>
      </c>
      <c r="BI624" s="22">
        <v>500</v>
      </c>
      <c r="BJ624" s="22">
        <v>192</v>
      </c>
      <c r="BK624" s="22">
        <v>481</v>
      </c>
      <c r="BL624" s="22">
        <v>185</v>
      </c>
      <c r="BM624" s="22">
        <v>521</v>
      </c>
      <c r="BN624" s="22">
        <v>195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675</v>
      </c>
      <c r="CB624" s="22">
        <v>203</v>
      </c>
      <c r="CC624" s="22">
        <v>458</v>
      </c>
      <c r="CD624" s="22">
        <v>164</v>
      </c>
      <c r="CE624" s="22">
        <v>524</v>
      </c>
      <c r="CF624" s="22">
        <v>194</v>
      </c>
      <c r="CG624" s="22">
        <v>463</v>
      </c>
      <c r="CH624" s="22">
        <v>178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532377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4</v>
      </c>
      <c r="J625" s="20">
        <v>0</v>
      </c>
      <c r="K625" s="20">
        <v>0</v>
      </c>
      <c r="L625" s="22">
        <v>0</v>
      </c>
      <c r="M625" s="20" t="s">
        <v>2175</v>
      </c>
      <c r="N625" s="20">
        <v>0</v>
      </c>
      <c r="O625" s="22">
        <v>654</v>
      </c>
      <c r="P625" s="23" t="b">
        <v>0</v>
      </c>
      <c r="Q625" s="20" t="s">
        <v>3093</v>
      </c>
      <c r="R625" s="20" t="s">
        <v>3094</v>
      </c>
      <c r="S625" s="22">
        <v>45</v>
      </c>
      <c r="T625" s="20" t="s">
        <v>2611</v>
      </c>
      <c r="U625" s="20">
        <v>0</v>
      </c>
      <c r="V625" s="20" t="s">
        <v>2612</v>
      </c>
      <c r="W625" s="20">
        <v>0</v>
      </c>
      <c r="X625" s="23" t="b">
        <v>0</v>
      </c>
      <c r="Y625" s="20"/>
      <c r="Z625" s="20" t="s">
        <v>872</v>
      </c>
      <c r="AA625" s="22">
        <v>17</v>
      </c>
      <c r="AB625" s="22">
        <v>49</v>
      </c>
      <c r="AC625" s="22">
        <v>0</v>
      </c>
      <c r="AD625" s="22">
        <v>3568</v>
      </c>
      <c r="AE625" s="22">
        <v>0</v>
      </c>
      <c r="AF625" s="22">
        <v>4260</v>
      </c>
      <c r="AG625" s="22">
        <v>36</v>
      </c>
      <c r="AH625" s="20">
        <v>0</v>
      </c>
      <c r="AI625" s="20">
        <v>0</v>
      </c>
      <c r="AJ625" s="20" t="s">
        <v>2612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656</v>
      </c>
      <c r="BH625" s="22">
        <v>76</v>
      </c>
      <c r="BI625" s="22">
        <v>653</v>
      </c>
      <c r="BJ625" s="22">
        <v>78</v>
      </c>
      <c r="BK625" s="22">
        <v>646</v>
      </c>
      <c r="BL625" s="22">
        <v>77</v>
      </c>
      <c r="BM625" s="22">
        <v>661</v>
      </c>
      <c r="BN625" s="22">
        <v>77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456</v>
      </c>
      <c r="CB625" s="22">
        <v>84</v>
      </c>
      <c r="CC625" s="22">
        <v>624</v>
      </c>
      <c r="CD625" s="22">
        <v>76</v>
      </c>
      <c r="CE625" s="22">
        <v>660</v>
      </c>
      <c r="CF625" s="22">
        <v>78</v>
      </c>
      <c r="CG625" s="22">
        <v>559</v>
      </c>
      <c r="CH625" s="22">
        <v>77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538210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3</v>
      </c>
      <c r="J626" s="20">
        <v>-1</v>
      </c>
      <c r="K626" s="20">
        <v>-1</v>
      </c>
      <c r="L626" s="22">
        <v>0</v>
      </c>
      <c r="M626" s="20" t="s">
        <v>2613</v>
      </c>
      <c r="N626" s="20">
        <v>0</v>
      </c>
      <c r="O626" s="22">
        <v>655</v>
      </c>
      <c r="P626" s="23" t="b">
        <v>0</v>
      </c>
      <c r="Q626" s="20"/>
      <c r="R626" s="20"/>
      <c r="S626" s="22">
        <v>45</v>
      </c>
      <c r="T626" s="20" t="s">
        <v>2614</v>
      </c>
      <c r="U626" s="20">
        <v>1</v>
      </c>
      <c r="V626" s="20" t="s">
        <v>662</v>
      </c>
      <c r="W626" s="20">
        <v>0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2</v>
      </c>
      <c r="AD626" s="22">
        <v>3908</v>
      </c>
      <c r="AE626" s="22">
        <v>78</v>
      </c>
      <c r="AF626" s="22">
        <v>2958</v>
      </c>
      <c r="AG626" s="22">
        <v>99</v>
      </c>
      <c r="AH626" s="20">
        <v>0</v>
      </c>
      <c r="AI626" s="20">
        <v>0.4</v>
      </c>
      <c r="AJ626" s="20" t="s">
        <v>662</v>
      </c>
      <c r="AK626" s="22">
        <v>19</v>
      </c>
      <c r="AL626" s="22">
        <v>0</v>
      </c>
      <c r="AM626" s="22">
        <v>0</v>
      </c>
      <c r="AN626" s="22">
        <v>0</v>
      </c>
      <c r="AO626" s="22">
        <v>1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6</v>
      </c>
      <c r="AX626" s="20">
        <v>2.8</v>
      </c>
      <c r="AY626" s="20">
        <v>1</v>
      </c>
      <c r="AZ626" s="20">
        <v>2</v>
      </c>
      <c r="BA626" s="20">
        <v>0.6</v>
      </c>
      <c r="BB626" s="22">
        <v>0</v>
      </c>
      <c r="BC626" s="20">
        <v>0</v>
      </c>
      <c r="BD626" s="20">
        <v>0.01</v>
      </c>
      <c r="BE626" s="20">
        <v>0.01</v>
      </c>
      <c r="BF626" s="20">
        <v>0.12</v>
      </c>
      <c r="BG626" s="22">
        <v>419</v>
      </c>
      <c r="BH626" s="22">
        <v>192</v>
      </c>
      <c r="BI626" s="22">
        <v>394</v>
      </c>
      <c r="BJ626" s="22">
        <v>194</v>
      </c>
      <c r="BK626" s="22">
        <v>381</v>
      </c>
      <c r="BL626" s="22">
        <v>190</v>
      </c>
      <c r="BM626" s="22">
        <v>423</v>
      </c>
      <c r="BN626" s="22">
        <v>196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0.05</v>
      </c>
      <c r="BX626" s="22">
        <v>0.05</v>
      </c>
      <c r="BY626" s="22">
        <v>0.56999999999999995</v>
      </c>
      <c r="BZ626" s="22">
        <v>4.74</v>
      </c>
      <c r="CA626" s="22">
        <v>460</v>
      </c>
      <c r="CB626" s="22">
        <v>262</v>
      </c>
      <c r="CC626" s="22">
        <v>626</v>
      </c>
      <c r="CD626" s="22">
        <v>245</v>
      </c>
      <c r="CE626" s="22">
        <v>380</v>
      </c>
      <c r="CF626" s="22">
        <v>174</v>
      </c>
      <c r="CG626" s="22">
        <v>540</v>
      </c>
      <c r="CH626" s="22">
        <v>197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487836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4</v>
      </c>
      <c r="J627" s="20">
        <v>-1</v>
      </c>
      <c r="K627" s="20">
        <v>-1</v>
      </c>
      <c r="L627" s="22">
        <v>0</v>
      </c>
      <c r="M627" s="20" t="s">
        <v>2615</v>
      </c>
      <c r="N627" s="20">
        <v>0</v>
      </c>
      <c r="O627" s="22">
        <v>656</v>
      </c>
      <c r="P627" s="23" t="b">
        <v>0</v>
      </c>
      <c r="Q627" s="20"/>
      <c r="R627" s="20"/>
      <c r="S627" s="22">
        <v>45</v>
      </c>
      <c r="T627" s="20" t="s">
        <v>2616</v>
      </c>
      <c r="U627" s="20">
        <v>1</v>
      </c>
      <c r="V627" s="20" t="s">
        <v>2617</v>
      </c>
      <c r="W627" s="20">
        <v>0.1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2</v>
      </c>
      <c r="AD627" s="22">
        <v>7927</v>
      </c>
      <c r="AE627" s="22">
        <v>173</v>
      </c>
      <c r="AF627" s="22">
        <v>6088</v>
      </c>
      <c r="AG627" s="22">
        <v>178</v>
      </c>
      <c r="AH627" s="20">
        <v>0</v>
      </c>
      <c r="AI627" s="20">
        <v>0.4</v>
      </c>
      <c r="AJ627" s="20" t="s">
        <v>2617</v>
      </c>
      <c r="AK627" s="22">
        <v>11</v>
      </c>
      <c r="AL627" s="22">
        <v>0</v>
      </c>
      <c r="AM627" s="22">
        <v>0</v>
      </c>
      <c r="AN627" s="22">
        <v>0</v>
      </c>
      <c r="AO627" s="22">
        <v>1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5</v>
      </c>
      <c r="AX627" s="20">
        <v>0</v>
      </c>
      <c r="AY627" s="20">
        <v>0.3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0.12</v>
      </c>
      <c r="BG627" s="22">
        <v>638</v>
      </c>
      <c r="BH627" s="22">
        <v>68</v>
      </c>
      <c r="BI627" s="22">
        <v>406</v>
      </c>
      <c r="BJ627" s="22">
        <v>54</v>
      </c>
      <c r="BK627" s="22">
        <v>627</v>
      </c>
      <c r="BL627" s="22">
        <v>69</v>
      </c>
      <c r="BM627" s="22">
        <v>643</v>
      </c>
      <c r="BN627" s="22">
        <v>69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0.98</v>
      </c>
      <c r="BZ627" s="22">
        <v>8.18</v>
      </c>
      <c r="CA627" s="22">
        <v>435</v>
      </c>
      <c r="CB627" s="22">
        <v>76</v>
      </c>
      <c r="CC627" s="22">
        <v>606</v>
      </c>
      <c r="CD627" s="22">
        <v>68</v>
      </c>
      <c r="CE627" s="22">
        <v>375</v>
      </c>
      <c r="CF627" s="22">
        <v>47</v>
      </c>
      <c r="CG627" s="22">
        <v>440</v>
      </c>
      <c r="CH627" s="22">
        <v>65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196100</v>
      </c>
      <c r="D628" s="22">
        <v>0</v>
      </c>
      <c r="E628" s="22">
        <v>0</v>
      </c>
      <c r="F628" s="22">
        <v>0</v>
      </c>
      <c r="G628" s="22">
        <v>0</v>
      </c>
      <c r="H628" s="22">
        <v>1</v>
      </c>
      <c r="I628" s="22">
        <v>3</v>
      </c>
      <c r="J628" s="20">
        <v>1</v>
      </c>
      <c r="K628" s="20">
        <v>1</v>
      </c>
      <c r="L628" s="22">
        <v>2</v>
      </c>
      <c r="M628" s="20" t="s">
        <v>2618</v>
      </c>
      <c r="N628" s="20">
        <v>2</v>
      </c>
      <c r="O628" s="22">
        <v>663</v>
      </c>
      <c r="P628" s="23" t="b">
        <v>0</v>
      </c>
      <c r="Q628" s="20"/>
      <c r="R628" s="20" t="s">
        <v>3378</v>
      </c>
      <c r="S628" s="22">
        <v>50</v>
      </c>
      <c r="T628" s="20" t="s">
        <v>2619</v>
      </c>
      <c r="U628" s="20">
        <v>3.5</v>
      </c>
      <c r="V628" s="20" t="s">
        <v>2620</v>
      </c>
      <c r="W628" s="20">
        <v>0.3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28</v>
      </c>
      <c r="AD628" s="22">
        <v>45761</v>
      </c>
      <c r="AE628" s="22">
        <v>301</v>
      </c>
      <c r="AF628" s="22">
        <v>23724</v>
      </c>
      <c r="AG628" s="22">
        <v>1653</v>
      </c>
      <c r="AH628" s="20">
        <v>0.4</v>
      </c>
      <c r="AI628" s="20">
        <v>5.6</v>
      </c>
      <c r="AJ628" s="20" t="s">
        <v>2620</v>
      </c>
      <c r="AK628" s="22">
        <v>641</v>
      </c>
      <c r="AL628" s="22">
        <v>2</v>
      </c>
      <c r="AM628" s="22">
        <v>0</v>
      </c>
      <c r="AN628" s="22">
        <v>1</v>
      </c>
      <c r="AO628" s="22">
        <v>16</v>
      </c>
      <c r="AP628" s="22">
        <v>0</v>
      </c>
      <c r="AQ628" s="22">
        <v>0</v>
      </c>
      <c r="AR628" s="22">
        <v>0</v>
      </c>
      <c r="AS628" s="22">
        <v>1</v>
      </c>
      <c r="AT628" s="22">
        <v>0</v>
      </c>
      <c r="AU628" s="22">
        <v>0</v>
      </c>
      <c r="AV628" s="22">
        <v>2</v>
      </c>
      <c r="AW628" s="22">
        <v>108</v>
      </c>
      <c r="AX628" s="20">
        <v>135</v>
      </c>
      <c r="AY628" s="20">
        <v>167</v>
      </c>
      <c r="AZ628" s="20">
        <v>86</v>
      </c>
      <c r="BA628" s="20">
        <v>38.799999999999997</v>
      </c>
      <c r="BB628" s="22">
        <v>8</v>
      </c>
      <c r="BC628" s="20">
        <v>0.71</v>
      </c>
      <c r="BD628" s="20">
        <v>0.8</v>
      </c>
      <c r="BE628" s="20">
        <v>1.51</v>
      </c>
      <c r="BF628" s="20">
        <v>15.64</v>
      </c>
      <c r="BG628" s="22">
        <v>117</v>
      </c>
      <c r="BH628" s="22">
        <v>41</v>
      </c>
      <c r="BI628" s="22">
        <v>37</v>
      </c>
      <c r="BJ628" s="22">
        <v>29</v>
      </c>
      <c r="BK628" s="22">
        <v>103</v>
      </c>
      <c r="BL628" s="22">
        <v>59</v>
      </c>
      <c r="BM628" s="22">
        <v>70</v>
      </c>
      <c r="BN628" s="22">
        <v>45</v>
      </c>
      <c r="BO628" s="22">
        <v>2</v>
      </c>
      <c r="BP628" s="20"/>
      <c r="BQ628" s="20"/>
      <c r="BR628" s="20"/>
      <c r="BS628" s="20"/>
      <c r="BT628" s="20"/>
      <c r="BU628" s="22">
        <v>0.1</v>
      </c>
      <c r="BV628" s="22">
        <v>0</v>
      </c>
      <c r="BW628" s="22">
        <v>0.11</v>
      </c>
      <c r="BX628" s="22">
        <v>0.21</v>
      </c>
      <c r="BY628" s="22">
        <v>2.2000000000000002</v>
      </c>
      <c r="BZ628" s="22">
        <v>2.25</v>
      </c>
      <c r="CA628" s="22">
        <v>189</v>
      </c>
      <c r="CB628" s="22">
        <v>118</v>
      </c>
      <c r="CC628" s="22">
        <v>153</v>
      </c>
      <c r="CD628" s="22">
        <v>69</v>
      </c>
      <c r="CE628" s="22">
        <v>93</v>
      </c>
      <c r="CF628" s="22">
        <v>44</v>
      </c>
      <c r="CG628" s="22">
        <v>282</v>
      </c>
      <c r="CH628" s="22">
        <v>90</v>
      </c>
      <c r="CI628" s="22">
        <v>1.1200000000000001</v>
      </c>
      <c r="CJ628" s="22">
        <v>0.14000000000000001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173807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3</v>
      </c>
      <c r="J629" s="20">
        <v>0</v>
      </c>
      <c r="K629" s="20">
        <v>0</v>
      </c>
      <c r="L629" s="22">
        <v>0</v>
      </c>
      <c r="M629" s="20" t="s">
        <v>1261</v>
      </c>
      <c r="N629" s="20">
        <v>0.5</v>
      </c>
      <c r="O629" s="22">
        <v>666</v>
      </c>
      <c r="P629" s="23" t="b">
        <v>0</v>
      </c>
      <c r="Q629" s="20" t="s">
        <v>3343</v>
      </c>
      <c r="R629" s="20" t="s">
        <v>3448</v>
      </c>
      <c r="S629" s="22">
        <v>50</v>
      </c>
      <c r="T629" s="20" t="s">
        <v>2826</v>
      </c>
      <c r="U629" s="20">
        <v>0.7</v>
      </c>
      <c r="V629" s="20" t="s">
        <v>631</v>
      </c>
      <c r="W629" s="20">
        <v>0</v>
      </c>
      <c r="X629" s="23" t="b">
        <v>0</v>
      </c>
      <c r="Y629" s="20"/>
      <c r="Z629" s="20" t="s">
        <v>899</v>
      </c>
      <c r="AA629" s="22">
        <v>17</v>
      </c>
      <c r="AB629" s="22">
        <v>49</v>
      </c>
      <c r="AC629" s="22">
        <v>2</v>
      </c>
      <c r="AD629" s="22">
        <v>234</v>
      </c>
      <c r="AE629" s="22">
        <v>11</v>
      </c>
      <c r="AF629" s="22">
        <v>325</v>
      </c>
      <c r="AG629" s="22">
        <v>12</v>
      </c>
      <c r="AH629" s="20">
        <v>0.1</v>
      </c>
      <c r="AI629" s="20">
        <v>0.4</v>
      </c>
      <c r="AJ629" s="20" t="s">
        <v>2827</v>
      </c>
      <c r="AK629" s="22">
        <v>57</v>
      </c>
      <c r="AL629" s="22">
        <v>0</v>
      </c>
      <c r="AM629" s="22">
        <v>0</v>
      </c>
      <c r="AN629" s="22">
        <v>0</v>
      </c>
      <c r="AO629" s="22">
        <v>5</v>
      </c>
      <c r="AP629" s="22">
        <v>0</v>
      </c>
      <c r="AQ629" s="22">
        <v>0</v>
      </c>
      <c r="AR629" s="22">
        <v>0</v>
      </c>
      <c r="AS629" s="22">
        <v>1</v>
      </c>
      <c r="AT629" s="22">
        <v>0</v>
      </c>
      <c r="AU629" s="22">
        <v>0</v>
      </c>
      <c r="AV629" s="22">
        <v>0</v>
      </c>
      <c r="AW629" s="22">
        <v>-2</v>
      </c>
      <c r="AX629" s="20">
        <v>6.4</v>
      </c>
      <c r="AY629" s="20">
        <v>13</v>
      </c>
      <c r="AZ629" s="20">
        <v>8</v>
      </c>
      <c r="BA629" s="20">
        <v>2.8</v>
      </c>
      <c r="BB629" s="22">
        <v>0</v>
      </c>
      <c r="BC629" s="20">
        <v>0.09</v>
      </c>
      <c r="BD629" s="20">
        <v>0.04</v>
      </c>
      <c r="BE629" s="20">
        <v>0.13</v>
      </c>
      <c r="BF629" s="20">
        <v>2.5099999999999998</v>
      </c>
      <c r="BG629" s="22">
        <v>395</v>
      </c>
      <c r="BH629" s="22">
        <v>180</v>
      </c>
      <c r="BI629" s="22">
        <v>330</v>
      </c>
      <c r="BJ629" s="22">
        <v>173</v>
      </c>
      <c r="BK629" s="22">
        <v>332</v>
      </c>
      <c r="BL629" s="22">
        <v>170</v>
      </c>
      <c r="BM629" s="22">
        <v>387</v>
      </c>
      <c r="BN629" s="22">
        <v>180</v>
      </c>
      <c r="BO629" s="20"/>
      <c r="BP629" s="20"/>
      <c r="BQ629" s="20"/>
      <c r="BR629" s="20"/>
      <c r="BS629" s="20"/>
      <c r="BT629" s="20"/>
      <c r="BU629" s="22">
        <v>0.14000000000000001</v>
      </c>
      <c r="BV629" s="22">
        <v>0</v>
      </c>
      <c r="BW629" s="22">
        <v>0.06</v>
      </c>
      <c r="BX629" s="22">
        <v>0.2</v>
      </c>
      <c r="BY629" s="22">
        <v>3.96</v>
      </c>
      <c r="BZ629" s="22">
        <v>7.89</v>
      </c>
      <c r="CA629" s="22">
        <v>186</v>
      </c>
      <c r="CB629" s="22">
        <v>115</v>
      </c>
      <c r="CC629" s="22">
        <v>317</v>
      </c>
      <c r="CD629" s="22">
        <v>147</v>
      </c>
      <c r="CE629" s="22">
        <v>427</v>
      </c>
      <c r="CF629" s="22">
        <v>206</v>
      </c>
      <c r="CG629" s="22">
        <v>701</v>
      </c>
      <c r="CH629" s="22">
        <v>293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244619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2</v>
      </c>
      <c r="J630" s="20">
        <v>-0.8</v>
      </c>
      <c r="K630" s="20">
        <v>-0.8</v>
      </c>
      <c r="L630" s="22">
        <v>0</v>
      </c>
      <c r="M630" s="20" t="s">
        <v>1236</v>
      </c>
      <c r="N630" s="20">
        <v>0.2</v>
      </c>
      <c r="O630" s="22">
        <v>693</v>
      </c>
      <c r="P630" s="23" t="b">
        <v>0</v>
      </c>
      <c r="Q630" s="20"/>
      <c r="R630" s="20"/>
      <c r="S630" s="22">
        <v>40</v>
      </c>
      <c r="T630" s="20" t="s">
        <v>3095</v>
      </c>
      <c r="U630" s="20">
        <v>0.5</v>
      </c>
      <c r="V630" s="20" t="s">
        <v>558</v>
      </c>
      <c r="W630" s="20">
        <v>0.1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3</v>
      </c>
      <c r="AD630" s="22">
        <v>6416</v>
      </c>
      <c r="AE630" s="22">
        <v>309</v>
      </c>
      <c r="AF630" s="22">
        <v>2515</v>
      </c>
      <c r="AG630" s="22">
        <v>173</v>
      </c>
      <c r="AH630" s="20">
        <v>0</v>
      </c>
      <c r="AI630" s="20">
        <v>0.8</v>
      </c>
      <c r="AJ630" s="20" t="s">
        <v>558</v>
      </c>
      <c r="AK630" s="22">
        <v>447</v>
      </c>
      <c r="AL630" s="22">
        <v>0</v>
      </c>
      <c r="AM630" s="22">
        <v>0</v>
      </c>
      <c r="AN630" s="22">
        <v>0</v>
      </c>
      <c r="AO630" s="22">
        <v>15</v>
      </c>
      <c r="AP630" s="22">
        <v>0</v>
      </c>
      <c r="AQ630" s="22">
        <v>0</v>
      </c>
      <c r="AR630" s="22">
        <v>0</v>
      </c>
      <c r="AS630" s="22">
        <v>1</v>
      </c>
      <c r="AT630" s="22">
        <v>0</v>
      </c>
      <c r="AU630" s="22">
        <v>0</v>
      </c>
      <c r="AV630" s="22">
        <v>0</v>
      </c>
      <c r="AW630" s="22">
        <v>53</v>
      </c>
      <c r="AX630" s="20">
        <v>73.400000000000006</v>
      </c>
      <c r="AY630" s="20">
        <v>32</v>
      </c>
      <c r="AZ630" s="20">
        <v>55</v>
      </c>
      <c r="BA630" s="20">
        <v>16.100000000000001</v>
      </c>
      <c r="BB630" s="22">
        <v>5</v>
      </c>
      <c r="BC630" s="20">
        <v>0.49</v>
      </c>
      <c r="BD630" s="20">
        <v>0.09</v>
      </c>
      <c r="BE630" s="20">
        <v>0.57999999999999996</v>
      </c>
      <c r="BF630" s="20">
        <v>10.85</v>
      </c>
      <c r="BG630" s="22">
        <v>226</v>
      </c>
      <c r="BH630" s="22">
        <v>90</v>
      </c>
      <c r="BI630" s="22">
        <v>240</v>
      </c>
      <c r="BJ630" s="22">
        <v>72</v>
      </c>
      <c r="BK630" s="22">
        <v>159</v>
      </c>
      <c r="BL630" s="22">
        <v>29</v>
      </c>
      <c r="BM630" s="22">
        <v>236</v>
      </c>
      <c r="BN630" s="22">
        <v>75</v>
      </c>
      <c r="BO630" s="20"/>
      <c r="BP630" s="20"/>
      <c r="BQ630" s="20"/>
      <c r="BR630" s="20"/>
      <c r="BS630" s="20"/>
      <c r="BT630" s="20"/>
      <c r="BU630" s="22">
        <v>0.1</v>
      </c>
      <c r="BV630" s="22">
        <v>0</v>
      </c>
      <c r="BW630" s="22">
        <v>0.02</v>
      </c>
      <c r="BX630" s="22">
        <v>0.12</v>
      </c>
      <c r="BY630" s="22">
        <v>2.1800000000000002</v>
      </c>
      <c r="BZ630" s="22">
        <v>3.02</v>
      </c>
      <c r="CA630" s="22">
        <v>651</v>
      </c>
      <c r="CB630" s="22">
        <v>187</v>
      </c>
      <c r="CC630" s="22">
        <v>347</v>
      </c>
      <c r="CD630" s="22">
        <v>110</v>
      </c>
      <c r="CE630" s="22">
        <v>431</v>
      </c>
      <c r="CF630" s="22">
        <v>144</v>
      </c>
      <c r="CG630" s="22">
        <v>467</v>
      </c>
      <c r="CH630" s="22">
        <v>179</v>
      </c>
      <c r="CI630" s="22">
        <v>1.01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0"/>
      <c r="B631" s="20"/>
      <c r="C631" s="22">
        <v>585472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3</v>
      </c>
      <c r="J631" s="20">
        <v>0.2</v>
      </c>
      <c r="K631" s="20">
        <v>0.2</v>
      </c>
      <c r="L631" s="22">
        <v>0</v>
      </c>
      <c r="M631" s="20" t="s">
        <v>983</v>
      </c>
      <c r="N631" s="20">
        <v>0</v>
      </c>
      <c r="O631" s="22">
        <v>730</v>
      </c>
      <c r="P631" s="23" t="b">
        <v>0</v>
      </c>
      <c r="Q631" s="20"/>
      <c r="R631" s="20"/>
      <c r="S631" s="22">
        <v>45</v>
      </c>
      <c r="T631" s="20" t="s">
        <v>3554</v>
      </c>
      <c r="U631" s="20">
        <v>0</v>
      </c>
      <c r="V631" s="20" t="s">
        <v>3555</v>
      </c>
      <c r="W631" s="20">
        <v>0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0</v>
      </c>
      <c r="AD631" s="22">
        <v>23</v>
      </c>
      <c r="AE631" s="22">
        <v>23</v>
      </c>
      <c r="AF631" s="22">
        <v>1</v>
      </c>
      <c r="AG631" s="22">
        <v>1</v>
      </c>
      <c r="AH631" s="20">
        <v>0</v>
      </c>
      <c r="AI631" s="20">
        <v>0</v>
      </c>
      <c r="AJ631" s="20" t="s">
        <v>3555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660</v>
      </c>
      <c r="BH631" s="22">
        <v>266</v>
      </c>
      <c r="BI631" s="22">
        <v>657</v>
      </c>
      <c r="BJ631" s="22">
        <v>268</v>
      </c>
      <c r="BK631" s="22">
        <v>650</v>
      </c>
      <c r="BL631" s="22">
        <v>266</v>
      </c>
      <c r="BM631" s="22">
        <v>665</v>
      </c>
      <c r="BN631" s="22">
        <v>270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466</v>
      </c>
      <c r="CB631" s="22">
        <v>266</v>
      </c>
      <c r="CC631" s="22">
        <v>630</v>
      </c>
      <c r="CD631" s="22">
        <v>249</v>
      </c>
      <c r="CE631" s="22">
        <v>664</v>
      </c>
      <c r="CF631" s="22">
        <v>269</v>
      </c>
      <c r="CG631" s="22">
        <v>730</v>
      </c>
      <c r="CH631" s="22">
        <v>314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601496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2</v>
      </c>
      <c r="J632" s="20">
        <v>0.2</v>
      </c>
      <c r="K632" s="20">
        <v>0.2</v>
      </c>
      <c r="L632" s="22">
        <v>0</v>
      </c>
      <c r="M632" s="20" t="s">
        <v>3556</v>
      </c>
      <c r="N632" s="20">
        <v>0</v>
      </c>
      <c r="O632" s="22">
        <v>731</v>
      </c>
      <c r="P632" s="23" t="b">
        <v>0</v>
      </c>
      <c r="Q632" s="20"/>
      <c r="R632" s="20"/>
      <c r="S632" s="22">
        <v>40</v>
      </c>
      <c r="T632" s="20" t="s">
        <v>3557</v>
      </c>
      <c r="U632" s="20">
        <v>0</v>
      </c>
      <c r="V632" s="20" t="s">
        <v>3558</v>
      </c>
      <c r="W632" s="20">
        <v>0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0</v>
      </c>
      <c r="AD632" s="22">
        <v>94</v>
      </c>
      <c r="AE632" s="22">
        <v>94</v>
      </c>
      <c r="AF632" s="22">
        <v>10</v>
      </c>
      <c r="AG632" s="22">
        <v>10</v>
      </c>
      <c r="AH632" s="20">
        <v>0</v>
      </c>
      <c r="AI632" s="20">
        <v>0</v>
      </c>
      <c r="AJ632" s="20" t="s">
        <v>3558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535</v>
      </c>
      <c r="BH632" s="22">
        <v>208</v>
      </c>
      <c r="BI632" s="22">
        <v>518</v>
      </c>
      <c r="BJ632" s="22">
        <v>204</v>
      </c>
      <c r="BK632" s="22">
        <v>499</v>
      </c>
      <c r="BL632" s="22">
        <v>197</v>
      </c>
      <c r="BM632" s="22">
        <v>539</v>
      </c>
      <c r="BN632" s="22">
        <v>207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696</v>
      </c>
      <c r="CB632" s="22">
        <v>218</v>
      </c>
      <c r="CC632" s="22">
        <v>476</v>
      </c>
      <c r="CD632" s="22">
        <v>176</v>
      </c>
      <c r="CE632" s="22">
        <v>542</v>
      </c>
      <c r="CF632" s="22">
        <v>206</v>
      </c>
      <c r="CG632" s="22">
        <v>719</v>
      </c>
      <c r="CH632" s="22">
        <v>235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75</v>
      </c>
      <c r="B633" s="22">
        <v>75</v>
      </c>
      <c r="C633" s="22">
        <v>242898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0.6</v>
      </c>
      <c r="K633" s="20">
        <v>0.6</v>
      </c>
      <c r="L633" s="22">
        <v>1</v>
      </c>
      <c r="M633" s="20" t="s">
        <v>1547</v>
      </c>
      <c r="N633" s="20">
        <v>0.8</v>
      </c>
      <c r="O633" s="22">
        <v>450</v>
      </c>
      <c r="P633" s="23" t="b">
        <v>0</v>
      </c>
      <c r="Q633" s="20" t="s">
        <v>3298</v>
      </c>
      <c r="R633" s="20" t="s">
        <v>3312</v>
      </c>
      <c r="S633" s="22">
        <v>58</v>
      </c>
      <c r="T633" s="20" t="s">
        <v>1548</v>
      </c>
      <c r="U633" s="20">
        <v>1.7</v>
      </c>
      <c r="V633" s="20" t="s">
        <v>459</v>
      </c>
      <c r="W633" s="20">
        <v>0.3</v>
      </c>
      <c r="X633" s="23" t="b">
        <v>0</v>
      </c>
      <c r="Y633" s="20"/>
      <c r="Z633" s="20" t="s">
        <v>937</v>
      </c>
      <c r="AA633" s="22">
        <v>18</v>
      </c>
      <c r="AB633" s="22">
        <v>6</v>
      </c>
      <c r="AC633" s="22">
        <v>10</v>
      </c>
      <c r="AD633" s="22">
        <v>21990</v>
      </c>
      <c r="AE633" s="22">
        <v>76</v>
      </c>
      <c r="AF633" s="22">
        <v>60475</v>
      </c>
      <c r="AG633" s="22">
        <v>653</v>
      </c>
      <c r="AH633" s="20">
        <v>0.1</v>
      </c>
      <c r="AI633" s="20">
        <v>1.7</v>
      </c>
      <c r="AJ633" s="20" t="s">
        <v>459</v>
      </c>
      <c r="AK633" s="22">
        <v>319</v>
      </c>
      <c r="AL633" s="22">
        <v>0</v>
      </c>
      <c r="AM633" s="22">
        <v>0</v>
      </c>
      <c r="AN633" s="22">
        <v>0</v>
      </c>
      <c r="AO633" s="22">
        <v>7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16</v>
      </c>
      <c r="AX633" s="20">
        <v>23.4</v>
      </c>
      <c r="AY633" s="20">
        <v>31.8</v>
      </c>
      <c r="AZ633" s="20">
        <v>76</v>
      </c>
      <c r="BA633" s="20">
        <v>13</v>
      </c>
      <c r="BB633" s="22">
        <v>4</v>
      </c>
      <c r="BC633" s="20">
        <v>0.96</v>
      </c>
      <c r="BD633" s="20">
        <v>0.08</v>
      </c>
      <c r="BE633" s="20">
        <v>1.04</v>
      </c>
      <c r="BF633" s="20">
        <v>5.72</v>
      </c>
      <c r="BG633" s="22">
        <v>337</v>
      </c>
      <c r="BH633" s="22">
        <v>147</v>
      </c>
      <c r="BI633" s="22">
        <v>241</v>
      </c>
      <c r="BJ633" s="22">
        <v>133</v>
      </c>
      <c r="BK633" s="22">
        <v>122</v>
      </c>
      <c r="BL633" s="22">
        <v>72</v>
      </c>
      <c r="BM633" s="22">
        <v>273</v>
      </c>
      <c r="BN633" s="22">
        <v>123</v>
      </c>
      <c r="BO633" s="20"/>
      <c r="BP633" s="20"/>
      <c r="BQ633" s="20"/>
      <c r="BR633" s="20"/>
      <c r="BS633" s="20"/>
      <c r="BT633" s="20"/>
      <c r="BU633" s="22">
        <v>0.27</v>
      </c>
      <c r="BV633" s="22">
        <v>0</v>
      </c>
      <c r="BW633" s="22">
        <v>0.02</v>
      </c>
      <c r="BX633" s="22">
        <v>0.28999999999999998</v>
      </c>
      <c r="BY633" s="22">
        <v>1.61</v>
      </c>
      <c r="BZ633" s="22">
        <v>1.97</v>
      </c>
      <c r="CA633" s="22">
        <v>80</v>
      </c>
      <c r="CB633" s="22">
        <v>49</v>
      </c>
      <c r="CC633" s="22">
        <v>274</v>
      </c>
      <c r="CD633" s="22">
        <v>133</v>
      </c>
      <c r="CE633" s="22">
        <v>274</v>
      </c>
      <c r="CF633" s="22">
        <v>127</v>
      </c>
      <c r="CG633" s="22">
        <v>299</v>
      </c>
      <c r="CH633" s="22">
        <v>94</v>
      </c>
      <c r="CI633" s="22">
        <v>1.1299999999999999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214572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1</v>
      </c>
      <c r="J634" s="20">
        <v>0</v>
      </c>
      <c r="K634" s="20">
        <v>0</v>
      </c>
      <c r="L634" s="22">
        <v>0</v>
      </c>
      <c r="M634" s="20" t="s">
        <v>1446</v>
      </c>
      <c r="N634" s="20">
        <v>0</v>
      </c>
      <c r="O634" s="22">
        <v>491</v>
      </c>
      <c r="P634" s="23" t="b">
        <v>0</v>
      </c>
      <c r="Q634" s="20"/>
      <c r="R634" s="20"/>
      <c r="S634" s="22">
        <v>40</v>
      </c>
      <c r="T634" s="20" t="s">
        <v>1621</v>
      </c>
      <c r="U634" s="20">
        <v>0</v>
      </c>
      <c r="V634" s="20" t="s">
        <v>708</v>
      </c>
      <c r="W634" s="20">
        <v>0.2</v>
      </c>
      <c r="X634" s="23" t="b">
        <v>0</v>
      </c>
      <c r="Y634" s="20"/>
      <c r="Z634" s="20" t="s">
        <v>858</v>
      </c>
      <c r="AA634" s="22">
        <v>18</v>
      </c>
      <c r="AB634" s="22">
        <v>6</v>
      </c>
      <c r="AC634" s="22">
        <v>0</v>
      </c>
      <c r="AD634" s="22">
        <v>4365</v>
      </c>
      <c r="AE634" s="22">
        <v>95</v>
      </c>
      <c r="AF634" s="22">
        <v>9319</v>
      </c>
      <c r="AG634" s="22">
        <v>287</v>
      </c>
      <c r="AH634" s="20">
        <v>0</v>
      </c>
      <c r="AI634" s="20">
        <v>0</v>
      </c>
      <c r="AJ634" s="20" t="s">
        <v>708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487</v>
      </c>
      <c r="BH634" s="22">
        <v>54</v>
      </c>
      <c r="BI634" s="22">
        <v>471</v>
      </c>
      <c r="BJ634" s="22">
        <v>38</v>
      </c>
      <c r="BK634" s="22">
        <v>449</v>
      </c>
      <c r="BL634" s="22">
        <v>33</v>
      </c>
      <c r="BM634" s="22">
        <v>492</v>
      </c>
      <c r="BN634" s="22">
        <v>54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638</v>
      </c>
      <c r="CB634" s="22">
        <v>51</v>
      </c>
      <c r="CC634" s="22">
        <v>426</v>
      </c>
      <c r="CD634" s="22">
        <v>53</v>
      </c>
      <c r="CE634" s="22">
        <v>494</v>
      </c>
      <c r="CF634" s="22">
        <v>54</v>
      </c>
      <c r="CG634" s="22">
        <v>325</v>
      </c>
      <c r="CH634" s="22">
        <v>49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25</v>
      </c>
      <c r="B635" s="22">
        <v>25</v>
      </c>
      <c r="C635" s="22">
        <v>202993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3</v>
      </c>
      <c r="J635" s="20">
        <v>0</v>
      </c>
      <c r="K635" s="20">
        <v>0</v>
      </c>
      <c r="L635" s="22">
        <v>0</v>
      </c>
      <c r="M635" s="20" t="s">
        <v>307</v>
      </c>
      <c r="N635" s="20">
        <v>0</v>
      </c>
      <c r="O635" s="22">
        <v>492</v>
      </c>
      <c r="P635" s="23" t="b">
        <v>0</v>
      </c>
      <c r="Q635" s="20" t="s">
        <v>3511</v>
      </c>
      <c r="R635" s="20" t="s">
        <v>2304</v>
      </c>
      <c r="S635" s="22">
        <v>54</v>
      </c>
      <c r="T635" s="20" t="s">
        <v>1607</v>
      </c>
      <c r="U635" s="20">
        <v>0</v>
      </c>
      <c r="V635" s="20" t="s">
        <v>548</v>
      </c>
      <c r="W635" s="20">
        <v>0</v>
      </c>
      <c r="X635" s="23" t="b">
        <v>0</v>
      </c>
      <c r="Y635" s="20"/>
      <c r="Z635" s="20" t="s">
        <v>937</v>
      </c>
      <c r="AA635" s="22">
        <v>18</v>
      </c>
      <c r="AB635" s="22">
        <v>6</v>
      </c>
      <c r="AC635" s="22">
        <v>0</v>
      </c>
      <c r="AD635" s="22">
        <v>474</v>
      </c>
      <c r="AE635" s="22">
        <v>48</v>
      </c>
      <c r="AF635" s="22">
        <v>852</v>
      </c>
      <c r="AG635" s="22">
        <v>26</v>
      </c>
      <c r="AH635" s="20">
        <v>0</v>
      </c>
      <c r="AI635" s="20">
        <v>0</v>
      </c>
      <c r="AJ635" s="20" t="s">
        <v>548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713</v>
      </c>
      <c r="BH635" s="22">
        <v>308</v>
      </c>
      <c r="BI635" s="22">
        <v>713</v>
      </c>
      <c r="BJ635" s="22">
        <v>308</v>
      </c>
      <c r="BK635" s="22">
        <v>711</v>
      </c>
      <c r="BL635" s="22">
        <v>308</v>
      </c>
      <c r="BM635" s="22">
        <v>713</v>
      </c>
      <c r="BN635" s="22">
        <v>308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126</v>
      </c>
      <c r="CB635" s="22">
        <v>80</v>
      </c>
      <c r="CC635" s="22">
        <v>704</v>
      </c>
      <c r="CD635" s="22">
        <v>304</v>
      </c>
      <c r="CE635" s="22">
        <v>714</v>
      </c>
      <c r="CF635" s="22">
        <v>308</v>
      </c>
      <c r="CG635" s="22">
        <v>683</v>
      </c>
      <c r="CH635" s="22">
        <v>281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0</v>
      </c>
      <c r="C636" s="22">
        <v>227127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3</v>
      </c>
      <c r="J636" s="20">
        <v>0</v>
      </c>
      <c r="K636" s="20">
        <v>0</v>
      </c>
      <c r="L636" s="22">
        <v>0</v>
      </c>
      <c r="M636" s="20" t="s">
        <v>1612</v>
      </c>
      <c r="N636" s="20">
        <v>0</v>
      </c>
      <c r="O636" s="22">
        <v>493</v>
      </c>
      <c r="P636" s="23" t="b">
        <v>0</v>
      </c>
      <c r="Q636" s="20"/>
      <c r="R636" s="20" t="s">
        <v>3449</v>
      </c>
      <c r="S636" s="22">
        <v>50</v>
      </c>
      <c r="T636" s="20" t="s">
        <v>1613</v>
      </c>
      <c r="U636" s="20">
        <v>1.2</v>
      </c>
      <c r="V636" s="20" t="s">
        <v>629</v>
      </c>
      <c r="W636" s="20">
        <v>0.5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10</v>
      </c>
      <c r="AD636" s="22">
        <v>70291</v>
      </c>
      <c r="AE636" s="22">
        <v>803</v>
      </c>
      <c r="AF636" s="22">
        <v>65951</v>
      </c>
      <c r="AG636" s="22">
        <v>1480</v>
      </c>
      <c r="AH636" s="20">
        <v>0</v>
      </c>
      <c r="AI636" s="20">
        <v>2</v>
      </c>
      <c r="AJ636" s="20" t="s">
        <v>629</v>
      </c>
      <c r="AK636" s="22">
        <v>660</v>
      </c>
      <c r="AL636" s="22">
        <v>0</v>
      </c>
      <c r="AM636" s="22">
        <v>0</v>
      </c>
      <c r="AN636" s="22">
        <v>2</v>
      </c>
      <c r="AO636" s="22">
        <v>8</v>
      </c>
      <c r="AP636" s="22">
        <v>0</v>
      </c>
      <c r="AQ636" s="22">
        <v>0</v>
      </c>
      <c r="AR636" s="22">
        <v>0</v>
      </c>
      <c r="AS636" s="22">
        <v>4</v>
      </c>
      <c r="AT636" s="22">
        <v>1</v>
      </c>
      <c r="AU636" s="22">
        <v>0</v>
      </c>
      <c r="AV636" s="22">
        <v>0</v>
      </c>
      <c r="AW636" s="22">
        <v>96</v>
      </c>
      <c r="AX636" s="20">
        <v>159.4</v>
      </c>
      <c r="AY636" s="20">
        <v>108.2</v>
      </c>
      <c r="AZ636" s="20">
        <v>95</v>
      </c>
      <c r="BA636" s="20">
        <v>36.200000000000003</v>
      </c>
      <c r="BB636" s="22">
        <v>8</v>
      </c>
      <c r="BC636" s="20">
        <v>0.57999999999999996</v>
      </c>
      <c r="BD636" s="20">
        <v>1</v>
      </c>
      <c r="BE636" s="20">
        <v>1.58</v>
      </c>
      <c r="BF636" s="20">
        <v>11.48</v>
      </c>
      <c r="BG636" s="22">
        <v>91</v>
      </c>
      <c r="BH636" s="22">
        <v>30</v>
      </c>
      <c r="BI636" s="22">
        <v>81</v>
      </c>
      <c r="BJ636" s="22">
        <v>59</v>
      </c>
      <c r="BK636" s="22">
        <v>90</v>
      </c>
      <c r="BL636" s="22">
        <v>53</v>
      </c>
      <c r="BM636" s="22">
        <v>81</v>
      </c>
      <c r="BN636" s="22">
        <v>49</v>
      </c>
      <c r="BO636" s="20"/>
      <c r="BP636" s="20"/>
      <c r="BQ636" s="20"/>
      <c r="BR636" s="20"/>
      <c r="BS636" s="20"/>
      <c r="BT636" s="20"/>
      <c r="BU636" s="22">
        <v>0.08</v>
      </c>
      <c r="BV636" s="22">
        <v>0</v>
      </c>
      <c r="BW636" s="22">
        <v>0.14000000000000001</v>
      </c>
      <c r="BX636" s="22">
        <v>0.22</v>
      </c>
      <c r="BY636" s="22">
        <v>1.57</v>
      </c>
      <c r="BZ636" s="22">
        <v>1.0900000000000001</v>
      </c>
      <c r="CA636" s="22">
        <v>198</v>
      </c>
      <c r="CB636" s="22">
        <v>124</v>
      </c>
      <c r="CC636" s="22">
        <v>687</v>
      </c>
      <c r="CD636" s="22">
        <v>290</v>
      </c>
      <c r="CE636" s="22">
        <v>336</v>
      </c>
      <c r="CF636" s="22">
        <v>161</v>
      </c>
      <c r="CG636" s="22">
        <v>238</v>
      </c>
      <c r="CH636" s="22">
        <v>74</v>
      </c>
      <c r="CI636" s="22">
        <v>1.0900000000000001</v>
      </c>
      <c r="CJ636" s="22">
        <v>0.27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436234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3</v>
      </c>
      <c r="J637" s="20">
        <v>0</v>
      </c>
      <c r="K637" s="20">
        <v>0</v>
      </c>
      <c r="L637" s="22">
        <v>0</v>
      </c>
      <c r="M637" s="20" t="s">
        <v>133</v>
      </c>
      <c r="N637" s="20">
        <v>0</v>
      </c>
      <c r="O637" s="22">
        <v>494</v>
      </c>
      <c r="P637" s="23" t="b">
        <v>0</v>
      </c>
      <c r="Q637" s="20"/>
      <c r="R637" s="20" t="s">
        <v>2475</v>
      </c>
      <c r="S637" s="22">
        <v>49</v>
      </c>
      <c r="T637" s="20" t="s">
        <v>1627</v>
      </c>
      <c r="U637" s="20">
        <v>0</v>
      </c>
      <c r="V637" s="20" t="s">
        <v>1628</v>
      </c>
      <c r="W637" s="20">
        <v>0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0</v>
      </c>
      <c r="AD637" s="22">
        <v>359</v>
      </c>
      <c r="AE637" s="22">
        <v>35</v>
      </c>
      <c r="AF637" s="22">
        <v>545</v>
      </c>
      <c r="AG637" s="22">
        <v>20</v>
      </c>
      <c r="AH637" s="20">
        <v>0</v>
      </c>
      <c r="AI637" s="20">
        <v>0</v>
      </c>
      <c r="AJ637" s="20" t="s">
        <v>133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688</v>
      </c>
      <c r="BH637" s="22">
        <v>288</v>
      </c>
      <c r="BI637" s="22">
        <v>687</v>
      </c>
      <c r="BJ637" s="22">
        <v>288</v>
      </c>
      <c r="BK637" s="22">
        <v>682</v>
      </c>
      <c r="BL637" s="22">
        <v>285</v>
      </c>
      <c r="BM637" s="22">
        <v>689</v>
      </c>
      <c r="BN637" s="22">
        <v>288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268</v>
      </c>
      <c r="CB637" s="22">
        <v>173</v>
      </c>
      <c r="CC637" s="22">
        <v>668</v>
      </c>
      <c r="CD637" s="22">
        <v>275</v>
      </c>
      <c r="CE637" s="22">
        <v>690</v>
      </c>
      <c r="CF637" s="22">
        <v>288</v>
      </c>
      <c r="CG637" s="22">
        <v>687</v>
      </c>
      <c r="CH637" s="22">
        <v>282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115556</v>
      </c>
      <c r="D638" s="22">
        <v>0</v>
      </c>
      <c r="E638" s="22">
        <v>0</v>
      </c>
      <c r="F638" s="22">
        <v>-2</v>
      </c>
      <c r="G638" s="22">
        <v>2</v>
      </c>
      <c r="H638" s="22">
        <v>0</v>
      </c>
      <c r="I638" s="22">
        <v>2</v>
      </c>
      <c r="J638" s="20">
        <v>0.5</v>
      </c>
      <c r="K638" s="20">
        <v>0.5</v>
      </c>
      <c r="L638" s="22">
        <v>0</v>
      </c>
      <c r="M638" s="20" t="s">
        <v>999</v>
      </c>
      <c r="N638" s="20">
        <v>0.5</v>
      </c>
      <c r="O638" s="22">
        <v>495</v>
      </c>
      <c r="P638" s="23" t="b">
        <v>0</v>
      </c>
      <c r="Q638" s="20"/>
      <c r="R638" s="20"/>
      <c r="S638" s="22">
        <v>43</v>
      </c>
      <c r="T638" s="20" t="s">
        <v>1598</v>
      </c>
      <c r="U638" s="20">
        <v>1.8</v>
      </c>
      <c r="V638" s="20" t="s">
        <v>631</v>
      </c>
      <c r="W638" s="20">
        <v>0.5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7</v>
      </c>
      <c r="AD638" s="22">
        <v>12674</v>
      </c>
      <c r="AE638" s="22">
        <v>428</v>
      </c>
      <c r="AF638" s="22">
        <v>45817</v>
      </c>
      <c r="AG638" s="22">
        <v>770</v>
      </c>
      <c r="AH638" s="20">
        <v>0.1</v>
      </c>
      <c r="AI638" s="20">
        <v>1.6</v>
      </c>
      <c r="AJ638" s="20" t="s">
        <v>631</v>
      </c>
      <c r="AK638" s="22">
        <v>43</v>
      </c>
      <c r="AL638" s="22">
        <v>0</v>
      </c>
      <c r="AM638" s="22">
        <v>1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20</v>
      </c>
      <c r="AX638" s="20">
        <v>15.8</v>
      </c>
      <c r="AY638" s="20">
        <v>5.0999999999999996</v>
      </c>
      <c r="AZ638" s="20">
        <v>10</v>
      </c>
      <c r="BA638" s="20">
        <v>3</v>
      </c>
      <c r="BB638" s="22">
        <v>0</v>
      </c>
      <c r="BC638" s="20">
        <v>0.56000000000000005</v>
      </c>
      <c r="BD638" s="20">
        <v>0.02</v>
      </c>
      <c r="BE638" s="20">
        <v>0.57999999999999996</v>
      </c>
      <c r="BF638" s="20">
        <v>0.5</v>
      </c>
      <c r="BG638" s="22">
        <v>358</v>
      </c>
      <c r="BH638" s="22">
        <v>134</v>
      </c>
      <c r="BI638" s="22">
        <v>363</v>
      </c>
      <c r="BJ638" s="22">
        <v>132</v>
      </c>
      <c r="BK638" s="22">
        <v>311</v>
      </c>
      <c r="BL638" s="22">
        <v>101</v>
      </c>
      <c r="BM638" s="22">
        <v>379</v>
      </c>
      <c r="BN638" s="22">
        <v>133</v>
      </c>
      <c r="BO638" s="20"/>
      <c r="BP638" s="20"/>
      <c r="BQ638" s="20"/>
      <c r="BR638" s="20"/>
      <c r="BS638" s="20"/>
      <c r="BT638" s="20"/>
      <c r="BU638" s="22">
        <v>1.17</v>
      </c>
      <c r="BV638" s="22">
        <v>0</v>
      </c>
      <c r="BW638" s="22">
        <v>0.04</v>
      </c>
      <c r="BX638" s="22">
        <v>1.21</v>
      </c>
      <c r="BY638" s="22">
        <v>1.05</v>
      </c>
      <c r="BZ638" s="22">
        <v>0</v>
      </c>
      <c r="CA638" s="22">
        <v>577</v>
      </c>
      <c r="CB638" s="22">
        <v>143</v>
      </c>
      <c r="CC638" s="22">
        <v>301</v>
      </c>
      <c r="CD638" s="22">
        <v>96</v>
      </c>
      <c r="CE638" s="22">
        <v>252</v>
      </c>
      <c r="CF638" s="22">
        <v>83</v>
      </c>
      <c r="CG638" s="22">
        <v>236</v>
      </c>
      <c r="CH638" s="22">
        <v>92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93264</v>
      </c>
      <c r="D639" s="22">
        <v>0</v>
      </c>
      <c r="E639" s="22">
        <v>0</v>
      </c>
      <c r="F639" s="22">
        <v>-3</v>
      </c>
      <c r="G639" s="22">
        <v>3</v>
      </c>
      <c r="H639" s="22">
        <v>0</v>
      </c>
      <c r="I639" s="22">
        <v>2</v>
      </c>
      <c r="J639" s="20">
        <v>0</v>
      </c>
      <c r="K639" s="20">
        <v>0</v>
      </c>
      <c r="L639" s="22">
        <v>0</v>
      </c>
      <c r="M639" s="20" t="s">
        <v>1439</v>
      </c>
      <c r="N639" s="20">
        <v>0</v>
      </c>
      <c r="O639" s="22">
        <v>496</v>
      </c>
      <c r="P639" s="23" t="b">
        <v>0</v>
      </c>
      <c r="Q639" s="20"/>
      <c r="R639" s="20"/>
      <c r="S639" s="22">
        <v>42</v>
      </c>
      <c r="T639" s="20" t="s">
        <v>1597</v>
      </c>
      <c r="U639" s="20">
        <v>0</v>
      </c>
      <c r="V639" s="20" t="s">
        <v>484</v>
      </c>
      <c r="W639" s="20">
        <v>0.5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0</v>
      </c>
      <c r="AD639" s="22">
        <v>14152</v>
      </c>
      <c r="AE639" s="22">
        <v>572</v>
      </c>
      <c r="AF639" s="22">
        <v>70816</v>
      </c>
      <c r="AG639" s="22">
        <v>892</v>
      </c>
      <c r="AH639" s="20">
        <v>0</v>
      </c>
      <c r="AI639" s="20">
        <v>0</v>
      </c>
      <c r="AJ639" s="20" t="s">
        <v>484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538</v>
      </c>
      <c r="BH639" s="22">
        <v>211</v>
      </c>
      <c r="BI639" s="22">
        <v>523</v>
      </c>
      <c r="BJ639" s="22">
        <v>207</v>
      </c>
      <c r="BK639" s="22">
        <v>504</v>
      </c>
      <c r="BL639" s="22">
        <v>200</v>
      </c>
      <c r="BM639" s="22">
        <v>542</v>
      </c>
      <c r="BN639" s="22">
        <v>210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598</v>
      </c>
      <c r="CB639" s="22">
        <v>157</v>
      </c>
      <c r="CC639" s="22">
        <v>479</v>
      </c>
      <c r="CD639" s="22">
        <v>179</v>
      </c>
      <c r="CE639" s="22">
        <v>545</v>
      </c>
      <c r="CF639" s="22">
        <v>209</v>
      </c>
      <c r="CG639" s="22">
        <v>224</v>
      </c>
      <c r="CH639" s="22">
        <v>87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241157</v>
      </c>
      <c r="D640" s="22">
        <v>-1</v>
      </c>
      <c r="E640" s="22">
        <v>1</v>
      </c>
      <c r="F640" s="22">
        <v>-1</v>
      </c>
      <c r="G640" s="22">
        <v>1</v>
      </c>
      <c r="H640" s="22">
        <v>0</v>
      </c>
      <c r="I640" s="22">
        <v>2</v>
      </c>
      <c r="J640" s="20">
        <v>0.5</v>
      </c>
      <c r="K640" s="20">
        <v>0.5</v>
      </c>
      <c r="L640" s="22">
        <v>1</v>
      </c>
      <c r="M640" s="20" t="s">
        <v>174</v>
      </c>
      <c r="N640" s="20">
        <v>0.5</v>
      </c>
      <c r="O640" s="22">
        <v>497</v>
      </c>
      <c r="P640" s="23" t="b">
        <v>0</v>
      </c>
      <c r="Q640" s="20"/>
      <c r="R640" s="20"/>
      <c r="S640" s="22">
        <v>44</v>
      </c>
      <c r="T640" s="20" t="s">
        <v>1614</v>
      </c>
      <c r="U640" s="20">
        <v>2.2000000000000002</v>
      </c>
      <c r="V640" s="20" t="s">
        <v>1615</v>
      </c>
      <c r="W640" s="20">
        <v>0.9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13</v>
      </c>
      <c r="AD640" s="22">
        <v>134094</v>
      </c>
      <c r="AE640" s="22">
        <v>772</v>
      </c>
      <c r="AF640" s="22">
        <v>149284</v>
      </c>
      <c r="AG640" s="22">
        <v>2117</v>
      </c>
      <c r="AH640" s="20">
        <v>0.1</v>
      </c>
      <c r="AI640" s="20">
        <v>3</v>
      </c>
      <c r="AJ640" s="20" t="s">
        <v>2305</v>
      </c>
      <c r="AK640" s="22">
        <v>145</v>
      </c>
      <c r="AL640" s="22">
        <v>1</v>
      </c>
      <c r="AM640" s="22">
        <v>0</v>
      </c>
      <c r="AN640" s="22">
        <v>0</v>
      </c>
      <c r="AO640" s="22">
        <v>3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1</v>
      </c>
      <c r="AW640" s="22">
        <v>44</v>
      </c>
      <c r="AX640" s="20">
        <v>74.599999999999994</v>
      </c>
      <c r="AY640" s="20">
        <v>15.6</v>
      </c>
      <c r="AZ640" s="20">
        <v>11</v>
      </c>
      <c r="BA640" s="20">
        <v>10.3</v>
      </c>
      <c r="BB640" s="22">
        <v>1</v>
      </c>
      <c r="BC640" s="20">
        <v>0.05</v>
      </c>
      <c r="BD640" s="20">
        <v>0.14000000000000001</v>
      </c>
      <c r="BE640" s="20">
        <v>0.19</v>
      </c>
      <c r="BF640" s="20">
        <v>3.4</v>
      </c>
      <c r="BG640" s="22">
        <v>222</v>
      </c>
      <c r="BH640" s="22">
        <v>86</v>
      </c>
      <c r="BI640" s="22">
        <v>311</v>
      </c>
      <c r="BJ640" s="22">
        <v>105</v>
      </c>
      <c r="BK640" s="22">
        <v>308</v>
      </c>
      <c r="BL640" s="22">
        <v>99</v>
      </c>
      <c r="BM640" s="22">
        <v>293</v>
      </c>
      <c r="BN640" s="22">
        <v>103</v>
      </c>
      <c r="BO640" s="20"/>
      <c r="BP640" s="20"/>
      <c r="BQ640" s="20"/>
      <c r="BR640" s="20"/>
      <c r="BS640" s="20"/>
      <c r="BT640" s="20"/>
      <c r="BU640" s="22">
        <v>0.03</v>
      </c>
      <c r="BV640" s="22">
        <v>0</v>
      </c>
      <c r="BW640" s="22">
        <v>0.09</v>
      </c>
      <c r="BX640" s="22">
        <v>0.12</v>
      </c>
      <c r="BY640" s="22">
        <v>2.11</v>
      </c>
      <c r="BZ640" s="22">
        <v>1.86</v>
      </c>
      <c r="CA640" s="22">
        <v>533</v>
      </c>
      <c r="CB640" s="22">
        <v>127</v>
      </c>
      <c r="CC640" s="22">
        <v>306</v>
      </c>
      <c r="CD640" s="22">
        <v>101</v>
      </c>
      <c r="CE640" s="22">
        <v>196</v>
      </c>
      <c r="CF640" s="22">
        <v>67</v>
      </c>
      <c r="CG640" s="22">
        <v>175</v>
      </c>
      <c r="CH640" s="22">
        <v>69</v>
      </c>
      <c r="CI640" s="22">
        <v>0.62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40383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1</v>
      </c>
      <c r="J641" s="20">
        <v>0</v>
      </c>
      <c r="K641" s="20">
        <v>0</v>
      </c>
      <c r="L641" s="22">
        <v>0</v>
      </c>
      <c r="M641" s="20" t="s">
        <v>622</v>
      </c>
      <c r="N641" s="20">
        <v>0</v>
      </c>
      <c r="O641" s="22">
        <v>498</v>
      </c>
      <c r="P641" s="23" t="b">
        <v>0</v>
      </c>
      <c r="Q641" s="20"/>
      <c r="R641" s="20" t="s">
        <v>2621</v>
      </c>
      <c r="S641" s="22">
        <v>39</v>
      </c>
      <c r="T641" s="20" t="s">
        <v>1592</v>
      </c>
      <c r="U641" s="20">
        <v>0</v>
      </c>
      <c r="V641" s="20" t="s">
        <v>704</v>
      </c>
      <c r="W641" s="20">
        <v>2.2999999999999998</v>
      </c>
      <c r="X641" s="23" t="b">
        <v>0</v>
      </c>
      <c r="Y641" s="20"/>
      <c r="Z641" s="20" t="s">
        <v>858</v>
      </c>
      <c r="AA641" s="22">
        <v>18</v>
      </c>
      <c r="AB641" s="22">
        <v>6</v>
      </c>
      <c r="AC641" s="22">
        <v>0</v>
      </c>
      <c r="AD641" s="22">
        <v>16933</v>
      </c>
      <c r="AE641" s="22">
        <v>3302</v>
      </c>
      <c r="AF641" s="22">
        <v>165752</v>
      </c>
      <c r="AG641" s="22">
        <v>3283</v>
      </c>
      <c r="AH641" s="20">
        <v>0</v>
      </c>
      <c r="AI641" s="20">
        <v>0</v>
      </c>
      <c r="AJ641" s="20" t="s">
        <v>704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436</v>
      </c>
      <c r="BH641" s="22">
        <v>27</v>
      </c>
      <c r="BI641" s="22">
        <v>416</v>
      </c>
      <c r="BJ641" s="22">
        <v>8</v>
      </c>
      <c r="BK641" s="22">
        <v>393</v>
      </c>
      <c r="BL641" s="22">
        <v>3</v>
      </c>
      <c r="BM641" s="22">
        <v>440</v>
      </c>
      <c r="BN641" s="22">
        <v>27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699</v>
      </c>
      <c r="CB641" s="22">
        <v>72</v>
      </c>
      <c r="CC641" s="22">
        <v>371</v>
      </c>
      <c r="CD641" s="22">
        <v>25</v>
      </c>
      <c r="CE641" s="22">
        <v>443</v>
      </c>
      <c r="CF641" s="22">
        <v>27</v>
      </c>
      <c r="CG641" s="22">
        <v>116</v>
      </c>
      <c r="CH641" s="22">
        <v>17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132015</v>
      </c>
      <c r="D642" s="22">
        <v>0</v>
      </c>
      <c r="E642" s="22">
        <v>0</v>
      </c>
      <c r="F642" s="22">
        <v>-3</v>
      </c>
      <c r="G642" s="22">
        <v>3</v>
      </c>
      <c r="H642" s="22">
        <v>0</v>
      </c>
      <c r="I642" s="22">
        <v>3</v>
      </c>
      <c r="J642" s="20">
        <v>1</v>
      </c>
      <c r="K642" s="20">
        <v>1</v>
      </c>
      <c r="L642" s="22">
        <v>2</v>
      </c>
      <c r="M642" s="20" t="s">
        <v>1599</v>
      </c>
      <c r="N642" s="20">
        <v>1</v>
      </c>
      <c r="O642" s="22">
        <v>499</v>
      </c>
      <c r="P642" s="23" t="b">
        <v>0</v>
      </c>
      <c r="Q642" s="20"/>
      <c r="R642" s="20"/>
      <c r="S642" s="22">
        <v>52</v>
      </c>
      <c r="T642" s="20" t="s">
        <v>1600</v>
      </c>
      <c r="U642" s="20">
        <v>0.9</v>
      </c>
      <c r="V642" s="20" t="s">
        <v>472</v>
      </c>
      <c r="W642" s="20">
        <v>0.3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7</v>
      </c>
      <c r="AD642" s="22">
        <v>8598</v>
      </c>
      <c r="AE642" s="22">
        <v>486</v>
      </c>
      <c r="AF642" s="22">
        <v>40233</v>
      </c>
      <c r="AG642" s="22">
        <v>539</v>
      </c>
      <c r="AH642" s="20">
        <v>0.2</v>
      </c>
      <c r="AI642" s="20">
        <v>1.3</v>
      </c>
      <c r="AJ642" s="20" t="s">
        <v>472</v>
      </c>
      <c r="AK642" s="22">
        <v>215</v>
      </c>
      <c r="AL642" s="22">
        <v>0</v>
      </c>
      <c r="AM642" s="22">
        <v>0</v>
      </c>
      <c r="AN642" s="22">
        <v>1</v>
      </c>
      <c r="AO642" s="22">
        <v>1</v>
      </c>
      <c r="AP642" s="22">
        <v>0</v>
      </c>
      <c r="AQ642" s="22">
        <v>0</v>
      </c>
      <c r="AR642" s="22">
        <v>0</v>
      </c>
      <c r="AS642" s="22">
        <v>3</v>
      </c>
      <c r="AT642" s="22">
        <v>0</v>
      </c>
      <c r="AU642" s="22">
        <v>0</v>
      </c>
      <c r="AV642" s="22">
        <v>0</v>
      </c>
      <c r="AW642" s="22">
        <v>34</v>
      </c>
      <c r="AX642" s="20">
        <v>41.8</v>
      </c>
      <c r="AY642" s="20">
        <v>19.899999999999999</v>
      </c>
      <c r="AZ642" s="20">
        <v>15</v>
      </c>
      <c r="BA642" s="20">
        <v>7.7</v>
      </c>
      <c r="BB642" s="22">
        <v>1</v>
      </c>
      <c r="BC642" s="20">
        <v>0.14000000000000001</v>
      </c>
      <c r="BD642" s="20">
        <v>0.34</v>
      </c>
      <c r="BE642" s="20">
        <v>0.47</v>
      </c>
      <c r="BF642" s="20">
        <v>3.11</v>
      </c>
      <c r="BG642" s="22">
        <v>290</v>
      </c>
      <c r="BH642" s="22">
        <v>122</v>
      </c>
      <c r="BI642" s="22">
        <v>292</v>
      </c>
      <c r="BJ642" s="22">
        <v>154</v>
      </c>
      <c r="BK642" s="22">
        <v>289</v>
      </c>
      <c r="BL642" s="22">
        <v>149</v>
      </c>
      <c r="BM642" s="22">
        <v>322</v>
      </c>
      <c r="BN642" s="22">
        <v>146</v>
      </c>
      <c r="BO642" s="20"/>
      <c r="BP642" s="20"/>
      <c r="BQ642" s="20"/>
      <c r="BR642" s="20"/>
      <c r="BS642" s="20"/>
      <c r="BT642" s="20"/>
      <c r="BU642" s="22">
        <v>0.06</v>
      </c>
      <c r="BV642" s="22">
        <v>0</v>
      </c>
      <c r="BW642" s="22">
        <v>0.14000000000000001</v>
      </c>
      <c r="BX642" s="22">
        <v>0.2</v>
      </c>
      <c r="BY642" s="22">
        <v>1.3</v>
      </c>
      <c r="BZ642" s="22">
        <v>0.42</v>
      </c>
      <c r="CA642" s="22">
        <v>154</v>
      </c>
      <c r="CB642" s="22">
        <v>97</v>
      </c>
      <c r="CC642" s="22">
        <v>243</v>
      </c>
      <c r="CD642" s="22">
        <v>119</v>
      </c>
      <c r="CE642" s="22">
        <v>418</v>
      </c>
      <c r="CF642" s="22">
        <v>204</v>
      </c>
      <c r="CG642" s="22">
        <v>279</v>
      </c>
      <c r="CH642" s="22">
        <v>89</v>
      </c>
      <c r="CI642" s="22">
        <v>0.42</v>
      </c>
      <c r="CJ642" s="22">
        <v>0.42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78830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4</v>
      </c>
      <c r="J643" s="20">
        <v>0</v>
      </c>
      <c r="K643" s="20">
        <v>0</v>
      </c>
      <c r="L643" s="22">
        <v>0</v>
      </c>
      <c r="M643" s="20" t="s">
        <v>1299</v>
      </c>
      <c r="N643" s="20">
        <v>0</v>
      </c>
      <c r="O643" s="22">
        <v>500</v>
      </c>
      <c r="P643" s="23" t="b">
        <v>0</v>
      </c>
      <c r="Q643" s="20" t="s">
        <v>2622</v>
      </c>
      <c r="R643" s="20" t="s">
        <v>2623</v>
      </c>
      <c r="S643" s="22">
        <v>125</v>
      </c>
      <c r="T643" s="20" t="s">
        <v>1593</v>
      </c>
      <c r="U643" s="20">
        <v>0</v>
      </c>
      <c r="V643" s="20" t="s">
        <v>389</v>
      </c>
      <c r="W643" s="20">
        <v>0.6</v>
      </c>
      <c r="X643" s="23" t="b">
        <v>0</v>
      </c>
      <c r="Y643" s="20"/>
      <c r="Z643" s="20" t="s">
        <v>872</v>
      </c>
      <c r="AA643" s="22">
        <v>18</v>
      </c>
      <c r="AB643" s="22">
        <v>6</v>
      </c>
      <c r="AC643" s="22">
        <v>0</v>
      </c>
      <c r="AD643" s="22">
        <v>565</v>
      </c>
      <c r="AE643" s="22">
        <v>0</v>
      </c>
      <c r="AF643" s="22">
        <v>318189</v>
      </c>
      <c r="AG643" s="22">
        <v>225</v>
      </c>
      <c r="AH643" s="20">
        <v>0</v>
      </c>
      <c r="AI643" s="20">
        <v>0</v>
      </c>
      <c r="AJ643" s="20" t="s">
        <v>389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730</v>
      </c>
      <c r="BH643" s="22">
        <v>94</v>
      </c>
      <c r="BI643" s="22">
        <v>730</v>
      </c>
      <c r="BJ643" s="22">
        <v>94</v>
      </c>
      <c r="BK643" s="22">
        <v>730</v>
      </c>
      <c r="BL643" s="22">
        <v>94</v>
      </c>
      <c r="BM643" s="22">
        <v>730</v>
      </c>
      <c r="BN643" s="22">
        <v>94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3</v>
      </c>
      <c r="CB643" s="22">
        <v>2</v>
      </c>
      <c r="CC643" s="22">
        <v>725</v>
      </c>
      <c r="CD643" s="22">
        <v>94</v>
      </c>
      <c r="CE643" s="22">
        <v>730</v>
      </c>
      <c r="CF643" s="22">
        <v>94</v>
      </c>
      <c r="CG643" s="22">
        <v>204</v>
      </c>
      <c r="CH643" s="22">
        <v>35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445044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3</v>
      </c>
      <c r="J644" s="20">
        <v>2.5</v>
      </c>
      <c r="K644" s="20">
        <v>2.5</v>
      </c>
      <c r="L644" s="22">
        <v>3</v>
      </c>
      <c r="M644" s="20" t="s">
        <v>1616</v>
      </c>
      <c r="N644" s="20">
        <v>2.5</v>
      </c>
      <c r="O644" s="22">
        <v>501</v>
      </c>
      <c r="P644" s="23" t="b">
        <v>0</v>
      </c>
      <c r="Q644" s="20"/>
      <c r="R644" s="20"/>
      <c r="S644" s="22">
        <v>70</v>
      </c>
      <c r="T644" s="20" t="s">
        <v>1617</v>
      </c>
      <c r="U644" s="20">
        <v>3.8</v>
      </c>
      <c r="V644" s="20" t="s">
        <v>439</v>
      </c>
      <c r="W644" s="20">
        <v>2.2000000000000002</v>
      </c>
      <c r="X644" s="23" t="b">
        <v>0</v>
      </c>
      <c r="Y644" s="20"/>
      <c r="Z644" s="20" t="s">
        <v>858</v>
      </c>
      <c r="AA644" s="22">
        <v>18</v>
      </c>
      <c r="AB644" s="22">
        <v>6</v>
      </c>
      <c r="AC644" s="22">
        <v>34</v>
      </c>
      <c r="AD644" s="22">
        <v>223590</v>
      </c>
      <c r="AE644" s="22">
        <v>2029</v>
      </c>
      <c r="AF644" s="22">
        <v>167969</v>
      </c>
      <c r="AG644" s="22">
        <v>12781</v>
      </c>
      <c r="AH644" s="20">
        <v>0.4</v>
      </c>
      <c r="AI644" s="20">
        <v>4.9000000000000004</v>
      </c>
      <c r="AJ644" s="20" t="s">
        <v>439</v>
      </c>
      <c r="AK644" s="22">
        <v>802</v>
      </c>
      <c r="AL644" s="22">
        <v>2</v>
      </c>
      <c r="AM644" s="22">
        <v>0</v>
      </c>
      <c r="AN644" s="22">
        <v>4</v>
      </c>
      <c r="AO644" s="22">
        <v>7</v>
      </c>
      <c r="AP644" s="22">
        <v>0</v>
      </c>
      <c r="AQ644" s="22">
        <v>0</v>
      </c>
      <c r="AR644" s="22">
        <v>0</v>
      </c>
      <c r="AS644" s="22">
        <v>1</v>
      </c>
      <c r="AT644" s="22">
        <v>0</v>
      </c>
      <c r="AU644" s="22">
        <v>0</v>
      </c>
      <c r="AV644" s="22">
        <v>3</v>
      </c>
      <c r="AW644" s="22">
        <v>128</v>
      </c>
      <c r="AX644" s="20">
        <v>171.2</v>
      </c>
      <c r="AY644" s="20">
        <v>297</v>
      </c>
      <c r="AZ644" s="20">
        <v>298</v>
      </c>
      <c r="BA644" s="20">
        <v>76.8</v>
      </c>
      <c r="BB644" s="22">
        <v>9</v>
      </c>
      <c r="BC644" s="20">
        <v>1.1299999999999999</v>
      </c>
      <c r="BD644" s="20">
        <v>1.86</v>
      </c>
      <c r="BE644" s="20">
        <v>2.98</v>
      </c>
      <c r="BF644" s="20">
        <v>11.48</v>
      </c>
      <c r="BG644" s="22">
        <v>68</v>
      </c>
      <c r="BH644" s="22">
        <v>25</v>
      </c>
      <c r="BI644" s="22">
        <v>10</v>
      </c>
      <c r="BJ644" s="22">
        <v>8</v>
      </c>
      <c r="BK644" s="22">
        <v>10</v>
      </c>
      <c r="BL644" s="22">
        <v>7</v>
      </c>
      <c r="BM644" s="22">
        <v>10</v>
      </c>
      <c r="BN644" s="22">
        <v>8</v>
      </c>
      <c r="BO644" s="22">
        <v>2</v>
      </c>
      <c r="BP644" s="20"/>
      <c r="BQ644" s="20"/>
      <c r="BR644" s="20"/>
      <c r="BS644" s="20"/>
      <c r="BT644" s="20"/>
      <c r="BU644" s="22">
        <v>0.13</v>
      </c>
      <c r="BV644" s="22">
        <v>0</v>
      </c>
      <c r="BW644" s="22">
        <v>0.21</v>
      </c>
      <c r="BX644" s="22">
        <v>0.34</v>
      </c>
      <c r="BY644" s="22">
        <v>1.29</v>
      </c>
      <c r="BZ644" s="22">
        <v>0.79</v>
      </c>
      <c r="CA644" s="22">
        <v>33</v>
      </c>
      <c r="CB644" s="22">
        <v>19</v>
      </c>
      <c r="CC644" s="22">
        <v>122</v>
      </c>
      <c r="CD644" s="22">
        <v>53</v>
      </c>
      <c r="CE644" s="22">
        <v>74</v>
      </c>
      <c r="CF644" s="22">
        <v>37</v>
      </c>
      <c r="CG644" s="22">
        <v>121</v>
      </c>
      <c r="CH644" s="22">
        <v>34</v>
      </c>
      <c r="CI644" s="22">
        <v>1.01</v>
      </c>
      <c r="CJ644" s="22">
        <v>0.45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37915</v>
      </c>
      <c r="D645" s="22">
        <v>0</v>
      </c>
      <c r="E645" s="22">
        <v>0</v>
      </c>
      <c r="F645" s="22">
        <v>-2</v>
      </c>
      <c r="G645" s="22">
        <v>2</v>
      </c>
      <c r="H645" s="22">
        <v>0</v>
      </c>
      <c r="I645" s="22">
        <v>1</v>
      </c>
      <c r="J645" s="20">
        <v>0</v>
      </c>
      <c r="K645" s="20">
        <v>0</v>
      </c>
      <c r="L645" s="22">
        <v>0</v>
      </c>
      <c r="M645" s="20" t="s">
        <v>1590</v>
      </c>
      <c r="N645" s="20">
        <v>0</v>
      </c>
      <c r="O645" s="22">
        <v>502</v>
      </c>
      <c r="P645" s="23" t="b">
        <v>0</v>
      </c>
      <c r="Q645" s="20"/>
      <c r="R645" s="20"/>
      <c r="S645" s="22">
        <v>48</v>
      </c>
      <c r="T645" s="20" t="s">
        <v>1591</v>
      </c>
      <c r="U645" s="20">
        <v>0</v>
      </c>
      <c r="V645" s="20" t="s">
        <v>448</v>
      </c>
      <c r="W645" s="20">
        <v>0.6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0</v>
      </c>
      <c r="AD645" s="22">
        <v>19933</v>
      </c>
      <c r="AE645" s="22">
        <v>645</v>
      </c>
      <c r="AF645" s="22">
        <v>50639</v>
      </c>
      <c r="AG645" s="22">
        <v>1043</v>
      </c>
      <c r="AH645" s="20">
        <v>0</v>
      </c>
      <c r="AI645" s="20">
        <v>0</v>
      </c>
      <c r="AJ645" s="20" t="s">
        <v>448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0">
        <v>0</v>
      </c>
      <c r="AY645" s="20">
        <v>0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</v>
      </c>
      <c r="BG645" s="22">
        <v>666</v>
      </c>
      <c r="BH645" s="22">
        <v>84</v>
      </c>
      <c r="BI645" s="22">
        <v>664</v>
      </c>
      <c r="BJ645" s="22">
        <v>78</v>
      </c>
      <c r="BK645" s="22">
        <v>657</v>
      </c>
      <c r="BL645" s="22">
        <v>76</v>
      </c>
      <c r="BM645" s="22">
        <v>669</v>
      </c>
      <c r="BN645" s="22">
        <v>84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</v>
      </c>
      <c r="BZ645" s="22">
        <v>0</v>
      </c>
      <c r="CA645" s="22">
        <v>281</v>
      </c>
      <c r="CB645" s="22">
        <v>9</v>
      </c>
      <c r="CC645" s="22">
        <v>637</v>
      </c>
      <c r="CD645" s="22">
        <v>83</v>
      </c>
      <c r="CE645" s="22">
        <v>669</v>
      </c>
      <c r="CF645" s="22">
        <v>84</v>
      </c>
      <c r="CG645" s="22">
        <v>206</v>
      </c>
      <c r="CH645" s="22">
        <v>29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200826</v>
      </c>
      <c r="D646" s="22">
        <v>0</v>
      </c>
      <c r="E646" s="22">
        <v>0</v>
      </c>
      <c r="F646" s="22">
        <v>-2</v>
      </c>
      <c r="G646" s="22">
        <v>2</v>
      </c>
      <c r="H646" s="22">
        <v>0</v>
      </c>
      <c r="I646" s="22">
        <v>3</v>
      </c>
      <c r="J646" s="20">
        <v>0.2</v>
      </c>
      <c r="K646" s="20">
        <v>0.2</v>
      </c>
      <c r="L646" s="22">
        <v>1</v>
      </c>
      <c r="M646" s="20" t="s">
        <v>2306</v>
      </c>
      <c r="N646" s="20">
        <v>0.2</v>
      </c>
      <c r="O646" s="22">
        <v>503</v>
      </c>
      <c r="P646" s="23" t="b">
        <v>0</v>
      </c>
      <c r="Q646" s="20"/>
      <c r="R646" s="20" t="s">
        <v>3096</v>
      </c>
      <c r="S646" s="22">
        <v>48</v>
      </c>
      <c r="T646" s="20" t="s">
        <v>2307</v>
      </c>
      <c r="U646" s="20">
        <v>1</v>
      </c>
      <c r="V646" s="20" t="s">
        <v>2308</v>
      </c>
      <c r="W646" s="20">
        <v>0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2</v>
      </c>
      <c r="AD646" s="22">
        <v>1664</v>
      </c>
      <c r="AE646" s="22">
        <v>39</v>
      </c>
      <c r="AF646" s="22">
        <v>11009</v>
      </c>
      <c r="AG646" s="22">
        <v>38</v>
      </c>
      <c r="AH646" s="20">
        <v>0</v>
      </c>
      <c r="AI646" s="20">
        <v>0.4</v>
      </c>
      <c r="AJ646" s="20" t="s">
        <v>2308</v>
      </c>
      <c r="AK646" s="22">
        <v>24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11</v>
      </c>
      <c r="AX646" s="20">
        <v>8.6</v>
      </c>
      <c r="AY646" s="20">
        <v>14</v>
      </c>
      <c r="AZ646" s="20">
        <v>4</v>
      </c>
      <c r="BA646" s="20">
        <v>2.7</v>
      </c>
      <c r="BB646" s="22">
        <v>0</v>
      </c>
      <c r="BC646" s="20">
        <v>0</v>
      </c>
      <c r="BD646" s="20">
        <v>0.02</v>
      </c>
      <c r="BE646" s="20">
        <v>0.02</v>
      </c>
      <c r="BF646" s="20">
        <v>0.98</v>
      </c>
      <c r="BG646" s="22">
        <v>388</v>
      </c>
      <c r="BH646" s="22">
        <v>175</v>
      </c>
      <c r="BI646" s="22">
        <v>324</v>
      </c>
      <c r="BJ646" s="22">
        <v>168</v>
      </c>
      <c r="BK646" s="22">
        <v>362</v>
      </c>
      <c r="BL646" s="22">
        <v>184</v>
      </c>
      <c r="BM646" s="22">
        <v>390</v>
      </c>
      <c r="BN646" s="22">
        <v>182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0.08</v>
      </c>
      <c r="BX646" s="22">
        <v>0.08</v>
      </c>
      <c r="BY646" s="22">
        <v>3.68</v>
      </c>
      <c r="BZ646" s="22">
        <v>0</v>
      </c>
      <c r="CA646" s="22">
        <v>307</v>
      </c>
      <c r="CB646" s="22">
        <v>203</v>
      </c>
      <c r="CC646" s="22">
        <v>362</v>
      </c>
      <c r="CD646" s="22">
        <v>172</v>
      </c>
      <c r="CE646" s="22">
        <v>390</v>
      </c>
      <c r="CF646" s="22">
        <v>182</v>
      </c>
      <c r="CG646" s="22">
        <v>513</v>
      </c>
      <c r="CH646" s="22">
        <v>179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172780</v>
      </c>
      <c r="D647" s="22">
        <v>0</v>
      </c>
      <c r="E647" s="22">
        <v>0</v>
      </c>
      <c r="F647" s="22">
        <v>6</v>
      </c>
      <c r="G647" s="22">
        <v>-6</v>
      </c>
      <c r="H647" s="22">
        <v>0</v>
      </c>
      <c r="I647" s="22">
        <v>3</v>
      </c>
      <c r="J647" s="20">
        <v>6.5</v>
      </c>
      <c r="K647" s="20">
        <v>6.5</v>
      </c>
      <c r="L647" s="22">
        <v>9</v>
      </c>
      <c r="M647" s="20" t="s">
        <v>479</v>
      </c>
      <c r="N647" s="20">
        <v>6.5</v>
      </c>
      <c r="O647" s="22">
        <v>504</v>
      </c>
      <c r="P647" s="23" t="b">
        <v>0</v>
      </c>
      <c r="Q647" s="20"/>
      <c r="R647" s="20" t="s">
        <v>3313</v>
      </c>
      <c r="S647" s="22">
        <v>81</v>
      </c>
      <c r="T647" s="20" t="s">
        <v>1331</v>
      </c>
      <c r="U647" s="20">
        <v>6.2</v>
      </c>
      <c r="V647" s="20" t="s">
        <v>485</v>
      </c>
      <c r="W647" s="20">
        <v>39.5</v>
      </c>
      <c r="X647" s="23" t="b">
        <v>0</v>
      </c>
      <c r="Y647" s="20"/>
      <c r="Z647" s="20" t="s">
        <v>858</v>
      </c>
      <c r="AA647" s="22">
        <v>18</v>
      </c>
      <c r="AB647" s="22">
        <v>6</v>
      </c>
      <c r="AC647" s="22">
        <v>56</v>
      </c>
      <c r="AD647" s="22">
        <v>3836950</v>
      </c>
      <c r="AE647" s="22">
        <v>67216</v>
      </c>
      <c r="AF647" s="22">
        <v>1206138</v>
      </c>
      <c r="AG647" s="22">
        <v>56737</v>
      </c>
      <c r="AH647" s="20">
        <v>0.8</v>
      </c>
      <c r="AI647" s="20">
        <v>6.9</v>
      </c>
      <c r="AJ647" s="20" t="s">
        <v>485</v>
      </c>
      <c r="AK647" s="22">
        <v>749</v>
      </c>
      <c r="AL647" s="22">
        <v>3</v>
      </c>
      <c r="AM647" s="22">
        <v>5</v>
      </c>
      <c r="AN647" s="22">
        <v>4</v>
      </c>
      <c r="AO647" s="22">
        <v>7</v>
      </c>
      <c r="AP647" s="22">
        <v>0</v>
      </c>
      <c r="AQ647" s="22">
        <v>0</v>
      </c>
      <c r="AR647" s="22">
        <v>0</v>
      </c>
      <c r="AS647" s="22">
        <v>2</v>
      </c>
      <c r="AT647" s="22">
        <v>0</v>
      </c>
      <c r="AU647" s="22">
        <v>0</v>
      </c>
      <c r="AV647" s="22">
        <v>6</v>
      </c>
      <c r="AW647" s="22">
        <v>215</v>
      </c>
      <c r="AX647" s="20">
        <v>321.8</v>
      </c>
      <c r="AY647" s="20">
        <v>419.6</v>
      </c>
      <c r="AZ647" s="20">
        <v>300</v>
      </c>
      <c r="BA647" s="20">
        <v>104.1</v>
      </c>
      <c r="BB647" s="22">
        <v>9</v>
      </c>
      <c r="BC647" s="20">
        <v>2.71</v>
      </c>
      <c r="BD647" s="20">
        <v>3.07</v>
      </c>
      <c r="BE647" s="20">
        <v>5.78</v>
      </c>
      <c r="BF647" s="20">
        <v>10.48</v>
      </c>
      <c r="BG647" s="22">
        <v>4</v>
      </c>
      <c r="BH647" s="22">
        <v>2</v>
      </c>
      <c r="BI647" s="22">
        <v>2</v>
      </c>
      <c r="BJ647" s="22">
        <v>1</v>
      </c>
      <c r="BK647" s="22">
        <v>9</v>
      </c>
      <c r="BL647" s="22">
        <v>6</v>
      </c>
      <c r="BM647" s="22">
        <v>2</v>
      </c>
      <c r="BN647" s="22">
        <v>2</v>
      </c>
      <c r="BO647" s="22">
        <v>1</v>
      </c>
      <c r="BP647" s="20"/>
      <c r="BQ647" s="22">
        <v>2</v>
      </c>
      <c r="BR647" s="20"/>
      <c r="BS647" s="22">
        <v>2</v>
      </c>
      <c r="BT647" s="20"/>
      <c r="BU647" s="22">
        <v>0.33</v>
      </c>
      <c r="BV647" s="22">
        <v>0</v>
      </c>
      <c r="BW647" s="22">
        <v>0.37</v>
      </c>
      <c r="BX647" s="22">
        <v>0.7</v>
      </c>
      <c r="BY647" s="22">
        <v>1.26</v>
      </c>
      <c r="BZ647" s="22">
        <v>0.84</v>
      </c>
      <c r="CA647" s="22">
        <v>11</v>
      </c>
      <c r="CB647" s="22">
        <v>8</v>
      </c>
      <c r="CC647" s="22">
        <v>12</v>
      </c>
      <c r="CD647" s="22">
        <v>8</v>
      </c>
      <c r="CE647" s="22">
        <v>9</v>
      </c>
      <c r="CF647" s="22">
        <v>5</v>
      </c>
      <c r="CG647" s="22">
        <v>4</v>
      </c>
      <c r="CH647" s="22">
        <v>2</v>
      </c>
      <c r="CI647" s="22">
        <v>1.08</v>
      </c>
      <c r="CJ647" s="22">
        <v>0.48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231372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3</v>
      </c>
      <c r="J648" s="20">
        <v>0</v>
      </c>
      <c r="K648" s="20">
        <v>0</v>
      </c>
      <c r="L648" s="22">
        <v>0</v>
      </c>
      <c r="M648" s="20" t="s">
        <v>2309</v>
      </c>
      <c r="N648" s="20">
        <v>0</v>
      </c>
      <c r="O648" s="22">
        <v>505</v>
      </c>
      <c r="P648" s="23" t="b">
        <v>0</v>
      </c>
      <c r="Q648" s="20" t="s">
        <v>3248</v>
      </c>
      <c r="R648" s="20" t="s">
        <v>3249</v>
      </c>
      <c r="S648" s="22">
        <v>44</v>
      </c>
      <c r="T648" s="20" t="s">
        <v>2310</v>
      </c>
      <c r="U648" s="20">
        <v>0</v>
      </c>
      <c r="V648" s="20" t="s">
        <v>2311</v>
      </c>
      <c r="W648" s="20">
        <v>0.2</v>
      </c>
      <c r="X648" s="23" t="b">
        <v>0</v>
      </c>
      <c r="Y648" s="20"/>
      <c r="Z648" s="20" t="s">
        <v>872</v>
      </c>
      <c r="AA648" s="22">
        <v>18</v>
      </c>
      <c r="AB648" s="22">
        <v>6</v>
      </c>
      <c r="AC648" s="22">
        <v>0</v>
      </c>
      <c r="AD648" s="22">
        <v>12864</v>
      </c>
      <c r="AE648" s="22">
        <v>0</v>
      </c>
      <c r="AF648" s="22">
        <v>44835</v>
      </c>
      <c r="AG648" s="22">
        <v>526</v>
      </c>
      <c r="AH648" s="20">
        <v>0</v>
      </c>
      <c r="AI648" s="20">
        <v>0</v>
      </c>
      <c r="AJ648" s="20" t="s">
        <v>2312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574</v>
      </c>
      <c r="BH648" s="22">
        <v>215</v>
      </c>
      <c r="BI648" s="22">
        <v>563</v>
      </c>
      <c r="BJ648" s="22">
        <v>216</v>
      </c>
      <c r="BK648" s="22">
        <v>552</v>
      </c>
      <c r="BL648" s="22">
        <v>213</v>
      </c>
      <c r="BM648" s="22">
        <v>578</v>
      </c>
      <c r="BN648" s="22">
        <v>219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527</v>
      </c>
      <c r="CB648" s="22">
        <v>286</v>
      </c>
      <c r="CC648" s="22">
        <v>533</v>
      </c>
      <c r="CD648" s="22">
        <v>193</v>
      </c>
      <c r="CE648" s="22">
        <v>582</v>
      </c>
      <c r="CF648" s="22">
        <v>220</v>
      </c>
      <c r="CG648" s="22">
        <v>304</v>
      </c>
      <c r="CH648" s="22">
        <v>95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441164</v>
      </c>
      <c r="D649" s="22">
        <v>0</v>
      </c>
      <c r="E649" s="22">
        <v>0</v>
      </c>
      <c r="F649" s="22">
        <v>2</v>
      </c>
      <c r="G649" s="22">
        <v>-2</v>
      </c>
      <c r="H649" s="22">
        <v>0</v>
      </c>
      <c r="I649" s="22">
        <v>2</v>
      </c>
      <c r="J649" s="20">
        <v>5</v>
      </c>
      <c r="K649" s="20">
        <v>5</v>
      </c>
      <c r="L649" s="22">
        <v>6</v>
      </c>
      <c r="M649" s="20" t="s">
        <v>1694</v>
      </c>
      <c r="N649" s="20">
        <v>5</v>
      </c>
      <c r="O649" s="22">
        <v>506</v>
      </c>
      <c r="P649" s="23" t="b">
        <v>0</v>
      </c>
      <c r="Q649" s="20"/>
      <c r="R649" s="20"/>
      <c r="S649" s="22">
        <v>52</v>
      </c>
      <c r="T649" s="20" t="s">
        <v>1766</v>
      </c>
      <c r="U649" s="20">
        <v>4.8</v>
      </c>
      <c r="V649" s="20" t="s">
        <v>1767</v>
      </c>
      <c r="W649" s="20">
        <v>12.1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38</v>
      </c>
      <c r="AD649" s="22">
        <v>1277240</v>
      </c>
      <c r="AE649" s="22">
        <v>30271</v>
      </c>
      <c r="AF649" s="22">
        <v>328352</v>
      </c>
      <c r="AG649" s="22">
        <v>18119</v>
      </c>
      <c r="AH649" s="20">
        <v>1</v>
      </c>
      <c r="AI649" s="20">
        <v>7.3</v>
      </c>
      <c r="AJ649" s="20" t="s">
        <v>1768</v>
      </c>
      <c r="AK649" s="22">
        <v>717</v>
      </c>
      <c r="AL649" s="22">
        <v>0</v>
      </c>
      <c r="AM649" s="22">
        <v>2</v>
      </c>
      <c r="AN649" s="22">
        <v>4</v>
      </c>
      <c r="AO649" s="22">
        <v>6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3</v>
      </c>
      <c r="AW649" s="22">
        <v>199</v>
      </c>
      <c r="AX649" s="20">
        <v>166</v>
      </c>
      <c r="AY649" s="20">
        <v>162.30000000000001</v>
      </c>
      <c r="AZ649" s="20">
        <v>48</v>
      </c>
      <c r="BA649" s="20">
        <v>37.700000000000003</v>
      </c>
      <c r="BB649" s="22">
        <v>8</v>
      </c>
      <c r="BC649" s="20">
        <v>0.79</v>
      </c>
      <c r="BD649" s="20">
        <v>0.81</v>
      </c>
      <c r="BE649" s="20">
        <v>1.6</v>
      </c>
      <c r="BF649" s="20">
        <v>9.59</v>
      </c>
      <c r="BG649" s="22">
        <v>79</v>
      </c>
      <c r="BH649" s="22">
        <v>27</v>
      </c>
      <c r="BI649" s="22">
        <v>41</v>
      </c>
      <c r="BJ649" s="22">
        <v>9</v>
      </c>
      <c r="BK649" s="22">
        <v>174</v>
      </c>
      <c r="BL649" s="22">
        <v>34</v>
      </c>
      <c r="BM649" s="22">
        <v>77</v>
      </c>
      <c r="BN649" s="22">
        <v>15</v>
      </c>
      <c r="BO649" s="22">
        <v>3</v>
      </c>
      <c r="BP649" s="20"/>
      <c r="BQ649" s="22">
        <v>1</v>
      </c>
      <c r="BR649" s="20"/>
      <c r="BS649" s="20"/>
      <c r="BT649" s="20"/>
      <c r="BU649" s="22">
        <v>0.1</v>
      </c>
      <c r="BV649" s="22">
        <v>0</v>
      </c>
      <c r="BW649" s="22">
        <v>0.1</v>
      </c>
      <c r="BX649" s="22">
        <v>0.2</v>
      </c>
      <c r="BY649" s="22">
        <v>1.2</v>
      </c>
      <c r="BZ649" s="22">
        <v>0.75</v>
      </c>
      <c r="CA649" s="22">
        <v>159</v>
      </c>
      <c r="CB649" s="22">
        <v>14</v>
      </c>
      <c r="CC649" s="22">
        <v>34</v>
      </c>
      <c r="CD649" s="22">
        <v>11</v>
      </c>
      <c r="CE649" s="22">
        <v>30</v>
      </c>
      <c r="CF649" s="22">
        <v>7</v>
      </c>
      <c r="CG649" s="22">
        <v>35</v>
      </c>
      <c r="CH649" s="22">
        <v>13</v>
      </c>
      <c r="CI649" s="22">
        <v>1</v>
      </c>
      <c r="CJ649" s="22">
        <v>0.5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0</v>
      </c>
      <c r="B650" s="22">
        <v>0</v>
      </c>
      <c r="C650" s="22">
        <v>45034</v>
      </c>
      <c r="D650" s="22">
        <v>0</v>
      </c>
      <c r="E650" s="22">
        <v>0</v>
      </c>
      <c r="F650" s="22">
        <v>-2</v>
      </c>
      <c r="G650" s="22">
        <v>2</v>
      </c>
      <c r="H650" s="22">
        <v>0</v>
      </c>
      <c r="I650" s="22">
        <v>2</v>
      </c>
      <c r="J650" s="20">
        <v>0</v>
      </c>
      <c r="K650" s="20">
        <v>0</v>
      </c>
      <c r="L650" s="22">
        <v>0</v>
      </c>
      <c r="M650" s="20" t="s">
        <v>1032</v>
      </c>
      <c r="N650" s="20">
        <v>0</v>
      </c>
      <c r="O650" s="22">
        <v>507</v>
      </c>
      <c r="P650" s="23" t="b">
        <v>0</v>
      </c>
      <c r="Q650" s="20" t="s">
        <v>3288</v>
      </c>
      <c r="R650" s="20" t="s">
        <v>3314</v>
      </c>
      <c r="S650" s="22">
        <v>48</v>
      </c>
      <c r="T650" s="20" t="s">
        <v>1618</v>
      </c>
      <c r="U650" s="20">
        <v>1.2</v>
      </c>
      <c r="V650" s="20" t="s">
        <v>416</v>
      </c>
      <c r="W650" s="20">
        <v>1</v>
      </c>
      <c r="X650" s="23" t="b">
        <v>0</v>
      </c>
      <c r="Y650" s="20"/>
      <c r="Z650" s="20" t="s">
        <v>899</v>
      </c>
      <c r="AA650" s="22">
        <v>18</v>
      </c>
      <c r="AB650" s="22">
        <v>6</v>
      </c>
      <c r="AC650" s="22">
        <v>6</v>
      </c>
      <c r="AD650" s="22">
        <v>57865</v>
      </c>
      <c r="AE650" s="22">
        <v>49</v>
      </c>
      <c r="AF650" s="22">
        <v>270534</v>
      </c>
      <c r="AG650" s="22">
        <v>2560</v>
      </c>
      <c r="AH650" s="20">
        <v>0</v>
      </c>
      <c r="AI650" s="20">
        <v>1.2</v>
      </c>
      <c r="AJ650" s="20" t="s">
        <v>416</v>
      </c>
      <c r="AK650" s="22">
        <v>98</v>
      </c>
      <c r="AL650" s="22">
        <v>0</v>
      </c>
      <c r="AM650" s="22">
        <v>1</v>
      </c>
      <c r="AN650" s="22">
        <v>0</v>
      </c>
      <c r="AO650" s="22">
        <v>1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0</v>
      </c>
      <c r="AW650" s="22">
        <v>34</v>
      </c>
      <c r="AX650" s="20">
        <v>41.6</v>
      </c>
      <c r="AY650" s="20">
        <v>71.2</v>
      </c>
      <c r="AZ650" s="20">
        <v>27</v>
      </c>
      <c r="BA650" s="20">
        <v>14</v>
      </c>
      <c r="BB650" s="22">
        <v>0</v>
      </c>
      <c r="BC650" s="20">
        <v>0.12</v>
      </c>
      <c r="BD650" s="20">
        <v>0.8</v>
      </c>
      <c r="BE650" s="20">
        <v>0.92</v>
      </c>
      <c r="BF650" s="20">
        <v>1.44</v>
      </c>
      <c r="BG650" s="22">
        <v>291</v>
      </c>
      <c r="BH650" s="22">
        <v>114</v>
      </c>
      <c r="BI650" s="22">
        <v>144</v>
      </c>
      <c r="BJ650" s="22">
        <v>35</v>
      </c>
      <c r="BK650" s="22">
        <v>231</v>
      </c>
      <c r="BL650" s="22">
        <v>66</v>
      </c>
      <c r="BM650" s="22">
        <v>260</v>
      </c>
      <c r="BN650" s="22">
        <v>88</v>
      </c>
      <c r="BO650" s="20"/>
      <c r="BP650" s="20"/>
      <c r="BQ650" s="20"/>
      <c r="BR650" s="20"/>
      <c r="BS650" s="20"/>
      <c r="BT650" s="20"/>
      <c r="BU650" s="22">
        <v>0.11</v>
      </c>
      <c r="BV650" s="22">
        <v>0</v>
      </c>
      <c r="BW650" s="22">
        <v>0.73</v>
      </c>
      <c r="BX650" s="22">
        <v>0.84</v>
      </c>
      <c r="BY650" s="22">
        <v>1.32</v>
      </c>
      <c r="BZ650" s="22">
        <v>0.92</v>
      </c>
      <c r="CA650" s="22">
        <v>283</v>
      </c>
      <c r="CB650" s="22">
        <v>33</v>
      </c>
      <c r="CC650" s="22">
        <v>639</v>
      </c>
      <c r="CD650" s="22">
        <v>225</v>
      </c>
      <c r="CE650" s="22">
        <v>332</v>
      </c>
      <c r="CF650" s="22">
        <v>109</v>
      </c>
      <c r="CG650" s="22">
        <v>172</v>
      </c>
      <c r="CH650" s="22">
        <v>68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212319</v>
      </c>
      <c r="D651" s="22">
        <v>0</v>
      </c>
      <c r="E651" s="22">
        <v>0</v>
      </c>
      <c r="F651" s="22">
        <v>-3</v>
      </c>
      <c r="G651" s="22">
        <v>3</v>
      </c>
      <c r="H651" s="22">
        <v>0</v>
      </c>
      <c r="I651" s="22">
        <v>3</v>
      </c>
      <c r="J651" s="20">
        <v>3.2</v>
      </c>
      <c r="K651" s="20">
        <v>3.2</v>
      </c>
      <c r="L651" s="22">
        <v>6</v>
      </c>
      <c r="M651" s="20" t="s">
        <v>301</v>
      </c>
      <c r="N651" s="20">
        <v>3.2</v>
      </c>
      <c r="O651" s="22">
        <v>509</v>
      </c>
      <c r="P651" s="23" t="b">
        <v>0</v>
      </c>
      <c r="Q651" s="20"/>
      <c r="R651" s="20" t="s">
        <v>3097</v>
      </c>
      <c r="S651" s="22">
        <v>67</v>
      </c>
      <c r="T651" s="20" t="s">
        <v>1623</v>
      </c>
      <c r="U651" s="20">
        <v>3</v>
      </c>
      <c r="V651" s="20" t="s">
        <v>1624</v>
      </c>
      <c r="W651" s="20">
        <v>1.8</v>
      </c>
      <c r="X651" s="23" t="b">
        <v>0</v>
      </c>
      <c r="Y651" s="20"/>
      <c r="Z651" s="20" t="s">
        <v>858</v>
      </c>
      <c r="AA651" s="22">
        <v>18</v>
      </c>
      <c r="AB651" s="22">
        <v>6</v>
      </c>
      <c r="AC651" s="22">
        <v>27</v>
      </c>
      <c r="AD651" s="22">
        <v>209847</v>
      </c>
      <c r="AE651" s="22">
        <v>1360</v>
      </c>
      <c r="AF651" s="22">
        <v>424578</v>
      </c>
      <c r="AG651" s="22">
        <v>7979</v>
      </c>
      <c r="AH651" s="20">
        <v>0.5</v>
      </c>
      <c r="AI651" s="20">
        <v>4</v>
      </c>
      <c r="AJ651" s="20" t="s">
        <v>301</v>
      </c>
      <c r="AK651" s="22">
        <v>472</v>
      </c>
      <c r="AL651" s="22">
        <v>1</v>
      </c>
      <c r="AM651" s="22">
        <v>3</v>
      </c>
      <c r="AN651" s="22">
        <v>2</v>
      </c>
      <c r="AO651" s="22">
        <v>4</v>
      </c>
      <c r="AP651" s="22">
        <v>0</v>
      </c>
      <c r="AQ651" s="22">
        <v>0</v>
      </c>
      <c r="AR651" s="22">
        <v>0</v>
      </c>
      <c r="AS651" s="22">
        <v>2</v>
      </c>
      <c r="AT651" s="22">
        <v>0</v>
      </c>
      <c r="AU651" s="22">
        <v>0</v>
      </c>
      <c r="AV651" s="22">
        <v>0</v>
      </c>
      <c r="AW651" s="22">
        <v>45</v>
      </c>
      <c r="AX651" s="20">
        <v>121.4</v>
      </c>
      <c r="AY651" s="20">
        <v>81.900000000000006</v>
      </c>
      <c r="AZ651" s="20">
        <v>248</v>
      </c>
      <c r="BA651" s="20">
        <v>45.1</v>
      </c>
      <c r="BB651" s="22">
        <v>6</v>
      </c>
      <c r="BC651" s="20">
        <v>2.7</v>
      </c>
      <c r="BD651" s="20">
        <v>0.64</v>
      </c>
      <c r="BE651" s="20">
        <v>3.34</v>
      </c>
      <c r="BF651" s="20">
        <v>6.55</v>
      </c>
      <c r="BG651" s="22">
        <v>138</v>
      </c>
      <c r="BH651" s="22">
        <v>52</v>
      </c>
      <c r="BI651" s="22">
        <v>120</v>
      </c>
      <c r="BJ651" s="22">
        <v>83</v>
      </c>
      <c r="BK651" s="22">
        <v>21</v>
      </c>
      <c r="BL651" s="22">
        <v>12</v>
      </c>
      <c r="BM651" s="22">
        <v>50</v>
      </c>
      <c r="BN651" s="22">
        <v>32</v>
      </c>
      <c r="BO651" s="20"/>
      <c r="BP651" s="20"/>
      <c r="BQ651" s="20"/>
      <c r="BR651" s="20"/>
      <c r="BS651" s="22">
        <v>2</v>
      </c>
      <c r="BT651" s="20"/>
      <c r="BU651" s="22">
        <v>0.51</v>
      </c>
      <c r="BV651" s="22">
        <v>0</v>
      </c>
      <c r="BW651" s="22">
        <v>0.12</v>
      </c>
      <c r="BX651" s="22">
        <v>0.63</v>
      </c>
      <c r="BY651" s="22">
        <v>1.25</v>
      </c>
      <c r="BZ651" s="22">
        <v>0.76</v>
      </c>
      <c r="CA651" s="22">
        <v>40</v>
      </c>
      <c r="CB651" s="22">
        <v>23</v>
      </c>
      <c r="CC651" s="22">
        <v>88</v>
      </c>
      <c r="CD651" s="22">
        <v>38</v>
      </c>
      <c r="CE651" s="22">
        <v>147</v>
      </c>
      <c r="CF651" s="22">
        <v>66</v>
      </c>
      <c r="CG651" s="22">
        <v>127</v>
      </c>
      <c r="CH651" s="22">
        <v>36</v>
      </c>
      <c r="CI651" s="22">
        <v>1.1399999999999999</v>
      </c>
      <c r="CJ651" s="22">
        <v>0.38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2">
        <v>0</v>
      </c>
      <c r="C652" s="22">
        <v>214225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2</v>
      </c>
      <c r="J652" s="20">
        <v>0</v>
      </c>
      <c r="K652" s="20">
        <v>0</v>
      </c>
      <c r="L652" s="22">
        <v>0</v>
      </c>
      <c r="M652" s="20" t="s">
        <v>1016</v>
      </c>
      <c r="N652" s="20">
        <v>0</v>
      </c>
      <c r="O652" s="22">
        <v>510</v>
      </c>
      <c r="P652" s="23" t="b">
        <v>0</v>
      </c>
      <c r="Q652" s="20" t="s">
        <v>2624</v>
      </c>
      <c r="R652" s="20" t="s">
        <v>2625</v>
      </c>
      <c r="S652" s="22">
        <v>40</v>
      </c>
      <c r="T652" s="20" t="s">
        <v>1609</v>
      </c>
      <c r="U652" s="20">
        <v>0</v>
      </c>
      <c r="V652" s="20" t="s">
        <v>710</v>
      </c>
      <c r="W652" s="20">
        <v>0.1</v>
      </c>
      <c r="X652" s="23" t="b">
        <v>0</v>
      </c>
      <c r="Y652" s="20"/>
      <c r="Z652" s="20" t="s">
        <v>872</v>
      </c>
      <c r="AA652" s="22">
        <v>18</v>
      </c>
      <c r="AB652" s="22">
        <v>6</v>
      </c>
      <c r="AC652" s="22">
        <v>0</v>
      </c>
      <c r="AD652" s="22">
        <v>0</v>
      </c>
      <c r="AE652" s="22">
        <v>0</v>
      </c>
      <c r="AF652" s="22">
        <v>12419</v>
      </c>
      <c r="AG652" s="22">
        <v>140</v>
      </c>
      <c r="AH652" s="20">
        <v>0</v>
      </c>
      <c r="AI652" s="20">
        <v>0</v>
      </c>
      <c r="AJ652" s="20" t="s">
        <v>710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486</v>
      </c>
      <c r="BH652" s="22">
        <v>179</v>
      </c>
      <c r="BI652" s="22">
        <v>470</v>
      </c>
      <c r="BJ652" s="22">
        <v>176</v>
      </c>
      <c r="BK652" s="22">
        <v>448</v>
      </c>
      <c r="BL652" s="22">
        <v>166</v>
      </c>
      <c r="BM652" s="22">
        <v>491</v>
      </c>
      <c r="BN652" s="22">
        <v>179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637</v>
      </c>
      <c r="CB652" s="22">
        <v>179</v>
      </c>
      <c r="CC652" s="22">
        <v>425</v>
      </c>
      <c r="CD652" s="22">
        <v>145</v>
      </c>
      <c r="CE652" s="22">
        <v>493</v>
      </c>
      <c r="CF652" s="22">
        <v>177</v>
      </c>
      <c r="CG652" s="22">
        <v>438</v>
      </c>
      <c r="CH652" s="22">
        <v>171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221632</v>
      </c>
      <c r="D653" s="22">
        <v>0</v>
      </c>
      <c r="E653" s="22">
        <v>0</v>
      </c>
      <c r="F653" s="22">
        <v>3</v>
      </c>
      <c r="G653" s="22">
        <v>-3</v>
      </c>
      <c r="H653" s="22">
        <v>1</v>
      </c>
      <c r="I653" s="22">
        <v>2</v>
      </c>
      <c r="J653" s="20">
        <v>3.8</v>
      </c>
      <c r="K653" s="20">
        <v>3.8</v>
      </c>
      <c r="L653" s="22">
        <v>8</v>
      </c>
      <c r="M653" s="20" t="s">
        <v>1610</v>
      </c>
      <c r="N653" s="20">
        <v>3.8</v>
      </c>
      <c r="O653" s="22">
        <v>511</v>
      </c>
      <c r="P653" s="23" t="b">
        <v>0</v>
      </c>
      <c r="Q653" s="20"/>
      <c r="R653" s="20" t="s">
        <v>3559</v>
      </c>
      <c r="S653" s="22">
        <v>48</v>
      </c>
      <c r="T653" s="20" t="s">
        <v>1611</v>
      </c>
      <c r="U653" s="20">
        <v>4.9000000000000004</v>
      </c>
      <c r="V653" s="20" t="s">
        <v>535</v>
      </c>
      <c r="W653" s="20">
        <v>17.2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44</v>
      </c>
      <c r="AD653" s="22">
        <v>1879810</v>
      </c>
      <c r="AE653" s="22">
        <v>43560</v>
      </c>
      <c r="AF653" s="22">
        <v>458828</v>
      </c>
      <c r="AG653" s="22">
        <v>11799</v>
      </c>
      <c r="AH653" s="20">
        <v>0.8</v>
      </c>
      <c r="AI653" s="20">
        <v>9.1999999999999993</v>
      </c>
      <c r="AJ653" s="20" t="s">
        <v>535</v>
      </c>
      <c r="AK653" s="22">
        <v>733</v>
      </c>
      <c r="AL653" s="22">
        <v>2</v>
      </c>
      <c r="AM653" s="22">
        <v>0</v>
      </c>
      <c r="AN653" s="22">
        <v>4</v>
      </c>
      <c r="AO653" s="22">
        <v>6</v>
      </c>
      <c r="AP653" s="22">
        <v>1</v>
      </c>
      <c r="AQ653" s="22">
        <v>0</v>
      </c>
      <c r="AR653" s="22">
        <v>0</v>
      </c>
      <c r="AS653" s="22">
        <v>2</v>
      </c>
      <c r="AT653" s="22">
        <v>0</v>
      </c>
      <c r="AU653" s="22">
        <v>0</v>
      </c>
      <c r="AV653" s="22">
        <v>5</v>
      </c>
      <c r="AW653" s="22">
        <v>205</v>
      </c>
      <c r="AX653" s="20">
        <v>251</v>
      </c>
      <c r="AY653" s="20">
        <v>59</v>
      </c>
      <c r="AZ653" s="20">
        <v>67</v>
      </c>
      <c r="BA653" s="20">
        <v>37.799999999999997</v>
      </c>
      <c r="BB653" s="22">
        <v>9</v>
      </c>
      <c r="BC653" s="20">
        <v>0.78</v>
      </c>
      <c r="BD653" s="20">
        <v>0.55000000000000004</v>
      </c>
      <c r="BE653" s="20">
        <v>1.33</v>
      </c>
      <c r="BF653" s="20">
        <v>9.86</v>
      </c>
      <c r="BG653" s="22">
        <v>22</v>
      </c>
      <c r="BH653" s="22">
        <v>3</v>
      </c>
      <c r="BI653" s="22">
        <v>175</v>
      </c>
      <c r="BJ653" s="22">
        <v>43</v>
      </c>
      <c r="BK653" s="22">
        <v>130</v>
      </c>
      <c r="BL653" s="22">
        <v>19</v>
      </c>
      <c r="BM653" s="22">
        <v>75</v>
      </c>
      <c r="BN653" s="22">
        <v>14</v>
      </c>
      <c r="BO653" s="20"/>
      <c r="BP653" s="20"/>
      <c r="BQ653" s="20"/>
      <c r="BR653" s="20"/>
      <c r="BS653" s="20"/>
      <c r="BT653" s="20"/>
      <c r="BU653" s="22">
        <v>0.1</v>
      </c>
      <c r="BV653" s="22">
        <v>0</v>
      </c>
      <c r="BW653" s="22">
        <v>7.0000000000000007E-2</v>
      </c>
      <c r="BX653" s="22">
        <v>0.17</v>
      </c>
      <c r="BY653" s="22">
        <v>1.21</v>
      </c>
      <c r="BZ653" s="22">
        <v>0.74</v>
      </c>
      <c r="CA653" s="22">
        <v>310</v>
      </c>
      <c r="CB653" s="22">
        <v>36</v>
      </c>
      <c r="CC653" s="22">
        <v>66</v>
      </c>
      <c r="CD653" s="22">
        <v>18</v>
      </c>
      <c r="CE653" s="22">
        <v>25</v>
      </c>
      <c r="CF653" s="22">
        <v>6</v>
      </c>
      <c r="CG653" s="22">
        <v>22</v>
      </c>
      <c r="CH653" s="22">
        <v>7</v>
      </c>
      <c r="CI653" s="22">
        <v>1.1100000000000001</v>
      </c>
      <c r="CJ653" s="22">
        <v>0.49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173904</v>
      </c>
      <c r="D654" s="22">
        <v>0</v>
      </c>
      <c r="E654" s="22">
        <v>0</v>
      </c>
      <c r="F654" s="22">
        <v>-1</v>
      </c>
      <c r="G654" s="22">
        <v>1</v>
      </c>
      <c r="H654" s="22">
        <v>0</v>
      </c>
      <c r="I654" s="22">
        <v>2</v>
      </c>
      <c r="J654" s="20">
        <v>0</v>
      </c>
      <c r="K654" s="20">
        <v>0</v>
      </c>
      <c r="L654" s="22">
        <v>0</v>
      </c>
      <c r="M654" s="20" t="s">
        <v>1601</v>
      </c>
      <c r="N654" s="20">
        <v>0</v>
      </c>
      <c r="O654" s="22">
        <v>512</v>
      </c>
      <c r="P654" s="23" t="b">
        <v>0</v>
      </c>
      <c r="Q654" s="20" t="s">
        <v>3250</v>
      </c>
      <c r="R654" s="20" t="s">
        <v>3251</v>
      </c>
      <c r="S654" s="22">
        <v>44</v>
      </c>
      <c r="T654" s="20" t="s">
        <v>1602</v>
      </c>
      <c r="U654" s="20">
        <v>0</v>
      </c>
      <c r="V654" s="20" t="s">
        <v>426</v>
      </c>
      <c r="W654" s="20">
        <v>0.1</v>
      </c>
      <c r="X654" s="23" t="b">
        <v>0</v>
      </c>
      <c r="Y654" s="20"/>
      <c r="Z654" s="20" t="s">
        <v>872</v>
      </c>
      <c r="AA654" s="22">
        <v>18</v>
      </c>
      <c r="AB654" s="22">
        <v>6</v>
      </c>
      <c r="AC654" s="22">
        <v>0</v>
      </c>
      <c r="AD654" s="22">
        <v>2363</v>
      </c>
      <c r="AE654" s="22">
        <v>0</v>
      </c>
      <c r="AF654" s="22">
        <v>13699</v>
      </c>
      <c r="AG654" s="22">
        <v>123</v>
      </c>
      <c r="AH654" s="20">
        <v>0</v>
      </c>
      <c r="AI654" s="20">
        <v>0</v>
      </c>
      <c r="AJ654" s="20" t="s">
        <v>426</v>
      </c>
      <c r="AK654" s="22">
        <v>76</v>
      </c>
      <c r="AL654" s="22">
        <v>0</v>
      </c>
      <c r="AM654" s="22">
        <v>0</v>
      </c>
      <c r="AN654" s="22">
        <v>0</v>
      </c>
      <c r="AO654" s="22">
        <v>2</v>
      </c>
      <c r="AP654" s="22">
        <v>0</v>
      </c>
      <c r="AQ654" s="22">
        <v>0</v>
      </c>
      <c r="AR654" s="22">
        <v>0</v>
      </c>
      <c r="AS654" s="22">
        <v>1</v>
      </c>
      <c r="AT654" s="22">
        <v>0</v>
      </c>
      <c r="AU654" s="22">
        <v>0</v>
      </c>
      <c r="AV654" s="22">
        <v>0</v>
      </c>
      <c r="AW654" s="22">
        <v>9</v>
      </c>
      <c r="AX654" s="20">
        <v>17</v>
      </c>
      <c r="AY654" s="20">
        <v>5</v>
      </c>
      <c r="AZ654" s="20">
        <v>4</v>
      </c>
      <c r="BA654" s="20">
        <v>2.6</v>
      </c>
      <c r="BB654" s="22">
        <v>0</v>
      </c>
      <c r="BC654" s="20">
        <v>0.12</v>
      </c>
      <c r="BD654" s="20">
        <v>0.03</v>
      </c>
      <c r="BE654" s="20">
        <v>0.15</v>
      </c>
      <c r="BF654" s="20">
        <v>2.02</v>
      </c>
      <c r="BG654" s="22">
        <v>354</v>
      </c>
      <c r="BH654" s="22">
        <v>130</v>
      </c>
      <c r="BI654" s="22">
        <v>364</v>
      </c>
      <c r="BJ654" s="22">
        <v>133</v>
      </c>
      <c r="BK654" s="22">
        <v>358</v>
      </c>
      <c r="BL654" s="22">
        <v>123</v>
      </c>
      <c r="BM654" s="22">
        <v>392</v>
      </c>
      <c r="BN654" s="22">
        <v>140</v>
      </c>
      <c r="BO654" s="20"/>
      <c r="BP654" s="20"/>
      <c r="BQ654" s="20"/>
      <c r="BR654" s="20"/>
      <c r="BS654" s="20"/>
      <c r="BT654" s="20"/>
      <c r="BU654" s="22">
        <v>0.14000000000000001</v>
      </c>
      <c r="BV654" s="22">
        <v>0</v>
      </c>
      <c r="BW654" s="22">
        <v>0.04</v>
      </c>
      <c r="BX654" s="22">
        <v>0.18</v>
      </c>
      <c r="BY654" s="22">
        <v>2.39</v>
      </c>
      <c r="BZ654" s="22">
        <v>2.37</v>
      </c>
      <c r="CA654" s="22">
        <v>503</v>
      </c>
      <c r="CB654" s="22">
        <v>111</v>
      </c>
      <c r="CC654" s="22">
        <v>518</v>
      </c>
      <c r="CD654" s="22">
        <v>198</v>
      </c>
      <c r="CE654" s="22">
        <v>570</v>
      </c>
      <c r="CF654" s="22">
        <v>218</v>
      </c>
      <c r="CG654" s="22">
        <v>422</v>
      </c>
      <c r="CH654" s="22">
        <v>162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482442</v>
      </c>
      <c r="D655" s="22">
        <v>0</v>
      </c>
      <c r="E655" s="22">
        <v>0</v>
      </c>
      <c r="F655" s="22">
        <v>1</v>
      </c>
      <c r="G655" s="22">
        <v>-1</v>
      </c>
      <c r="H655" s="22">
        <v>0</v>
      </c>
      <c r="I655" s="22">
        <v>3</v>
      </c>
      <c r="J655" s="20">
        <v>2.2000000000000002</v>
      </c>
      <c r="K655" s="20">
        <v>2.2000000000000002</v>
      </c>
      <c r="L655" s="22">
        <v>3</v>
      </c>
      <c r="M655" s="20" t="s">
        <v>1619</v>
      </c>
      <c r="N655" s="20">
        <v>2.2000000000000002</v>
      </c>
      <c r="O655" s="22">
        <v>513</v>
      </c>
      <c r="P655" s="23" t="b">
        <v>0</v>
      </c>
      <c r="Q655" s="20"/>
      <c r="R655" s="20"/>
      <c r="S655" s="22">
        <v>46</v>
      </c>
      <c r="T655" s="20" t="s">
        <v>1620</v>
      </c>
      <c r="U655" s="20">
        <v>3</v>
      </c>
      <c r="V655" s="20" t="s">
        <v>705</v>
      </c>
      <c r="W655" s="20">
        <v>3.4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27</v>
      </c>
      <c r="AD655" s="22">
        <v>459792</v>
      </c>
      <c r="AE655" s="22">
        <v>10467</v>
      </c>
      <c r="AF655" s="22">
        <v>252640</v>
      </c>
      <c r="AG655" s="22">
        <v>13171</v>
      </c>
      <c r="AH655" s="20">
        <v>0.5</v>
      </c>
      <c r="AI655" s="20">
        <v>5.9</v>
      </c>
      <c r="AJ655" s="20" t="s">
        <v>705</v>
      </c>
      <c r="AK655" s="22">
        <v>617</v>
      </c>
      <c r="AL655" s="22">
        <v>1</v>
      </c>
      <c r="AM655" s="22">
        <v>1</v>
      </c>
      <c r="AN655" s="22">
        <v>3</v>
      </c>
      <c r="AO655" s="22">
        <v>5</v>
      </c>
      <c r="AP655" s="22">
        <v>0</v>
      </c>
      <c r="AQ655" s="22">
        <v>0</v>
      </c>
      <c r="AR655" s="22">
        <v>0</v>
      </c>
      <c r="AS655" s="22">
        <v>2</v>
      </c>
      <c r="AT655" s="22">
        <v>0</v>
      </c>
      <c r="AU655" s="22">
        <v>0</v>
      </c>
      <c r="AV655" s="22">
        <v>2</v>
      </c>
      <c r="AW655" s="22">
        <v>129</v>
      </c>
      <c r="AX655" s="20">
        <v>148.19999999999999</v>
      </c>
      <c r="AY655" s="20">
        <v>153.30000000000001</v>
      </c>
      <c r="AZ655" s="20">
        <v>179</v>
      </c>
      <c r="BA655" s="20">
        <v>48.3</v>
      </c>
      <c r="BB655" s="22">
        <v>8</v>
      </c>
      <c r="BC655" s="20">
        <v>1.71</v>
      </c>
      <c r="BD655" s="20">
        <v>0.69</v>
      </c>
      <c r="BE655" s="20">
        <v>2.4</v>
      </c>
      <c r="BF655" s="20">
        <v>8.16</v>
      </c>
      <c r="BG655" s="22">
        <v>103</v>
      </c>
      <c r="BH655" s="22">
        <v>34</v>
      </c>
      <c r="BI655" s="22">
        <v>49</v>
      </c>
      <c r="BJ655" s="22">
        <v>35</v>
      </c>
      <c r="BK655" s="22">
        <v>35</v>
      </c>
      <c r="BL655" s="22">
        <v>20</v>
      </c>
      <c r="BM655" s="22">
        <v>39</v>
      </c>
      <c r="BN655" s="22">
        <v>26</v>
      </c>
      <c r="BO655" s="20"/>
      <c r="BP655" s="20"/>
      <c r="BQ655" s="20"/>
      <c r="BR655" s="20"/>
      <c r="BS655" s="20"/>
      <c r="BT655" s="20"/>
      <c r="BU655" s="22">
        <v>0.25</v>
      </c>
      <c r="BV655" s="22">
        <v>0</v>
      </c>
      <c r="BW655" s="22">
        <v>0.1</v>
      </c>
      <c r="BX655" s="22">
        <v>0.35</v>
      </c>
      <c r="BY655" s="22">
        <v>1.19</v>
      </c>
      <c r="BZ655" s="22">
        <v>0.73</v>
      </c>
      <c r="CA655" s="22">
        <v>342</v>
      </c>
      <c r="CB655" s="22">
        <v>222</v>
      </c>
      <c r="CC655" s="22">
        <v>131</v>
      </c>
      <c r="CD655" s="22">
        <v>60</v>
      </c>
      <c r="CE655" s="22">
        <v>140</v>
      </c>
      <c r="CF655" s="22">
        <v>62</v>
      </c>
      <c r="CG655" s="22">
        <v>97</v>
      </c>
      <c r="CH655" s="22">
        <v>29</v>
      </c>
      <c r="CI655" s="22">
        <v>1.17</v>
      </c>
      <c r="CJ655" s="22">
        <v>0.44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0</v>
      </c>
      <c r="C656" s="22">
        <v>184349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2</v>
      </c>
      <c r="J656" s="20">
        <v>0</v>
      </c>
      <c r="K656" s="20">
        <v>0</v>
      </c>
      <c r="L656" s="22">
        <v>0</v>
      </c>
      <c r="M656" s="20" t="s">
        <v>983</v>
      </c>
      <c r="N656" s="20">
        <v>0</v>
      </c>
      <c r="O656" s="22">
        <v>514</v>
      </c>
      <c r="P656" s="23" t="b">
        <v>0</v>
      </c>
      <c r="Q656" s="20" t="s">
        <v>2397</v>
      </c>
      <c r="R656" s="20" t="s">
        <v>2313</v>
      </c>
      <c r="S656" s="22">
        <v>44</v>
      </c>
      <c r="T656" s="20" t="s">
        <v>1603</v>
      </c>
      <c r="U656" s="20">
        <v>0</v>
      </c>
      <c r="V656" s="20" t="s">
        <v>525</v>
      </c>
      <c r="W656" s="20">
        <v>0</v>
      </c>
      <c r="X656" s="23" t="b">
        <v>0</v>
      </c>
      <c r="Y656" s="20"/>
      <c r="Z656" s="20" t="s">
        <v>899</v>
      </c>
      <c r="AA656" s="22">
        <v>18</v>
      </c>
      <c r="AB656" s="22">
        <v>6</v>
      </c>
      <c r="AC656" s="22">
        <v>0</v>
      </c>
      <c r="AD656" s="22">
        <v>393</v>
      </c>
      <c r="AE656" s="22">
        <v>17</v>
      </c>
      <c r="AF656" s="22">
        <v>773</v>
      </c>
      <c r="AG656" s="22">
        <v>8</v>
      </c>
      <c r="AH656" s="20">
        <v>0</v>
      </c>
      <c r="AI656" s="20">
        <v>0</v>
      </c>
      <c r="AJ656" s="20" t="s">
        <v>525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563</v>
      </c>
      <c r="BH656" s="22">
        <v>220</v>
      </c>
      <c r="BI656" s="22">
        <v>552</v>
      </c>
      <c r="BJ656" s="22">
        <v>218</v>
      </c>
      <c r="BK656" s="22">
        <v>540</v>
      </c>
      <c r="BL656" s="22">
        <v>216</v>
      </c>
      <c r="BM656" s="22">
        <v>567</v>
      </c>
      <c r="BN656" s="22">
        <v>219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505</v>
      </c>
      <c r="CB656" s="22">
        <v>112</v>
      </c>
      <c r="CC656" s="22">
        <v>519</v>
      </c>
      <c r="CD656" s="22">
        <v>199</v>
      </c>
      <c r="CE656" s="22">
        <v>571</v>
      </c>
      <c r="CF656" s="22">
        <v>219</v>
      </c>
      <c r="CG656" s="22">
        <v>690</v>
      </c>
      <c r="CH656" s="22">
        <v>231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209042</v>
      </c>
      <c r="D657" s="22">
        <v>0</v>
      </c>
      <c r="E657" s="22">
        <v>0</v>
      </c>
      <c r="F657" s="22">
        <v>-3</v>
      </c>
      <c r="G657" s="22">
        <v>3</v>
      </c>
      <c r="H657" s="22">
        <v>0</v>
      </c>
      <c r="I657" s="22">
        <v>3</v>
      </c>
      <c r="J657" s="20">
        <v>0.8</v>
      </c>
      <c r="K657" s="20">
        <v>0.8</v>
      </c>
      <c r="L657" s="22">
        <v>1</v>
      </c>
      <c r="M657" s="20" t="s">
        <v>1572</v>
      </c>
      <c r="N657" s="20">
        <v>0.8</v>
      </c>
      <c r="O657" s="22">
        <v>515</v>
      </c>
      <c r="P657" s="23" t="b">
        <v>0</v>
      </c>
      <c r="Q657" s="20"/>
      <c r="R657" s="20"/>
      <c r="S657" s="22">
        <v>47</v>
      </c>
      <c r="T657" s="20" t="s">
        <v>1608</v>
      </c>
      <c r="U657" s="20">
        <v>1</v>
      </c>
      <c r="V657" s="20" t="s">
        <v>628</v>
      </c>
      <c r="W657" s="20">
        <v>0.1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6</v>
      </c>
      <c r="AD657" s="22">
        <v>4472</v>
      </c>
      <c r="AE657" s="22">
        <v>122</v>
      </c>
      <c r="AF657" s="22">
        <v>18561</v>
      </c>
      <c r="AG657" s="22">
        <v>238</v>
      </c>
      <c r="AH657" s="20">
        <v>0.2</v>
      </c>
      <c r="AI657" s="20">
        <v>1.3</v>
      </c>
      <c r="AJ657" s="20" t="s">
        <v>628</v>
      </c>
      <c r="AK657" s="22">
        <v>144</v>
      </c>
      <c r="AL657" s="22">
        <v>0</v>
      </c>
      <c r="AM657" s="22">
        <v>0</v>
      </c>
      <c r="AN657" s="22">
        <v>0</v>
      </c>
      <c r="AO657" s="22">
        <v>3</v>
      </c>
      <c r="AP657" s="22">
        <v>0</v>
      </c>
      <c r="AQ657" s="22">
        <v>0</v>
      </c>
      <c r="AR657" s="22">
        <v>0</v>
      </c>
      <c r="AS657" s="22">
        <v>1</v>
      </c>
      <c r="AT657" s="22">
        <v>0</v>
      </c>
      <c r="AU657" s="22">
        <v>0</v>
      </c>
      <c r="AV657" s="22">
        <v>0</v>
      </c>
      <c r="AW657" s="22">
        <v>28</v>
      </c>
      <c r="AX657" s="20">
        <v>14.2</v>
      </c>
      <c r="AY657" s="20">
        <v>11.9</v>
      </c>
      <c r="AZ657" s="20">
        <v>6</v>
      </c>
      <c r="BA657" s="20">
        <v>2.9</v>
      </c>
      <c r="BB657" s="22">
        <v>1</v>
      </c>
      <c r="BC657" s="20">
        <v>0</v>
      </c>
      <c r="BD657" s="20">
        <v>0.02</v>
      </c>
      <c r="BE657" s="20">
        <v>0.02</v>
      </c>
      <c r="BF657" s="20">
        <v>2.95</v>
      </c>
      <c r="BG657" s="22">
        <v>364</v>
      </c>
      <c r="BH657" s="22">
        <v>161</v>
      </c>
      <c r="BI657" s="22">
        <v>339</v>
      </c>
      <c r="BJ657" s="22">
        <v>175</v>
      </c>
      <c r="BK657" s="22">
        <v>341</v>
      </c>
      <c r="BL657" s="22">
        <v>175</v>
      </c>
      <c r="BM657" s="22">
        <v>384</v>
      </c>
      <c r="BN657" s="22">
        <v>178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0.01</v>
      </c>
      <c r="BX657" s="22">
        <v>0.01</v>
      </c>
      <c r="BY657" s="22">
        <v>1.84</v>
      </c>
      <c r="BZ657" s="22">
        <v>1.88</v>
      </c>
      <c r="CA657" s="22">
        <v>331</v>
      </c>
      <c r="CB657" s="22">
        <v>218</v>
      </c>
      <c r="CC657" s="22">
        <v>267</v>
      </c>
      <c r="CD657" s="22">
        <v>127</v>
      </c>
      <c r="CE657" s="22">
        <v>384</v>
      </c>
      <c r="CF657" s="22">
        <v>177</v>
      </c>
      <c r="CG657" s="22">
        <v>411</v>
      </c>
      <c r="CH657" s="22">
        <v>131</v>
      </c>
      <c r="CI657" s="22">
        <v>0.62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85971</v>
      </c>
      <c r="D658" s="22">
        <v>0</v>
      </c>
      <c r="E658" s="22">
        <v>0</v>
      </c>
      <c r="F658" s="22">
        <v>5</v>
      </c>
      <c r="G658" s="22">
        <v>-5</v>
      </c>
      <c r="H658" s="22">
        <v>2</v>
      </c>
      <c r="I658" s="22">
        <v>3</v>
      </c>
      <c r="J658" s="20">
        <v>9.5</v>
      </c>
      <c r="K658" s="20">
        <v>9.5</v>
      </c>
      <c r="L658" s="22">
        <v>14</v>
      </c>
      <c r="M658" s="20" t="s">
        <v>451</v>
      </c>
      <c r="N658" s="20">
        <v>9.5</v>
      </c>
      <c r="O658" s="22">
        <v>516</v>
      </c>
      <c r="P658" s="23" t="b">
        <v>1</v>
      </c>
      <c r="Q658" s="20"/>
      <c r="R658" s="20" t="s">
        <v>3379</v>
      </c>
      <c r="S658" s="22">
        <v>95</v>
      </c>
      <c r="T658" s="20" t="s">
        <v>1594</v>
      </c>
      <c r="U658" s="20">
        <v>7.6</v>
      </c>
      <c r="V658" s="20" t="s">
        <v>1595</v>
      </c>
      <c r="W658" s="20">
        <v>35.5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68</v>
      </c>
      <c r="AD658" s="22">
        <v>3594585</v>
      </c>
      <c r="AE658" s="22">
        <v>87368</v>
      </c>
      <c r="AF658" s="22">
        <v>741525</v>
      </c>
      <c r="AG658" s="22">
        <v>63938</v>
      </c>
      <c r="AH658" s="20">
        <v>1</v>
      </c>
      <c r="AI658" s="20">
        <v>7.2</v>
      </c>
      <c r="AJ658" s="20" t="s">
        <v>451</v>
      </c>
      <c r="AK658" s="22">
        <v>706</v>
      </c>
      <c r="AL658" s="22">
        <v>7</v>
      </c>
      <c r="AM658" s="22">
        <v>1</v>
      </c>
      <c r="AN658" s="22">
        <v>4</v>
      </c>
      <c r="AO658" s="22">
        <v>7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8</v>
      </c>
      <c r="AW658" s="22">
        <v>221</v>
      </c>
      <c r="AX658" s="20">
        <v>308</v>
      </c>
      <c r="AY658" s="20">
        <v>221.6</v>
      </c>
      <c r="AZ658" s="20">
        <v>319</v>
      </c>
      <c r="BA658" s="20">
        <v>84.7</v>
      </c>
      <c r="BB658" s="22">
        <v>9</v>
      </c>
      <c r="BC658" s="20">
        <v>3.42</v>
      </c>
      <c r="BD658" s="20">
        <v>2.02</v>
      </c>
      <c r="BE658" s="20">
        <v>5.44</v>
      </c>
      <c r="BF658" s="20">
        <v>9.75</v>
      </c>
      <c r="BG658" s="22">
        <v>6</v>
      </c>
      <c r="BH658" s="22">
        <v>3</v>
      </c>
      <c r="BI658" s="22">
        <v>22</v>
      </c>
      <c r="BJ658" s="22">
        <v>17</v>
      </c>
      <c r="BK658" s="22">
        <v>5</v>
      </c>
      <c r="BL658" s="22">
        <v>3</v>
      </c>
      <c r="BM658" s="22">
        <v>7</v>
      </c>
      <c r="BN658" s="22">
        <v>5</v>
      </c>
      <c r="BO658" s="20"/>
      <c r="BP658" s="20"/>
      <c r="BQ658" s="22">
        <v>3</v>
      </c>
      <c r="BR658" s="20"/>
      <c r="BS658" s="22">
        <v>1</v>
      </c>
      <c r="BT658" s="20"/>
      <c r="BU658" s="22">
        <v>0.44</v>
      </c>
      <c r="BV658" s="22">
        <v>0</v>
      </c>
      <c r="BW658" s="22">
        <v>0.26</v>
      </c>
      <c r="BX658" s="22">
        <v>0.7</v>
      </c>
      <c r="BY658" s="22">
        <v>1.24</v>
      </c>
      <c r="BZ658" s="22">
        <v>0.89</v>
      </c>
      <c r="CA658" s="22">
        <v>5</v>
      </c>
      <c r="CB658" s="22">
        <v>3</v>
      </c>
      <c r="CC658" s="22">
        <v>4</v>
      </c>
      <c r="CD658" s="22">
        <v>2</v>
      </c>
      <c r="CE658" s="22">
        <v>3</v>
      </c>
      <c r="CF658" s="22">
        <v>2</v>
      </c>
      <c r="CG658" s="22">
        <v>9</v>
      </c>
      <c r="CH658" s="22">
        <v>5</v>
      </c>
      <c r="CI658" s="22">
        <v>1.1499999999999999</v>
      </c>
      <c r="CJ658" s="22">
        <v>0.51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232859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2</v>
      </c>
      <c r="J659" s="20">
        <v>0</v>
      </c>
      <c r="K659" s="20">
        <v>0</v>
      </c>
      <c r="L659" s="22">
        <v>0</v>
      </c>
      <c r="M659" s="20" t="s">
        <v>1625</v>
      </c>
      <c r="N659" s="20">
        <v>0</v>
      </c>
      <c r="O659" s="22">
        <v>517</v>
      </c>
      <c r="P659" s="23" t="b">
        <v>0</v>
      </c>
      <c r="Q659" s="20" t="s">
        <v>2986</v>
      </c>
      <c r="R659" s="20" t="s">
        <v>3098</v>
      </c>
      <c r="S659" s="22">
        <v>40</v>
      </c>
      <c r="T659" s="20" t="s">
        <v>1626</v>
      </c>
      <c r="U659" s="20">
        <v>0</v>
      </c>
      <c r="V659" s="20" t="s">
        <v>706</v>
      </c>
      <c r="W659" s="20">
        <v>0.3</v>
      </c>
      <c r="X659" s="23" t="b">
        <v>0</v>
      </c>
      <c r="Y659" s="20"/>
      <c r="Z659" s="20" t="s">
        <v>872</v>
      </c>
      <c r="AA659" s="22">
        <v>18</v>
      </c>
      <c r="AB659" s="22">
        <v>6</v>
      </c>
      <c r="AC659" s="22">
        <v>0</v>
      </c>
      <c r="AD659" s="22">
        <v>6594</v>
      </c>
      <c r="AE659" s="22">
        <v>0</v>
      </c>
      <c r="AF659" s="22">
        <v>39800</v>
      </c>
      <c r="AG659" s="22">
        <v>550</v>
      </c>
      <c r="AH659" s="20">
        <v>0</v>
      </c>
      <c r="AI659" s="20">
        <v>0</v>
      </c>
      <c r="AJ659" s="20" t="s">
        <v>706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492</v>
      </c>
      <c r="BH659" s="22">
        <v>181</v>
      </c>
      <c r="BI659" s="22">
        <v>476</v>
      </c>
      <c r="BJ659" s="22">
        <v>178</v>
      </c>
      <c r="BK659" s="22">
        <v>454</v>
      </c>
      <c r="BL659" s="22">
        <v>168</v>
      </c>
      <c r="BM659" s="22">
        <v>497</v>
      </c>
      <c r="BN659" s="22">
        <v>181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644</v>
      </c>
      <c r="CB659" s="22">
        <v>182</v>
      </c>
      <c r="CC659" s="22">
        <v>431</v>
      </c>
      <c r="CD659" s="22">
        <v>147</v>
      </c>
      <c r="CE659" s="22">
        <v>499</v>
      </c>
      <c r="CF659" s="22">
        <v>179</v>
      </c>
      <c r="CG659" s="22">
        <v>288</v>
      </c>
      <c r="CH659" s="22">
        <v>110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0</v>
      </c>
      <c r="B660" s="22">
        <v>0</v>
      </c>
      <c r="C660" s="22">
        <v>199584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2</v>
      </c>
      <c r="J660" s="20">
        <v>0</v>
      </c>
      <c r="K660" s="20">
        <v>0</v>
      </c>
      <c r="L660" s="22">
        <v>0</v>
      </c>
      <c r="M660" s="20" t="s">
        <v>1605</v>
      </c>
      <c r="N660" s="20">
        <v>0</v>
      </c>
      <c r="O660" s="22">
        <v>518</v>
      </c>
      <c r="P660" s="23" t="b">
        <v>0</v>
      </c>
      <c r="Q660" s="20" t="s">
        <v>3040</v>
      </c>
      <c r="R660" s="20" t="s">
        <v>3099</v>
      </c>
      <c r="S660" s="22">
        <v>40</v>
      </c>
      <c r="T660" s="20" t="s">
        <v>1606</v>
      </c>
      <c r="U660" s="20">
        <v>0</v>
      </c>
      <c r="V660" s="20" t="s">
        <v>703</v>
      </c>
      <c r="W660" s="20">
        <v>0.4</v>
      </c>
      <c r="X660" s="23" t="b">
        <v>0</v>
      </c>
      <c r="Y660" s="20"/>
      <c r="Z660" s="20" t="s">
        <v>872</v>
      </c>
      <c r="AA660" s="22">
        <v>18</v>
      </c>
      <c r="AB660" s="22">
        <v>6</v>
      </c>
      <c r="AC660" s="22">
        <v>0</v>
      </c>
      <c r="AD660" s="22">
        <v>11423</v>
      </c>
      <c r="AE660" s="22">
        <v>0</v>
      </c>
      <c r="AF660" s="22">
        <v>56447</v>
      </c>
      <c r="AG660" s="22">
        <v>846</v>
      </c>
      <c r="AH660" s="20">
        <v>0</v>
      </c>
      <c r="AI660" s="20">
        <v>0</v>
      </c>
      <c r="AJ660" s="20" t="s">
        <v>703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</v>
      </c>
      <c r="BG660" s="22">
        <v>482</v>
      </c>
      <c r="BH660" s="22">
        <v>176</v>
      </c>
      <c r="BI660" s="22">
        <v>466</v>
      </c>
      <c r="BJ660" s="22">
        <v>173</v>
      </c>
      <c r="BK660" s="22">
        <v>444</v>
      </c>
      <c r="BL660" s="22">
        <v>163</v>
      </c>
      <c r="BM660" s="22">
        <v>487</v>
      </c>
      <c r="BN660" s="22">
        <v>176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</v>
      </c>
      <c r="BZ660" s="22">
        <v>0</v>
      </c>
      <c r="CA660" s="22">
        <v>632</v>
      </c>
      <c r="CB660" s="22">
        <v>175</v>
      </c>
      <c r="CC660" s="22">
        <v>421</v>
      </c>
      <c r="CD660" s="22">
        <v>142</v>
      </c>
      <c r="CE660" s="22">
        <v>489</v>
      </c>
      <c r="CF660" s="22">
        <v>174</v>
      </c>
      <c r="CG660" s="22">
        <v>239</v>
      </c>
      <c r="CH660" s="22">
        <v>93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487053</v>
      </c>
      <c r="D661" s="22">
        <v>0</v>
      </c>
      <c r="E661" s="22">
        <v>0</v>
      </c>
      <c r="F661" s="22">
        <v>4</v>
      </c>
      <c r="G661" s="22">
        <v>-4</v>
      </c>
      <c r="H661" s="22">
        <v>1</v>
      </c>
      <c r="I661" s="22">
        <v>2</v>
      </c>
      <c r="J661" s="20">
        <v>2</v>
      </c>
      <c r="K661" s="20">
        <v>2</v>
      </c>
      <c r="L661" s="22">
        <v>1</v>
      </c>
      <c r="M661" s="20" t="s">
        <v>2314</v>
      </c>
      <c r="N661" s="20">
        <v>2</v>
      </c>
      <c r="O661" s="22">
        <v>519</v>
      </c>
      <c r="P661" s="23" t="b">
        <v>0</v>
      </c>
      <c r="Q661" s="20"/>
      <c r="R661" s="20"/>
      <c r="S661" s="22">
        <v>49</v>
      </c>
      <c r="T661" s="20" t="s">
        <v>2315</v>
      </c>
      <c r="U661" s="20">
        <v>3.7</v>
      </c>
      <c r="V661" s="20" t="s">
        <v>2316</v>
      </c>
      <c r="W661" s="20">
        <v>21.3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33</v>
      </c>
      <c r="AD661" s="22">
        <v>2310956</v>
      </c>
      <c r="AE661" s="22">
        <v>26106</v>
      </c>
      <c r="AF661" s="22">
        <v>474972</v>
      </c>
      <c r="AG661" s="22">
        <v>41041</v>
      </c>
      <c r="AH661" s="20">
        <v>0.4</v>
      </c>
      <c r="AI661" s="20">
        <v>6.7</v>
      </c>
      <c r="AJ661" s="20" t="s">
        <v>2316</v>
      </c>
      <c r="AK661" s="22">
        <v>728</v>
      </c>
      <c r="AL661" s="22">
        <v>0</v>
      </c>
      <c r="AM661" s="22">
        <v>2</v>
      </c>
      <c r="AN661" s="22">
        <v>3</v>
      </c>
      <c r="AO661" s="22">
        <v>8</v>
      </c>
      <c r="AP661" s="22">
        <v>0</v>
      </c>
      <c r="AQ661" s="22">
        <v>0</v>
      </c>
      <c r="AR661" s="22">
        <v>0</v>
      </c>
      <c r="AS661" s="22">
        <v>3</v>
      </c>
      <c r="AT661" s="22">
        <v>0</v>
      </c>
      <c r="AU661" s="22">
        <v>0</v>
      </c>
      <c r="AV661" s="22">
        <v>4</v>
      </c>
      <c r="AW661" s="22">
        <v>146</v>
      </c>
      <c r="AX661" s="20">
        <v>163</v>
      </c>
      <c r="AY661" s="20">
        <v>103.3</v>
      </c>
      <c r="AZ661" s="20">
        <v>84</v>
      </c>
      <c r="BA661" s="20">
        <v>35.1</v>
      </c>
      <c r="BB661" s="22">
        <v>9</v>
      </c>
      <c r="BC661" s="20">
        <v>0.24</v>
      </c>
      <c r="BD661" s="20">
        <v>0.81</v>
      </c>
      <c r="BE661" s="20">
        <v>1.05</v>
      </c>
      <c r="BF661" s="20">
        <v>10.52</v>
      </c>
      <c r="BG661" s="22">
        <v>84</v>
      </c>
      <c r="BH661" s="22">
        <v>29</v>
      </c>
      <c r="BI661" s="22">
        <v>90</v>
      </c>
      <c r="BJ661" s="22">
        <v>18</v>
      </c>
      <c r="BK661" s="22">
        <v>108</v>
      </c>
      <c r="BL661" s="22">
        <v>12</v>
      </c>
      <c r="BM661" s="22">
        <v>82</v>
      </c>
      <c r="BN661" s="22">
        <v>17</v>
      </c>
      <c r="BO661" s="20"/>
      <c r="BP661" s="20"/>
      <c r="BQ661" s="20"/>
      <c r="BR661" s="20"/>
      <c r="BS661" s="20"/>
      <c r="BT661" s="20"/>
      <c r="BU661" s="22">
        <v>0.03</v>
      </c>
      <c r="BV661" s="22">
        <v>0</v>
      </c>
      <c r="BW661" s="22">
        <v>0.1</v>
      </c>
      <c r="BX661" s="22">
        <v>0.13</v>
      </c>
      <c r="BY661" s="22">
        <v>1.3</v>
      </c>
      <c r="BZ661" s="22">
        <v>0.99</v>
      </c>
      <c r="CA661" s="22">
        <v>275</v>
      </c>
      <c r="CB661" s="22">
        <v>32</v>
      </c>
      <c r="CC661" s="22">
        <v>151</v>
      </c>
      <c r="CD661" s="22">
        <v>45</v>
      </c>
      <c r="CE661" s="22">
        <v>79</v>
      </c>
      <c r="CF661" s="22">
        <v>22</v>
      </c>
      <c r="CG661" s="22">
        <v>15</v>
      </c>
      <c r="CH661" s="22">
        <v>5</v>
      </c>
      <c r="CI661" s="22">
        <v>1.1100000000000001</v>
      </c>
      <c r="CJ661" s="22">
        <v>0.37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184254</v>
      </c>
      <c r="D662" s="22">
        <v>0</v>
      </c>
      <c r="E662" s="22">
        <v>0</v>
      </c>
      <c r="F662" s="22">
        <v>2</v>
      </c>
      <c r="G662" s="22">
        <v>-2</v>
      </c>
      <c r="H662" s="22">
        <v>1</v>
      </c>
      <c r="I662" s="22">
        <v>1</v>
      </c>
      <c r="J662" s="20">
        <v>4.5</v>
      </c>
      <c r="K662" s="20">
        <v>4.5</v>
      </c>
      <c r="L662" s="22">
        <v>6</v>
      </c>
      <c r="M662" s="20" t="s">
        <v>2317</v>
      </c>
      <c r="N662" s="20">
        <v>4.5</v>
      </c>
      <c r="O662" s="22">
        <v>520</v>
      </c>
      <c r="P662" s="23" t="b">
        <v>1</v>
      </c>
      <c r="Q662" s="20"/>
      <c r="R662" s="20"/>
      <c r="S662" s="22">
        <v>52</v>
      </c>
      <c r="T662" s="20" t="s">
        <v>2318</v>
      </c>
      <c r="U662" s="20">
        <v>4.7</v>
      </c>
      <c r="V662" s="20" t="s">
        <v>2319</v>
      </c>
      <c r="W662" s="20">
        <v>7.1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42</v>
      </c>
      <c r="AD662" s="22">
        <v>774353</v>
      </c>
      <c r="AE662" s="22">
        <v>23156</v>
      </c>
      <c r="AF662" s="22">
        <v>250524</v>
      </c>
      <c r="AG662" s="22">
        <v>7338</v>
      </c>
      <c r="AH662" s="20">
        <v>0.9</v>
      </c>
      <c r="AI662" s="20">
        <v>8.1</v>
      </c>
      <c r="AJ662" s="20" t="s">
        <v>2319</v>
      </c>
      <c r="AK662" s="22">
        <v>810</v>
      </c>
      <c r="AL662" s="22">
        <v>0</v>
      </c>
      <c r="AM662" s="22">
        <v>0</v>
      </c>
      <c r="AN662" s="22">
        <v>4</v>
      </c>
      <c r="AO662" s="22">
        <v>8</v>
      </c>
      <c r="AP662" s="22">
        <v>0</v>
      </c>
      <c r="AQ662" s="22">
        <v>0</v>
      </c>
      <c r="AR662" s="22">
        <v>0</v>
      </c>
      <c r="AS662" s="22">
        <v>2</v>
      </c>
      <c r="AT662" s="22">
        <v>0</v>
      </c>
      <c r="AU662" s="22">
        <v>32</v>
      </c>
      <c r="AV662" s="22">
        <v>4</v>
      </c>
      <c r="AW662" s="22">
        <v>200</v>
      </c>
      <c r="AX662" s="20">
        <v>256.8</v>
      </c>
      <c r="AY662" s="20">
        <v>0</v>
      </c>
      <c r="AZ662" s="20">
        <v>0</v>
      </c>
      <c r="BA662" s="20">
        <v>25.6</v>
      </c>
      <c r="BB662" s="22">
        <v>9</v>
      </c>
      <c r="BC662" s="20">
        <v>0</v>
      </c>
      <c r="BD662" s="20">
        <v>0</v>
      </c>
      <c r="BE662" s="20">
        <v>0</v>
      </c>
      <c r="BF662" s="20">
        <v>11.88</v>
      </c>
      <c r="BG662" s="22">
        <v>19</v>
      </c>
      <c r="BH662" s="22">
        <v>7</v>
      </c>
      <c r="BI662" s="22">
        <v>706</v>
      </c>
      <c r="BJ662" s="22">
        <v>84</v>
      </c>
      <c r="BK662" s="22">
        <v>703</v>
      </c>
      <c r="BL662" s="22">
        <v>83</v>
      </c>
      <c r="BM662" s="22">
        <v>139</v>
      </c>
      <c r="BN662" s="22">
        <v>7</v>
      </c>
      <c r="BO662" s="20"/>
      <c r="BP662" s="20"/>
      <c r="BQ662" s="20"/>
      <c r="BR662" s="20"/>
      <c r="BS662" s="20"/>
      <c r="BT662" s="20"/>
      <c r="BU662" s="22">
        <v>0</v>
      </c>
      <c r="BV662" s="22">
        <v>3.56</v>
      </c>
      <c r="BW662" s="22">
        <v>0</v>
      </c>
      <c r="BX662" s="22">
        <v>0</v>
      </c>
      <c r="BY662" s="22">
        <v>1.32</v>
      </c>
      <c r="BZ662" s="22">
        <v>0.89</v>
      </c>
      <c r="CA662" s="22">
        <v>157</v>
      </c>
      <c r="CB662" s="22">
        <v>4</v>
      </c>
      <c r="CC662" s="22">
        <v>46</v>
      </c>
      <c r="CD662" s="22">
        <v>3</v>
      </c>
      <c r="CE662" s="22">
        <v>33</v>
      </c>
      <c r="CF662" s="22">
        <v>2</v>
      </c>
      <c r="CG662" s="22">
        <v>54</v>
      </c>
      <c r="CH662" s="22">
        <v>11</v>
      </c>
      <c r="CI662" s="22">
        <v>1</v>
      </c>
      <c r="CJ662" s="22">
        <v>0.44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0</v>
      </c>
      <c r="B663" s="22">
        <v>0</v>
      </c>
      <c r="C663" s="22">
        <v>175941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1</v>
      </c>
      <c r="J663" s="20">
        <v>0</v>
      </c>
      <c r="K663" s="20">
        <v>0</v>
      </c>
      <c r="L663" s="22">
        <v>0</v>
      </c>
      <c r="M663" s="20" t="s">
        <v>1622</v>
      </c>
      <c r="N663" s="20">
        <v>0</v>
      </c>
      <c r="O663" s="22">
        <v>521</v>
      </c>
      <c r="P663" s="23" t="b">
        <v>0</v>
      </c>
      <c r="Q663" s="20" t="s">
        <v>2418</v>
      </c>
      <c r="R663" s="20" t="s">
        <v>2626</v>
      </c>
      <c r="S663" s="22">
        <v>39</v>
      </c>
      <c r="T663" s="20" t="s">
        <v>2320</v>
      </c>
      <c r="U663" s="20">
        <v>0</v>
      </c>
      <c r="V663" s="20" t="s">
        <v>2321</v>
      </c>
      <c r="W663" s="20">
        <v>0.2</v>
      </c>
      <c r="X663" s="23" t="b">
        <v>0</v>
      </c>
      <c r="Y663" s="20"/>
      <c r="Z663" s="20" t="s">
        <v>899</v>
      </c>
      <c r="AA663" s="22">
        <v>18</v>
      </c>
      <c r="AB663" s="22">
        <v>6</v>
      </c>
      <c r="AC663" s="22">
        <v>0</v>
      </c>
      <c r="AD663" s="22">
        <v>5274</v>
      </c>
      <c r="AE663" s="22">
        <v>968</v>
      </c>
      <c r="AF663" s="22">
        <v>12886</v>
      </c>
      <c r="AG663" s="22">
        <v>432</v>
      </c>
      <c r="AH663" s="20">
        <v>0</v>
      </c>
      <c r="AI663" s="20">
        <v>0</v>
      </c>
      <c r="AJ663" s="20" t="s">
        <v>2321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446</v>
      </c>
      <c r="BH663" s="22">
        <v>33</v>
      </c>
      <c r="BI663" s="22">
        <v>428</v>
      </c>
      <c r="BJ663" s="22">
        <v>16</v>
      </c>
      <c r="BK663" s="22">
        <v>405</v>
      </c>
      <c r="BL663" s="22">
        <v>11</v>
      </c>
      <c r="BM663" s="22">
        <v>450</v>
      </c>
      <c r="BN663" s="22">
        <v>33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715</v>
      </c>
      <c r="CB663" s="22">
        <v>80</v>
      </c>
      <c r="CC663" s="22">
        <v>382</v>
      </c>
      <c r="CD663" s="22">
        <v>31</v>
      </c>
      <c r="CE663" s="22">
        <v>453</v>
      </c>
      <c r="CF663" s="22">
        <v>33</v>
      </c>
      <c r="CG663" s="22">
        <v>332</v>
      </c>
      <c r="CH663" s="22">
        <v>51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0</v>
      </c>
      <c r="C664" s="22">
        <v>235674</v>
      </c>
      <c r="D664" s="22">
        <v>0</v>
      </c>
      <c r="E664" s="22">
        <v>0</v>
      </c>
      <c r="F664" s="22">
        <v>-3</v>
      </c>
      <c r="G664" s="22">
        <v>3</v>
      </c>
      <c r="H664" s="22">
        <v>1</v>
      </c>
      <c r="I664" s="22">
        <v>3</v>
      </c>
      <c r="J664" s="20">
        <v>0</v>
      </c>
      <c r="K664" s="20">
        <v>0</v>
      </c>
      <c r="L664" s="22">
        <v>0</v>
      </c>
      <c r="M664" s="20" t="s">
        <v>1321</v>
      </c>
      <c r="N664" s="20">
        <v>0.5</v>
      </c>
      <c r="O664" s="22">
        <v>583</v>
      </c>
      <c r="P664" s="23" t="b">
        <v>0</v>
      </c>
      <c r="Q664" s="20" t="s">
        <v>3450</v>
      </c>
      <c r="R664" s="20" t="s">
        <v>3451</v>
      </c>
      <c r="S664" s="22">
        <v>52</v>
      </c>
      <c r="T664" s="20" t="s">
        <v>1322</v>
      </c>
      <c r="U664" s="20">
        <v>2.8</v>
      </c>
      <c r="V664" s="20" t="s">
        <v>699</v>
      </c>
      <c r="W664" s="20">
        <v>0.1</v>
      </c>
      <c r="X664" s="23" t="b">
        <v>0</v>
      </c>
      <c r="Y664" s="20"/>
      <c r="Z664" s="20" t="s">
        <v>899</v>
      </c>
      <c r="AA664" s="22">
        <v>18</v>
      </c>
      <c r="AB664" s="22">
        <v>6</v>
      </c>
      <c r="AC664" s="22">
        <v>14</v>
      </c>
      <c r="AD664" s="22">
        <v>18704</v>
      </c>
      <c r="AE664" s="22">
        <v>7</v>
      </c>
      <c r="AF664" s="22">
        <v>24989</v>
      </c>
      <c r="AG664" s="22">
        <v>732</v>
      </c>
      <c r="AH664" s="20">
        <v>0.1</v>
      </c>
      <c r="AI664" s="20">
        <v>2.7</v>
      </c>
      <c r="AJ664" s="20" t="s">
        <v>699</v>
      </c>
      <c r="AK664" s="22">
        <v>196</v>
      </c>
      <c r="AL664" s="22">
        <v>0</v>
      </c>
      <c r="AM664" s="22">
        <v>2</v>
      </c>
      <c r="AN664" s="22">
        <v>0</v>
      </c>
      <c r="AO664" s="22">
        <v>2</v>
      </c>
      <c r="AP664" s="22">
        <v>0</v>
      </c>
      <c r="AQ664" s="22">
        <v>0</v>
      </c>
      <c r="AR664" s="22">
        <v>0</v>
      </c>
      <c r="AS664" s="22">
        <v>1</v>
      </c>
      <c r="AT664" s="22">
        <v>0</v>
      </c>
      <c r="AU664" s="22">
        <v>0</v>
      </c>
      <c r="AV664" s="22">
        <v>2</v>
      </c>
      <c r="AW664" s="22">
        <v>53</v>
      </c>
      <c r="AX664" s="20">
        <v>73.400000000000006</v>
      </c>
      <c r="AY664" s="20">
        <v>144.30000000000001</v>
      </c>
      <c r="AZ664" s="20">
        <v>61</v>
      </c>
      <c r="BA664" s="20">
        <v>28</v>
      </c>
      <c r="BB664" s="22">
        <v>2</v>
      </c>
      <c r="BC664" s="20">
        <v>0.41</v>
      </c>
      <c r="BD664" s="20">
        <v>0.75</v>
      </c>
      <c r="BE664" s="20">
        <v>1.1599999999999999</v>
      </c>
      <c r="BF664" s="20">
        <v>1.79</v>
      </c>
      <c r="BG664" s="22">
        <v>227</v>
      </c>
      <c r="BH664" s="22">
        <v>90</v>
      </c>
      <c r="BI664" s="22">
        <v>52</v>
      </c>
      <c r="BJ664" s="22">
        <v>37</v>
      </c>
      <c r="BK664" s="22">
        <v>141</v>
      </c>
      <c r="BL664" s="22">
        <v>84</v>
      </c>
      <c r="BM664" s="22">
        <v>122</v>
      </c>
      <c r="BN664" s="22">
        <v>65</v>
      </c>
      <c r="BO664" s="20"/>
      <c r="BP664" s="20"/>
      <c r="BQ664" s="20"/>
      <c r="BR664" s="20"/>
      <c r="BS664" s="20"/>
      <c r="BT664" s="20"/>
      <c r="BU664" s="22">
        <v>0.19</v>
      </c>
      <c r="BV664" s="22">
        <v>0</v>
      </c>
      <c r="BW664" s="22">
        <v>0.34</v>
      </c>
      <c r="BX664" s="22">
        <v>0.53</v>
      </c>
      <c r="BY664" s="22">
        <v>0.82</v>
      </c>
      <c r="BZ664" s="22">
        <v>0.92</v>
      </c>
      <c r="CA664" s="22">
        <v>158</v>
      </c>
      <c r="CB664" s="22">
        <v>100</v>
      </c>
      <c r="CC664" s="22">
        <v>318</v>
      </c>
      <c r="CD664" s="22">
        <v>148</v>
      </c>
      <c r="CE664" s="22">
        <v>160</v>
      </c>
      <c r="CF664" s="22">
        <v>69</v>
      </c>
      <c r="CG664" s="22">
        <v>389</v>
      </c>
      <c r="CH664" s="22">
        <v>123</v>
      </c>
      <c r="CI664" s="22">
        <v>0.92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491279</v>
      </c>
      <c r="D665" s="22">
        <v>0</v>
      </c>
      <c r="E665" s="22">
        <v>0</v>
      </c>
      <c r="F665" s="22">
        <v>1</v>
      </c>
      <c r="G665" s="22">
        <v>-1</v>
      </c>
      <c r="H665" s="22">
        <v>1</v>
      </c>
      <c r="I665" s="22">
        <v>2</v>
      </c>
      <c r="J665" s="20">
        <v>6</v>
      </c>
      <c r="K665" s="20">
        <v>6</v>
      </c>
      <c r="L665" s="22">
        <v>6</v>
      </c>
      <c r="M665" s="20" t="s">
        <v>2627</v>
      </c>
      <c r="N665" s="20">
        <v>6</v>
      </c>
      <c r="O665" s="22">
        <v>639</v>
      </c>
      <c r="P665" s="23" t="b">
        <v>0</v>
      </c>
      <c r="Q665" s="20"/>
      <c r="R665" s="20"/>
      <c r="S665" s="22">
        <v>46</v>
      </c>
      <c r="T665" s="20" t="s">
        <v>2628</v>
      </c>
      <c r="U665" s="20">
        <v>4.4000000000000004</v>
      </c>
      <c r="V665" s="20" t="s">
        <v>2629</v>
      </c>
      <c r="W665" s="20">
        <v>3.7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40</v>
      </c>
      <c r="AD665" s="22">
        <v>394570</v>
      </c>
      <c r="AE665" s="22">
        <v>47699</v>
      </c>
      <c r="AF665" s="22">
        <v>80175</v>
      </c>
      <c r="AG665" s="22">
        <v>4514</v>
      </c>
      <c r="AH665" s="20">
        <v>1.3</v>
      </c>
      <c r="AI665" s="20">
        <v>8.6999999999999993</v>
      </c>
      <c r="AJ665" s="20" t="s">
        <v>2630</v>
      </c>
      <c r="AK665" s="22">
        <v>810</v>
      </c>
      <c r="AL665" s="22">
        <v>1</v>
      </c>
      <c r="AM665" s="22">
        <v>0</v>
      </c>
      <c r="AN665" s="22">
        <v>4</v>
      </c>
      <c r="AO665" s="22">
        <v>8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4</v>
      </c>
      <c r="AW665" s="22">
        <v>207</v>
      </c>
      <c r="AX665" s="20">
        <v>182</v>
      </c>
      <c r="AY665" s="20">
        <v>12.6</v>
      </c>
      <c r="AZ665" s="20">
        <v>32</v>
      </c>
      <c r="BA665" s="20">
        <v>22.8</v>
      </c>
      <c r="BB665" s="22">
        <v>9</v>
      </c>
      <c r="BC665" s="20">
        <v>0.35</v>
      </c>
      <c r="BD665" s="20">
        <v>0.1</v>
      </c>
      <c r="BE665" s="20">
        <v>0.45</v>
      </c>
      <c r="BF665" s="20">
        <v>11.87</v>
      </c>
      <c r="BG665" s="22">
        <v>57</v>
      </c>
      <c r="BH665" s="22">
        <v>18</v>
      </c>
      <c r="BI665" s="22">
        <v>332</v>
      </c>
      <c r="BJ665" s="22">
        <v>114</v>
      </c>
      <c r="BK665" s="22">
        <v>215</v>
      </c>
      <c r="BL665" s="22">
        <v>59</v>
      </c>
      <c r="BM665" s="22">
        <v>170</v>
      </c>
      <c r="BN665" s="22">
        <v>46</v>
      </c>
      <c r="BO665" s="20"/>
      <c r="BP665" s="20"/>
      <c r="BQ665" s="20"/>
      <c r="BR665" s="20"/>
      <c r="BS665" s="20"/>
      <c r="BT665" s="20"/>
      <c r="BU665" s="22">
        <v>0.04</v>
      </c>
      <c r="BV665" s="22">
        <v>0</v>
      </c>
      <c r="BW665" s="22">
        <v>0.01</v>
      </c>
      <c r="BX665" s="22">
        <v>0.05</v>
      </c>
      <c r="BY665" s="22">
        <v>1.32</v>
      </c>
      <c r="BZ665" s="22">
        <v>0.89</v>
      </c>
      <c r="CA665" s="22">
        <v>343</v>
      </c>
      <c r="CB665" s="22">
        <v>45</v>
      </c>
      <c r="CC665" s="22">
        <v>18</v>
      </c>
      <c r="CD665" s="22">
        <v>5</v>
      </c>
      <c r="CE665" s="22">
        <v>41</v>
      </c>
      <c r="CF665" s="22">
        <v>9</v>
      </c>
      <c r="CG665" s="22">
        <v>91</v>
      </c>
      <c r="CH665" s="22">
        <v>36</v>
      </c>
      <c r="CI665" s="22">
        <v>1</v>
      </c>
      <c r="CJ665" s="22">
        <v>0.44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490145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4</v>
      </c>
      <c r="J666" s="20">
        <v>0</v>
      </c>
      <c r="K666" s="20">
        <v>0</v>
      </c>
      <c r="L666" s="22">
        <v>0</v>
      </c>
      <c r="M666" s="20" t="s">
        <v>2631</v>
      </c>
      <c r="N666" s="20">
        <v>0</v>
      </c>
      <c r="O666" s="22">
        <v>640</v>
      </c>
      <c r="P666" s="23" t="b">
        <v>0</v>
      </c>
      <c r="Q666" s="20" t="s">
        <v>2920</v>
      </c>
      <c r="R666" s="20" t="s">
        <v>3100</v>
      </c>
      <c r="S666" s="22">
        <v>45</v>
      </c>
      <c r="T666" s="20" t="s">
        <v>2632</v>
      </c>
      <c r="U666" s="20">
        <v>0</v>
      </c>
      <c r="V666" s="20" t="s">
        <v>2633</v>
      </c>
      <c r="W666" s="20">
        <v>0.2</v>
      </c>
      <c r="X666" s="23" t="b">
        <v>0</v>
      </c>
      <c r="Y666" s="20"/>
      <c r="Z666" s="20" t="s">
        <v>872</v>
      </c>
      <c r="AA666" s="22">
        <v>18</v>
      </c>
      <c r="AB666" s="22">
        <v>6</v>
      </c>
      <c r="AC666" s="22">
        <v>0</v>
      </c>
      <c r="AD666" s="22">
        <v>7772</v>
      </c>
      <c r="AE666" s="22">
        <v>0</v>
      </c>
      <c r="AF666" s="22">
        <v>27294</v>
      </c>
      <c r="AG666" s="22">
        <v>314</v>
      </c>
      <c r="AH666" s="20">
        <v>0</v>
      </c>
      <c r="AI666" s="20">
        <v>0</v>
      </c>
      <c r="AJ666" s="20" t="s">
        <v>2633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639</v>
      </c>
      <c r="BH666" s="22">
        <v>69</v>
      </c>
      <c r="BI666" s="22">
        <v>635</v>
      </c>
      <c r="BJ666" s="22">
        <v>71</v>
      </c>
      <c r="BK666" s="22">
        <v>628</v>
      </c>
      <c r="BL666" s="22">
        <v>70</v>
      </c>
      <c r="BM666" s="22">
        <v>644</v>
      </c>
      <c r="BN666" s="22">
        <v>70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436</v>
      </c>
      <c r="CB666" s="22">
        <v>77</v>
      </c>
      <c r="CC666" s="22">
        <v>607</v>
      </c>
      <c r="CD666" s="22">
        <v>69</v>
      </c>
      <c r="CE666" s="22">
        <v>644</v>
      </c>
      <c r="CF666" s="22">
        <v>71</v>
      </c>
      <c r="CG666" s="22">
        <v>350</v>
      </c>
      <c r="CH666" s="22">
        <v>54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536908</v>
      </c>
      <c r="D667" s="22">
        <v>0</v>
      </c>
      <c r="E667" s="22">
        <v>0</v>
      </c>
      <c r="F667" s="22">
        <v>-1</v>
      </c>
      <c r="G667" s="22">
        <v>1</v>
      </c>
      <c r="H667" s="22">
        <v>0</v>
      </c>
      <c r="I667" s="22">
        <v>4</v>
      </c>
      <c r="J667" s="20">
        <v>0.5</v>
      </c>
      <c r="K667" s="20">
        <v>0.5</v>
      </c>
      <c r="L667" s="22">
        <v>1</v>
      </c>
      <c r="M667" s="20" t="s">
        <v>2634</v>
      </c>
      <c r="N667" s="20">
        <v>0.5</v>
      </c>
      <c r="O667" s="22">
        <v>641</v>
      </c>
      <c r="P667" s="23" t="b">
        <v>0</v>
      </c>
      <c r="Q667" s="20"/>
      <c r="R667" s="20"/>
      <c r="S667" s="22">
        <v>54</v>
      </c>
      <c r="T667" s="20" t="s">
        <v>2635</v>
      </c>
      <c r="U667" s="20">
        <v>0.7</v>
      </c>
      <c r="V667" s="20" t="s">
        <v>2636</v>
      </c>
      <c r="W667" s="20">
        <v>0.1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2</v>
      </c>
      <c r="AD667" s="22">
        <v>5010</v>
      </c>
      <c r="AE667" s="22">
        <v>183</v>
      </c>
      <c r="AF667" s="22">
        <v>7613</v>
      </c>
      <c r="AG667" s="22">
        <v>185</v>
      </c>
      <c r="AH667" s="20">
        <v>0.1</v>
      </c>
      <c r="AI667" s="20">
        <v>0.4</v>
      </c>
      <c r="AJ667" s="20" t="s">
        <v>2637</v>
      </c>
      <c r="AK667" s="22">
        <v>10</v>
      </c>
      <c r="AL667" s="22">
        <v>0</v>
      </c>
      <c r="AM667" s="22">
        <v>0</v>
      </c>
      <c r="AN667" s="22">
        <v>0</v>
      </c>
      <c r="AO667" s="22">
        <v>0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0</v>
      </c>
      <c r="AW667" s="22">
        <v>2</v>
      </c>
      <c r="AX667" s="20">
        <v>0</v>
      </c>
      <c r="AY667" s="20">
        <v>0.6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0.89</v>
      </c>
      <c r="BG667" s="22">
        <v>714</v>
      </c>
      <c r="BH667" s="22">
        <v>85</v>
      </c>
      <c r="BI667" s="22">
        <v>402</v>
      </c>
      <c r="BJ667" s="22">
        <v>53</v>
      </c>
      <c r="BK667" s="22">
        <v>712</v>
      </c>
      <c r="BL667" s="22">
        <v>85</v>
      </c>
      <c r="BM667" s="22">
        <v>714</v>
      </c>
      <c r="BN667" s="22">
        <v>85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8.01</v>
      </c>
      <c r="BZ667" s="22">
        <v>0</v>
      </c>
      <c r="CA667" s="22">
        <v>134</v>
      </c>
      <c r="CB667" s="22">
        <v>37</v>
      </c>
      <c r="CC667" s="22">
        <v>325</v>
      </c>
      <c r="CD667" s="22">
        <v>47</v>
      </c>
      <c r="CE667" s="22">
        <v>428</v>
      </c>
      <c r="CF667" s="22">
        <v>56</v>
      </c>
      <c r="CG667" s="22">
        <v>480</v>
      </c>
      <c r="CH667" s="22">
        <v>69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548308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2</v>
      </c>
      <c r="J668" s="20">
        <v>0</v>
      </c>
      <c r="K668" s="20">
        <v>0</v>
      </c>
      <c r="L668" s="22">
        <v>0</v>
      </c>
      <c r="M668" s="20" t="s">
        <v>973</v>
      </c>
      <c r="N668" s="20">
        <v>0</v>
      </c>
      <c r="O668" s="22">
        <v>702</v>
      </c>
      <c r="P668" s="23" t="b">
        <v>0</v>
      </c>
      <c r="Q668" s="20"/>
      <c r="R668" s="20"/>
      <c r="S668" s="22">
        <v>40</v>
      </c>
      <c r="T668" s="20" t="s">
        <v>3101</v>
      </c>
      <c r="U668" s="20">
        <v>0</v>
      </c>
      <c r="V668" s="20" t="s">
        <v>680</v>
      </c>
      <c r="W668" s="20">
        <v>0.1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0</v>
      </c>
      <c r="AD668" s="22">
        <v>7252</v>
      </c>
      <c r="AE668" s="22">
        <v>466</v>
      </c>
      <c r="AF668" s="22">
        <v>3180</v>
      </c>
      <c r="AG668" s="22">
        <v>261</v>
      </c>
      <c r="AH668" s="20">
        <v>0</v>
      </c>
      <c r="AI668" s="20">
        <v>0</v>
      </c>
      <c r="AJ668" s="20" t="s">
        <v>680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532</v>
      </c>
      <c r="BH668" s="22">
        <v>205</v>
      </c>
      <c r="BI668" s="22">
        <v>515</v>
      </c>
      <c r="BJ668" s="22">
        <v>201</v>
      </c>
      <c r="BK668" s="22">
        <v>496</v>
      </c>
      <c r="BL668" s="22">
        <v>194</v>
      </c>
      <c r="BM668" s="22">
        <v>536</v>
      </c>
      <c r="BN668" s="22">
        <v>204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693</v>
      </c>
      <c r="CB668" s="22">
        <v>215</v>
      </c>
      <c r="CC668" s="22">
        <v>473</v>
      </c>
      <c r="CD668" s="22">
        <v>173</v>
      </c>
      <c r="CE668" s="22">
        <v>539</v>
      </c>
      <c r="CF668" s="22">
        <v>203</v>
      </c>
      <c r="CG668" s="22">
        <v>429</v>
      </c>
      <c r="CH668" s="22">
        <v>166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513588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4</v>
      </c>
      <c r="J669" s="20">
        <v>0</v>
      </c>
      <c r="K669" s="20">
        <v>0</v>
      </c>
      <c r="L669" s="22">
        <v>0</v>
      </c>
      <c r="M669" s="20" t="s">
        <v>3380</v>
      </c>
      <c r="N669" s="20">
        <v>0</v>
      </c>
      <c r="O669" s="22">
        <v>722</v>
      </c>
      <c r="P669" s="23" t="b">
        <v>0</v>
      </c>
      <c r="Q669" s="20"/>
      <c r="R669" s="20"/>
      <c r="S669" s="22">
        <v>45</v>
      </c>
      <c r="T669" s="20" t="s">
        <v>3381</v>
      </c>
      <c r="U669" s="20">
        <v>0</v>
      </c>
      <c r="V669" s="20" t="s">
        <v>3382</v>
      </c>
      <c r="W669" s="20">
        <v>0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0</v>
      </c>
      <c r="AD669" s="22">
        <v>1724</v>
      </c>
      <c r="AE669" s="22">
        <v>332</v>
      </c>
      <c r="AF669" s="22">
        <v>546</v>
      </c>
      <c r="AG669" s="22">
        <v>143</v>
      </c>
      <c r="AH669" s="20">
        <v>0</v>
      </c>
      <c r="AI669" s="20">
        <v>0</v>
      </c>
      <c r="AJ669" s="20" t="s">
        <v>3382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2">
        <v>0</v>
      </c>
      <c r="BC669" s="20">
        <v>0</v>
      </c>
      <c r="BD669" s="20">
        <v>0</v>
      </c>
      <c r="BE669" s="20">
        <v>0</v>
      </c>
      <c r="BF669" s="20">
        <v>0</v>
      </c>
      <c r="BG669" s="22">
        <v>649</v>
      </c>
      <c r="BH669" s="22">
        <v>72</v>
      </c>
      <c r="BI669" s="22">
        <v>645</v>
      </c>
      <c r="BJ669" s="22">
        <v>74</v>
      </c>
      <c r="BK669" s="22">
        <v>638</v>
      </c>
      <c r="BL669" s="22">
        <v>73</v>
      </c>
      <c r="BM669" s="22">
        <v>654</v>
      </c>
      <c r="BN669" s="22">
        <v>73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</v>
      </c>
      <c r="BX669" s="22">
        <v>0</v>
      </c>
      <c r="BY669" s="22">
        <v>0</v>
      </c>
      <c r="BZ669" s="22">
        <v>0</v>
      </c>
      <c r="CA669" s="22">
        <v>447</v>
      </c>
      <c r="CB669" s="22">
        <v>80</v>
      </c>
      <c r="CC669" s="22">
        <v>617</v>
      </c>
      <c r="CD669" s="22">
        <v>72</v>
      </c>
      <c r="CE669" s="22">
        <v>654</v>
      </c>
      <c r="CF669" s="22">
        <v>74</v>
      </c>
      <c r="CG669" s="22">
        <v>603</v>
      </c>
      <c r="CH669" s="22">
        <v>83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210494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2</v>
      </c>
      <c r="J670" s="20">
        <v>2</v>
      </c>
      <c r="K670" s="20">
        <v>2</v>
      </c>
      <c r="L670" s="22">
        <v>0</v>
      </c>
      <c r="M670" s="20" t="s">
        <v>1652</v>
      </c>
      <c r="N670" s="20">
        <v>2</v>
      </c>
      <c r="O670" s="22">
        <v>522</v>
      </c>
      <c r="P670" s="23" t="b">
        <v>0</v>
      </c>
      <c r="Q670" s="20"/>
      <c r="R670" s="20" t="s">
        <v>2828</v>
      </c>
      <c r="S670" s="22">
        <v>45</v>
      </c>
      <c r="T670" s="20" t="s">
        <v>1653</v>
      </c>
      <c r="U670" s="20">
        <v>2.2000000000000002</v>
      </c>
      <c r="V670" s="20" t="s">
        <v>549</v>
      </c>
      <c r="W670" s="20">
        <v>0.8</v>
      </c>
      <c r="X670" s="23" t="b">
        <v>0</v>
      </c>
      <c r="Y670" s="20"/>
      <c r="Z670" s="20" t="s">
        <v>858</v>
      </c>
      <c r="AA670" s="22">
        <v>19</v>
      </c>
      <c r="AB670" s="22">
        <v>21</v>
      </c>
      <c r="AC670" s="22">
        <v>18</v>
      </c>
      <c r="AD670" s="22">
        <v>56496</v>
      </c>
      <c r="AE670" s="22">
        <v>1611</v>
      </c>
      <c r="AF670" s="22">
        <v>49637</v>
      </c>
      <c r="AG670" s="22">
        <v>1897</v>
      </c>
      <c r="AH670" s="20">
        <v>0.4</v>
      </c>
      <c r="AI670" s="20">
        <v>4</v>
      </c>
      <c r="AJ670" s="20" t="s">
        <v>2322</v>
      </c>
      <c r="AK670" s="22">
        <v>696</v>
      </c>
      <c r="AL670" s="22">
        <v>1</v>
      </c>
      <c r="AM670" s="22">
        <v>0</v>
      </c>
      <c r="AN670" s="22">
        <v>1</v>
      </c>
      <c r="AO670" s="22">
        <v>15</v>
      </c>
      <c r="AP670" s="22">
        <v>0</v>
      </c>
      <c r="AQ670" s="22">
        <v>0</v>
      </c>
      <c r="AR670" s="22">
        <v>0</v>
      </c>
      <c r="AS670" s="22">
        <v>0</v>
      </c>
      <c r="AT670" s="22">
        <v>1</v>
      </c>
      <c r="AU670" s="22">
        <v>0</v>
      </c>
      <c r="AV670" s="22">
        <v>0</v>
      </c>
      <c r="AW670" s="22">
        <v>94</v>
      </c>
      <c r="AX670" s="20">
        <v>186.2</v>
      </c>
      <c r="AY670" s="20">
        <v>12.3</v>
      </c>
      <c r="AZ670" s="20">
        <v>70</v>
      </c>
      <c r="BA670" s="20">
        <v>26.8</v>
      </c>
      <c r="BB670" s="22">
        <v>8</v>
      </c>
      <c r="BC670" s="20">
        <v>0.78</v>
      </c>
      <c r="BD670" s="20">
        <v>0.04</v>
      </c>
      <c r="BE670" s="20">
        <v>0.82</v>
      </c>
      <c r="BF670" s="20">
        <v>17.16</v>
      </c>
      <c r="BG670" s="22">
        <v>54</v>
      </c>
      <c r="BH670" s="22">
        <v>17</v>
      </c>
      <c r="BI670" s="22">
        <v>336</v>
      </c>
      <c r="BJ670" s="22">
        <v>117</v>
      </c>
      <c r="BK670" s="22">
        <v>126</v>
      </c>
      <c r="BL670" s="22">
        <v>16</v>
      </c>
      <c r="BM670" s="22">
        <v>129</v>
      </c>
      <c r="BN670" s="22">
        <v>31</v>
      </c>
      <c r="BO670" s="20"/>
      <c r="BP670" s="20"/>
      <c r="BQ670" s="20"/>
      <c r="BR670" s="20"/>
      <c r="BS670" s="20"/>
      <c r="BT670" s="20"/>
      <c r="BU670" s="22">
        <v>0.1</v>
      </c>
      <c r="BV670" s="22">
        <v>0</v>
      </c>
      <c r="BW670" s="22">
        <v>0.01</v>
      </c>
      <c r="BX670" s="22">
        <v>0.11</v>
      </c>
      <c r="BY670" s="22">
        <v>2.2200000000000002</v>
      </c>
      <c r="BZ670" s="22">
        <v>1.94</v>
      </c>
      <c r="CA670" s="22">
        <v>382</v>
      </c>
      <c r="CB670" s="22">
        <v>70</v>
      </c>
      <c r="CC670" s="22">
        <v>143</v>
      </c>
      <c r="CD670" s="22">
        <v>44</v>
      </c>
      <c r="CE670" s="22">
        <v>199</v>
      </c>
      <c r="CF670" s="22">
        <v>69</v>
      </c>
      <c r="CG670" s="22">
        <v>183</v>
      </c>
      <c r="CH670" s="22">
        <v>72</v>
      </c>
      <c r="CI670" s="22">
        <v>1.03</v>
      </c>
      <c r="CJ670" s="22">
        <v>0.13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57531</v>
      </c>
      <c r="D671" s="22">
        <v>-1</v>
      </c>
      <c r="E671" s="22">
        <v>1</v>
      </c>
      <c r="F671" s="22">
        <v>-2</v>
      </c>
      <c r="G671" s="22">
        <v>2</v>
      </c>
      <c r="H671" s="22">
        <v>1</v>
      </c>
      <c r="I671" s="22">
        <v>4</v>
      </c>
      <c r="J671" s="20">
        <v>2.5</v>
      </c>
      <c r="K671" s="20">
        <v>2.5</v>
      </c>
      <c r="L671" s="22">
        <v>2</v>
      </c>
      <c r="M671" s="20" t="s">
        <v>1635</v>
      </c>
      <c r="N671" s="20">
        <v>2.5</v>
      </c>
      <c r="O671" s="22">
        <v>523</v>
      </c>
      <c r="P671" s="23" t="b">
        <v>0</v>
      </c>
      <c r="Q671" s="20"/>
      <c r="R671" s="20" t="s">
        <v>3407</v>
      </c>
      <c r="S671" s="22">
        <v>58</v>
      </c>
      <c r="T671" s="20" t="s">
        <v>1636</v>
      </c>
      <c r="U671" s="20">
        <v>3.4</v>
      </c>
      <c r="V671" s="20" t="s">
        <v>530</v>
      </c>
      <c r="W671" s="20">
        <v>3.7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31</v>
      </c>
      <c r="AD671" s="22">
        <v>572386</v>
      </c>
      <c r="AE671" s="22">
        <v>9285</v>
      </c>
      <c r="AF671" s="22">
        <v>504506</v>
      </c>
      <c r="AG671" s="22">
        <v>14555</v>
      </c>
      <c r="AH671" s="20">
        <v>0.4</v>
      </c>
      <c r="AI671" s="20">
        <v>5.3</v>
      </c>
      <c r="AJ671" s="20" t="s">
        <v>530</v>
      </c>
      <c r="AK671" s="22">
        <v>682</v>
      </c>
      <c r="AL671" s="22">
        <v>2</v>
      </c>
      <c r="AM671" s="22">
        <v>1</v>
      </c>
      <c r="AN671" s="22">
        <v>4</v>
      </c>
      <c r="AO671" s="22">
        <v>10</v>
      </c>
      <c r="AP671" s="22">
        <v>0</v>
      </c>
      <c r="AQ671" s="22">
        <v>0</v>
      </c>
      <c r="AR671" s="22">
        <v>0</v>
      </c>
      <c r="AS671" s="22">
        <v>2</v>
      </c>
      <c r="AT671" s="22">
        <v>0</v>
      </c>
      <c r="AU671" s="22">
        <v>0</v>
      </c>
      <c r="AV671" s="22">
        <v>4</v>
      </c>
      <c r="AW671" s="22">
        <v>95</v>
      </c>
      <c r="AX671" s="20">
        <v>117.2</v>
      </c>
      <c r="AY671" s="20">
        <v>60.5</v>
      </c>
      <c r="AZ671" s="20">
        <v>118</v>
      </c>
      <c r="BA671" s="20">
        <v>29.2</v>
      </c>
      <c r="BB671" s="22">
        <v>9</v>
      </c>
      <c r="BC671" s="20">
        <v>1.17</v>
      </c>
      <c r="BD671" s="20">
        <v>1.1299999999999999</v>
      </c>
      <c r="BE671" s="20">
        <v>2.2999999999999998</v>
      </c>
      <c r="BF671" s="20">
        <v>14.83</v>
      </c>
      <c r="BG671" s="22">
        <v>146</v>
      </c>
      <c r="BH671" s="22">
        <v>18</v>
      </c>
      <c r="BI671" s="22">
        <v>168</v>
      </c>
      <c r="BJ671" s="22">
        <v>24</v>
      </c>
      <c r="BK671" s="22">
        <v>72</v>
      </c>
      <c r="BL671" s="22">
        <v>28</v>
      </c>
      <c r="BM671" s="22">
        <v>110</v>
      </c>
      <c r="BN671" s="22">
        <v>21</v>
      </c>
      <c r="BO671" s="20"/>
      <c r="BP671" s="20"/>
      <c r="BQ671" s="20"/>
      <c r="BR671" s="20"/>
      <c r="BS671" s="20"/>
      <c r="BT671" s="20"/>
      <c r="BU671" s="22">
        <v>0.15</v>
      </c>
      <c r="BV671" s="22">
        <v>0</v>
      </c>
      <c r="BW671" s="22">
        <v>0.15</v>
      </c>
      <c r="BX671" s="22">
        <v>0.3</v>
      </c>
      <c r="BY671" s="22">
        <v>1.96</v>
      </c>
      <c r="BZ671" s="22">
        <v>1.32</v>
      </c>
      <c r="CA671" s="22">
        <v>73</v>
      </c>
      <c r="CB671" s="22">
        <v>25</v>
      </c>
      <c r="CC671" s="22">
        <v>118</v>
      </c>
      <c r="CD671" s="22">
        <v>17</v>
      </c>
      <c r="CE671" s="22">
        <v>99</v>
      </c>
      <c r="CF671" s="22">
        <v>14</v>
      </c>
      <c r="CG671" s="22">
        <v>90</v>
      </c>
      <c r="CH671" s="22">
        <v>16</v>
      </c>
      <c r="CI671" s="22">
        <v>1.19</v>
      </c>
      <c r="CJ671" s="22">
        <v>0.53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84182</v>
      </c>
      <c r="D672" s="22">
        <v>0</v>
      </c>
      <c r="E672" s="22">
        <v>0</v>
      </c>
      <c r="F672" s="22">
        <v>2</v>
      </c>
      <c r="G672" s="22">
        <v>-2</v>
      </c>
      <c r="H672" s="22">
        <v>0</v>
      </c>
      <c r="I672" s="22">
        <v>1</v>
      </c>
      <c r="J672" s="20">
        <v>2.5</v>
      </c>
      <c r="K672" s="20">
        <v>2.5</v>
      </c>
      <c r="L672" s="22">
        <v>1</v>
      </c>
      <c r="M672" s="20" t="s">
        <v>1654</v>
      </c>
      <c r="N672" s="20">
        <v>2.5</v>
      </c>
      <c r="O672" s="22">
        <v>524</v>
      </c>
      <c r="P672" s="23" t="b">
        <v>0</v>
      </c>
      <c r="Q672" s="20"/>
      <c r="R672" s="20"/>
      <c r="S672" s="22">
        <v>42</v>
      </c>
      <c r="T672" s="20" t="s">
        <v>1655</v>
      </c>
      <c r="U672" s="20">
        <v>3.8</v>
      </c>
      <c r="V672" s="20" t="s">
        <v>677</v>
      </c>
      <c r="W672" s="20">
        <v>35.799999999999997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34</v>
      </c>
      <c r="AD672" s="22">
        <v>1693849</v>
      </c>
      <c r="AE672" s="22">
        <v>65908</v>
      </c>
      <c r="AF672" s="22">
        <v>348465</v>
      </c>
      <c r="AG672" s="22">
        <v>12109</v>
      </c>
      <c r="AH672" s="20">
        <v>0.6</v>
      </c>
      <c r="AI672" s="20">
        <v>8.1</v>
      </c>
      <c r="AJ672" s="20" t="s">
        <v>677</v>
      </c>
      <c r="AK672" s="22">
        <v>810</v>
      </c>
      <c r="AL672" s="22">
        <v>0</v>
      </c>
      <c r="AM672" s="22">
        <v>0</v>
      </c>
      <c r="AN672" s="22">
        <v>1</v>
      </c>
      <c r="AO672" s="22">
        <v>16</v>
      </c>
      <c r="AP672" s="22">
        <v>0</v>
      </c>
      <c r="AQ672" s="22">
        <v>1</v>
      </c>
      <c r="AR672" s="22">
        <v>0</v>
      </c>
      <c r="AS672" s="22">
        <v>0</v>
      </c>
      <c r="AT672" s="22">
        <v>0</v>
      </c>
      <c r="AU672" s="22">
        <v>36</v>
      </c>
      <c r="AV672" s="22">
        <v>2</v>
      </c>
      <c r="AW672" s="22">
        <v>175</v>
      </c>
      <c r="AX672" s="20">
        <v>282.39999999999998</v>
      </c>
      <c r="AY672" s="20">
        <v>0</v>
      </c>
      <c r="AZ672" s="20">
        <v>0</v>
      </c>
      <c r="BA672" s="20">
        <v>28.2</v>
      </c>
      <c r="BB672" s="22">
        <v>9</v>
      </c>
      <c r="BC672" s="20">
        <v>0</v>
      </c>
      <c r="BD672" s="20">
        <v>0</v>
      </c>
      <c r="BE672" s="20">
        <v>0</v>
      </c>
      <c r="BF672" s="20">
        <v>18.5</v>
      </c>
      <c r="BG672" s="22">
        <v>15</v>
      </c>
      <c r="BH672" s="22">
        <v>5</v>
      </c>
      <c r="BI672" s="22">
        <v>522</v>
      </c>
      <c r="BJ672" s="22">
        <v>59</v>
      </c>
      <c r="BK672" s="22">
        <v>503</v>
      </c>
      <c r="BL672" s="22">
        <v>54</v>
      </c>
      <c r="BM672" s="22">
        <v>118</v>
      </c>
      <c r="BN672" s="22">
        <v>6</v>
      </c>
      <c r="BO672" s="20"/>
      <c r="BP672" s="20"/>
      <c r="BQ672" s="20"/>
      <c r="BR672" s="20"/>
      <c r="BS672" s="20"/>
      <c r="BT672" s="20"/>
      <c r="BU672" s="22">
        <v>0</v>
      </c>
      <c r="BV672" s="22">
        <v>4</v>
      </c>
      <c r="BW672" s="22">
        <v>0</v>
      </c>
      <c r="BX672" s="22">
        <v>0</v>
      </c>
      <c r="BY672" s="22">
        <v>2.06</v>
      </c>
      <c r="BZ672" s="22">
        <v>1.78</v>
      </c>
      <c r="CA672" s="22">
        <v>597</v>
      </c>
      <c r="CB672" s="22">
        <v>33</v>
      </c>
      <c r="CC672" s="22">
        <v>113</v>
      </c>
      <c r="CD672" s="22">
        <v>12</v>
      </c>
      <c r="CE672" s="22">
        <v>70</v>
      </c>
      <c r="CF672" s="22">
        <v>8</v>
      </c>
      <c r="CG672" s="22">
        <v>8</v>
      </c>
      <c r="CH672" s="22">
        <v>1</v>
      </c>
      <c r="CI672" s="22">
        <v>1</v>
      </c>
      <c r="CJ672" s="22">
        <v>0.11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172841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3</v>
      </c>
      <c r="J673" s="20">
        <v>0.5</v>
      </c>
      <c r="K673" s="20">
        <v>0.5</v>
      </c>
      <c r="L673" s="22">
        <v>0</v>
      </c>
      <c r="M673" s="20" t="s">
        <v>1640</v>
      </c>
      <c r="N673" s="20">
        <v>0.5</v>
      </c>
      <c r="O673" s="22">
        <v>525</v>
      </c>
      <c r="P673" s="23" t="b">
        <v>0</v>
      </c>
      <c r="Q673" s="20"/>
      <c r="R673" s="20"/>
      <c r="S673" s="22">
        <v>57</v>
      </c>
      <c r="T673" s="20" t="s">
        <v>1641</v>
      </c>
      <c r="U673" s="20">
        <v>2</v>
      </c>
      <c r="V673" s="20" t="s">
        <v>480</v>
      </c>
      <c r="W673" s="20">
        <v>0.5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14</v>
      </c>
      <c r="AD673" s="22">
        <v>25417</v>
      </c>
      <c r="AE673" s="22">
        <v>330</v>
      </c>
      <c r="AF673" s="22">
        <v>71412</v>
      </c>
      <c r="AG673" s="22">
        <v>1478</v>
      </c>
      <c r="AH673" s="20">
        <v>0.1</v>
      </c>
      <c r="AI673" s="20">
        <v>2.5</v>
      </c>
      <c r="AJ673" s="20" t="s">
        <v>480</v>
      </c>
      <c r="AK673" s="22">
        <v>334</v>
      </c>
      <c r="AL673" s="22">
        <v>0</v>
      </c>
      <c r="AM673" s="22">
        <v>1</v>
      </c>
      <c r="AN673" s="22">
        <v>1</v>
      </c>
      <c r="AO673" s="22">
        <v>5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42</v>
      </c>
      <c r="AX673" s="20">
        <v>48</v>
      </c>
      <c r="AY673" s="20">
        <v>97.9</v>
      </c>
      <c r="AZ673" s="20">
        <v>109</v>
      </c>
      <c r="BA673" s="20">
        <v>25.4</v>
      </c>
      <c r="BB673" s="22">
        <v>3</v>
      </c>
      <c r="BC673" s="20">
        <v>0.48</v>
      </c>
      <c r="BD673" s="20">
        <v>0.62</v>
      </c>
      <c r="BE673" s="20">
        <v>1.1000000000000001</v>
      </c>
      <c r="BF673" s="20">
        <v>6.86</v>
      </c>
      <c r="BG673" s="22">
        <v>276</v>
      </c>
      <c r="BH673" s="22">
        <v>115</v>
      </c>
      <c r="BI673" s="22">
        <v>97</v>
      </c>
      <c r="BJ673" s="22">
        <v>70</v>
      </c>
      <c r="BK673" s="22">
        <v>81</v>
      </c>
      <c r="BL673" s="22">
        <v>48</v>
      </c>
      <c r="BM673" s="22">
        <v>143</v>
      </c>
      <c r="BN673" s="22">
        <v>76</v>
      </c>
      <c r="BO673" s="20"/>
      <c r="BP673" s="20"/>
      <c r="BQ673" s="22">
        <v>2</v>
      </c>
      <c r="BR673" s="20"/>
      <c r="BS673" s="22">
        <v>2</v>
      </c>
      <c r="BT673" s="20"/>
      <c r="BU673" s="22">
        <v>0.13</v>
      </c>
      <c r="BV673" s="22">
        <v>0</v>
      </c>
      <c r="BW673" s="22">
        <v>0.17</v>
      </c>
      <c r="BX673" s="22">
        <v>0.3</v>
      </c>
      <c r="BY673" s="22">
        <v>1.85</v>
      </c>
      <c r="BZ673" s="22">
        <v>1.35</v>
      </c>
      <c r="CA673" s="22">
        <v>85</v>
      </c>
      <c r="CB673" s="22">
        <v>53</v>
      </c>
      <c r="CC673" s="22">
        <v>328</v>
      </c>
      <c r="CD673" s="22">
        <v>154</v>
      </c>
      <c r="CE673" s="22">
        <v>240</v>
      </c>
      <c r="CF673" s="22">
        <v>104</v>
      </c>
      <c r="CG673" s="22">
        <v>232</v>
      </c>
      <c r="CH673" s="22">
        <v>71</v>
      </c>
      <c r="CI673" s="22">
        <v>0.81</v>
      </c>
      <c r="CJ673" s="22">
        <v>0.27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178186</v>
      </c>
      <c r="D674" s="22">
        <v>1</v>
      </c>
      <c r="E674" s="22">
        <v>-1</v>
      </c>
      <c r="F674" s="22">
        <v>4</v>
      </c>
      <c r="G674" s="22">
        <v>-4</v>
      </c>
      <c r="H674" s="22">
        <v>1</v>
      </c>
      <c r="I674" s="22">
        <v>3</v>
      </c>
      <c r="J674" s="20">
        <v>6.5</v>
      </c>
      <c r="K674" s="20">
        <v>6.5</v>
      </c>
      <c r="L674" s="22">
        <v>8</v>
      </c>
      <c r="M674" s="20" t="s">
        <v>1642</v>
      </c>
      <c r="N674" s="20">
        <v>6.5</v>
      </c>
      <c r="O674" s="22">
        <v>526</v>
      </c>
      <c r="P674" s="23" t="b">
        <v>1</v>
      </c>
      <c r="Q674" s="20"/>
      <c r="R674" s="20" t="s">
        <v>3315</v>
      </c>
      <c r="S674" s="22">
        <v>74</v>
      </c>
      <c r="T674" s="20" t="s">
        <v>1643</v>
      </c>
      <c r="U674" s="20">
        <v>6.4</v>
      </c>
      <c r="V674" s="20" t="s">
        <v>413</v>
      </c>
      <c r="W674" s="20">
        <v>19.7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58</v>
      </c>
      <c r="AD674" s="22">
        <v>2188613</v>
      </c>
      <c r="AE674" s="22">
        <v>105527</v>
      </c>
      <c r="AF674" s="22">
        <v>756042</v>
      </c>
      <c r="AG674" s="22">
        <v>30376</v>
      </c>
      <c r="AH674" s="20">
        <v>0.9</v>
      </c>
      <c r="AI674" s="20">
        <v>7.8</v>
      </c>
      <c r="AJ674" s="20" t="s">
        <v>413</v>
      </c>
      <c r="AK674" s="22">
        <v>810</v>
      </c>
      <c r="AL674" s="22">
        <v>6</v>
      </c>
      <c r="AM674" s="22">
        <v>1</v>
      </c>
      <c r="AN674" s="22">
        <v>1</v>
      </c>
      <c r="AO674" s="22">
        <v>16</v>
      </c>
      <c r="AP674" s="22">
        <v>0</v>
      </c>
      <c r="AQ674" s="22">
        <v>0</v>
      </c>
      <c r="AR674" s="22">
        <v>0</v>
      </c>
      <c r="AS674" s="22">
        <v>1</v>
      </c>
      <c r="AT674" s="22">
        <v>0</v>
      </c>
      <c r="AU674" s="22">
        <v>0</v>
      </c>
      <c r="AV674" s="22">
        <v>7</v>
      </c>
      <c r="AW674" s="22">
        <v>176</v>
      </c>
      <c r="AX674" s="20">
        <v>290.60000000000002</v>
      </c>
      <c r="AY674" s="20">
        <v>86.3</v>
      </c>
      <c r="AZ674" s="20">
        <v>360</v>
      </c>
      <c r="BA674" s="20">
        <v>73.599999999999994</v>
      </c>
      <c r="BB674" s="22">
        <v>9</v>
      </c>
      <c r="BC674" s="20">
        <v>3.77</v>
      </c>
      <c r="BD674" s="20">
        <v>0.78</v>
      </c>
      <c r="BE674" s="20">
        <v>4.55</v>
      </c>
      <c r="BF674" s="20">
        <v>18.46</v>
      </c>
      <c r="BG674" s="22">
        <v>11</v>
      </c>
      <c r="BH674" s="22">
        <v>5</v>
      </c>
      <c r="BI674" s="22">
        <v>113</v>
      </c>
      <c r="BJ674" s="22">
        <v>80</v>
      </c>
      <c r="BK674" s="22">
        <v>4</v>
      </c>
      <c r="BL674" s="22">
        <v>2</v>
      </c>
      <c r="BM674" s="22">
        <v>13</v>
      </c>
      <c r="BN674" s="22">
        <v>9</v>
      </c>
      <c r="BO674" s="22">
        <v>2</v>
      </c>
      <c r="BP674" s="20"/>
      <c r="BQ674" s="22">
        <v>4</v>
      </c>
      <c r="BR674" s="20"/>
      <c r="BS674" s="22">
        <v>4</v>
      </c>
      <c r="BT674" s="20"/>
      <c r="BU674" s="22">
        <v>0.42</v>
      </c>
      <c r="BV674" s="22">
        <v>0</v>
      </c>
      <c r="BW674" s="22">
        <v>0.09</v>
      </c>
      <c r="BX674" s="22">
        <v>0.51</v>
      </c>
      <c r="BY674" s="22">
        <v>2.0499999999999998</v>
      </c>
      <c r="BZ674" s="22">
        <v>1.78</v>
      </c>
      <c r="CA674" s="22">
        <v>23</v>
      </c>
      <c r="CB674" s="22">
        <v>14</v>
      </c>
      <c r="CC674" s="22">
        <v>11</v>
      </c>
      <c r="CD674" s="22">
        <v>7</v>
      </c>
      <c r="CE674" s="22">
        <v>7</v>
      </c>
      <c r="CF674" s="22">
        <v>4</v>
      </c>
      <c r="CG674" s="22">
        <v>18</v>
      </c>
      <c r="CH674" s="22">
        <v>8</v>
      </c>
      <c r="CI674" s="22">
        <v>1</v>
      </c>
      <c r="CJ674" s="22">
        <v>0.11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149519</v>
      </c>
      <c r="D675" s="22">
        <v>0</v>
      </c>
      <c r="E675" s="22">
        <v>0</v>
      </c>
      <c r="F675" s="22">
        <v>-2</v>
      </c>
      <c r="G675" s="22">
        <v>2</v>
      </c>
      <c r="H675" s="22">
        <v>0</v>
      </c>
      <c r="I675" s="22">
        <v>3</v>
      </c>
      <c r="J675" s="20">
        <v>0</v>
      </c>
      <c r="K675" s="20">
        <v>0</v>
      </c>
      <c r="L675" s="22">
        <v>0</v>
      </c>
      <c r="M675" s="20" t="s">
        <v>1666</v>
      </c>
      <c r="N675" s="20">
        <v>0</v>
      </c>
      <c r="O675" s="22">
        <v>527</v>
      </c>
      <c r="P675" s="23" t="b">
        <v>0</v>
      </c>
      <c r="Q675" s="20"/>
      <c r="R675" s="20"/>
      <c r="S675" s="22">
        <v>53</v>
      </c>
      <c r="T675" s="20" t="s">
        <v>1667</v>
      </c>
      <c r="U675" s="20">
        <v>1</v>
      </c>
      <c r="V675" s="20" t="s">
        <v>675</v>
      </c>
      <c r="W675" s="20">
        <v>0.1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1</v>
      </c>
      <c r="AD675" s="22">
        <v>969</v>
      </c>
      <c r="AE675" s="22">
        <v>34</v>
      </c>
      <c r="AF675" s="22">
        <v>4788</v>
      </c>
      <c r="AG675" s="22">
        <v>86</v>
      </c>
      <c r="AH675" s="20">
        <v>0</v>
      </c>
      <c r="AI675" s="20">
        <v>0.2</v>
      </c>
      <c r="AJ675" s="20" t="s">
        <v>675</v>
      </c>
      <c r="AK675" s="22">
        <v>1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2</v>
      </c>
      <c r="AX675" s="20">
        <v>2.2000000000000002</v>
      </c>
      <c r="AY675" s="20">
        <v>0</v>
      </c>
      <c r="AZ675" s="20">
        <v>0</v>
      </c>
      <c r="BA675" s="20">
        <v>0.2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423</v>
      </c>
      <c r="BH675" s="22">
        <v>196</v>
      </c>
      <c r="BI675" s="22">
        <v>707</v>
      </c>
      <c r="BJ675" s="22">
        <v>302</v>
      </c>
      <c r="BK675" s="22">
        <v>704</v>
      </c>
      <c r="BL675" s="22">
        <v>301</v>
      </c>
      <c r="BM675" s="22">
        <v>435</v>
      </c>
      <c r="BN675" s="22">
        <v>204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140</v>
      </c>
      <c r="CB675" s="22">
        <v>88</v>
      </c>
      <c r="CC675" s="22">
        <v>696</v>
      </c>
      <c r="CD675" s="22">
        <v>297</v>
      </c>
      <c r="CE675" s="22">
        <v>406</v>
      </c>
      <c r="CF675" s="22">
        <v>195</v>
      </c>
      <c r="CG675" s="22">
        <v>492</v>
      </c>
      <c r="CH675" s="22">
        <v>168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164555</v>
      </c>
      <c r="D676" s="22">
        <v>0</v>
      </c>
      <c r="E676" s="22">
        <v>0</v>
      </c>
      <c r="F676" s="22">
        <v>1</v>
      </c>
      <c r="G676" s="22">
        <v>-1</v>
      </c>
      <c r="H676" s="22">
        <v>1</v>
      </c>
      <c r="I676" s="22">
        <v>2</v>
      </c>
      <c r="J676" s="20">
        <v>5.2</v>
      </c>
      <c r="K676" s="20">
        <v>5.2</v>
      </c>
      <c r="L676" s="22">
        <v>0</v>
      </c>
      <c r="M676" s="20" t="s">
        <v>2323</v>
      </c>
      <c r="N676" s="20">
        <v>5.2</v>
      </c>
      <c r="O676" s="22">
        <v>528</v>
      </c>
      <c r="P676" s="23" t="b">
        <v>0</v>
      </c>
      <c r="Q676" s="20"/>
      <c r="R676" s="20"/>
      <c r="S676" s="22">
        <v>46</v>
      </c>
      <c r="T676" s="20" t="s">
        <v>1639</v>
      </c>
      <c r="U676" s="20">
        <v>3.7</v>
      </c>
      <c r="V676" s="20" t="s">
        <v>526</v>
      </c>
      <c r="W676" s="20">
        <v>2.9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33</v>
      </c>
      <c r="AD676" s="22">
        <v>324880</v>
      </c>
      <c r="AE676" s="22">
        <v>24872</v>
      </c>
      <c r="AF676" s="22">
        <v>76513</v>
      </c>
      <c r="AG676" s="22">
        <v>7119</v>
      </c>
      <c r="AH676" s="20">
        <v>1.1000000000000001</v>
      </c>
      <c r="AI676" s="20">
        <v>7.2</v>
      </c>
      <c r="AJ676" s="20" t="s">
        <v>526</v>
      </c>
      <c r="AK676" s="22">
        <v>806</v>
      </c>
      <c r="AL676" s="22">
        <v>0</v>
      </c>
      <c r="AM676" s="22">
        <v>4</v>
      </c>
      <c r="AN676" s="22">
        <v>1</v>
      </c>
      <c r="AO676" s="22">
        <v>16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4</v>
      </c>
      <c r="AW676" s="22">
        <v>172</v>
      </c>
      <c r="AX676" s="20">
        <v>219.4</v>
      </c>
      <c r="AY676" s="20">
        <v>163.69999999999999</v>
      </c>
      <c r="AZ676" s="20">
        <v>10</v>
      </c>
      <c r="BA676" s="20">
        <v>39.299999999999997</v>
      </c>
      <c r="BB676" s="22">
        <v>9</v>
      </c>
      <c r="BC676" s="20">
        <v>0</v>
      </c>
      <c r="BD676" s="20">
        <v>0.96</v>
      </c>
      <c r="BE676" s="20">
        <v>0.96</v>
      </c>
      <c r="BF676" s="20">
        <v>18.5</v>
      </c>
      <c r="BG676" s="22">
        <v>33</v>
      </c>
      <c r="BH676" s="22">
        <v>8</v>
      </c>
      <c r="BI676" s="22">
        <v>40</v>
      </c>
      <c r="BJ676" s="22">
        <v>8</v>
      </c>
      <c r="BK676" s="22">
        <v>313</v>
      </c>
      <c r="BL676" s="22">
        <v>103</v>
      </c>
      <c r="BM676" s="22">
        <v>69</v>
      </c>
      <c r="BN676" s="22">
        <v>11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0.11</v>
      </c>
      <c r="BX676" s="22">
        <v>0.11</v>
      </c>
      <c r="BY676" s="22">
        <v>2.0699999999999998</v>
      </c>
      <c r="BZ676" s="22">
        <v>1.79</v>
      </c>
      <c r="CA676" s="22">
        <v>339</v>
      </c>
      <c r="CB676" s="22">
        <v>43</v>
      </c>
      <c r="CC676" s="22">
        <v>30</v>
      </c>
      <c r="CD676" s="22">
        <v>8</v>
      </c>
      <c r="CE676" s="22">
        <v>78</v>
      </c>
      <c r="CF676" s="22">
        <v>21</v>
      </c>
      <c r="CG676" s="22">
        <v>107</v>
      </c>
      <c r="CH676" s="22">
        <v>42</v>
      </c>
      <c r="CI676" s="22">
        <v>1</v>
      </c>
      <c r="CJ676" s="22">
        <v>0.11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222017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3</v>
      </c>
      <c r="J677" s="20">
        <v>0</v>
      </c>
      <c r="K677" s="20">
        <v>0</v>
      </c>
      <c r="L677" s="22">
        <v>0</v>
      </c>
      <c r="M677" s="20" t="s">
        <v>1172</v>
      </c>
      <c r="N677" s="20">
        <v>0</v>
      </c>
      <c r="O677" s="22">
        <v>529</v>
      </c>
      <c r="P677" s="23" t="b">
        <v>0</v>
      </c>
      <c r="Q677" s="20"/>
      <c r="R677" s="20"/>
      <c r="S677" s="22">
        <v>44</v>
      </c>
      <c r="T677" s="20" t="s">
        <v>1663</v>
      </c>
      <c r="U677" s="20">
        <v>0</v>
      </c>
      <c r="V677" s="20" t="s">
        <v>676</v>
      </c>
      <c r="W677" s="20">
        <v>0.1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0</v>
      </c>
      <c r="AD677" s="22">
        <v>4683</v>
      </c>
      <c r="AE677" s="22">
        <v>185</v>
      </c>
      <c r="AF677" s="22">
        <v>6560</v>
      </c>
      <c r="AG677" s="22">
        <v>190</v>
      </c>
      <c r="AH677" s="20">
        <v>0</v>
      </c>
      <c r="AI677" s="20">
        <v>0</v>
      </c>
      <c r="AJ677" s="20" t="s">
        <v>676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571</v>
      </c>
      <c r="BH677" s="22">
        <v>213</v>
      </c>
      <c r="BI677" s="22">
        <v>560</v>
      </c>
      <c r="BJ677" s="22">
        <v>214</v>
      </c>
      <c r="BK677" s="22">
        <v>549</v>
      </c>
      <c r="BL677" s="22">
        <v>211</v>
      </c>
      <c r="BM677" s="22">
        <v>575</v>
      </c>
      <c r="BN677" s="22">
        <v>217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523</v>
      </c>
      <c r="CB677" s="22">
        <v>284</v>
      </c>
      <c r="CC677" s="22">
        <v>530</v>
      </c>
      <c r="CD677" s="22">
        <v>191</v>
      </c>
      <c r="CE677" s="22">
        <v>579</v>
      </c>
      <c r="CF677" s="22">
        <v>218</v>
      </c>
      <c r="CG677" s="22">
        <v>416</v>
      </c>
      <c r="CH677" s="22">
        <v>133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50</v>
      </c>
      <c r="B678" s="22">
        <v>50</v>
      </c>
      <c r="C678" s="22">
        <v>55459</v>
      </c>
      <c r="D678" s="22">
        <v>0</v>
      </c>
      <c r="E678" s="22">
        <v>0</v>
      </c>
      <c r="F678" s="22">
        <v>-3</v>
      </c>
      <c r="G678" s="22">
        <v>3</v>
      </c>
      <c r="H678" s="22">
        <v>0</v>
      </c>
      <c r="I678" s="22">
        <v>2</v>
      </c>
      <c r="J678" s="20">
        <v>0</v>
      </c>
      <c r="K678" s="20">
        <v>0</v>
      </c>
      <c r="L678" s="22">
        <v>0</v>
      </c>
      <c r="M678" s="20" t="s">
        <v>883</v>
      </c>
      <c r="N678" s="20">
        <v>0</v>
      </c>
      <c r="O678" s="22">
        <v>530</v>
      </c>
      <c r="P678" s="23" t="b">
        <v>0</v>
      </c>
      <c r="Q678" s="20" t="s">
        <v>3425</v>
      </c>
      <c r="R678" s="20" t="s">
        <v>3316</v>
      </c>
      <c r="S678" s="22">
        <v>42</v>
      </c>
      <c r="T678" s="20" t="s">
        <v>1634</v>
      </c>
      <c r="U678" s="20">
        <v>0</v>
      </c>
      <c r="V678" s="20" t="s">
        <v>522</v>
      </c>
      <c r="W678" s="20">
        <v>0.3</v>
      </c>
      <c r="X678" s="23" t="b">
        <v>0</v>
      </c>
      <c r="Y678" s="20"/>
      <c r="Z678" s="20" t="s">
        <v>937</v>
      </c>
      <c r="AA678" s="22">
        <v>19</v>
      </c>
      <c r="AB678" s="22">
        <v>21</v>
      </c>
      <c r="AC678" s="22">
        <v>0</v>
      </c>
      <c r="AD678" s="22">
        <v>7338</v>
      </c>
      <c r="AE678" s="22">
        <v>130</v>
      </c>
      <c r="AF678" s="22">
        <v>69772</v>
      </c>
      <c r="AG678" s="22">
        <v>678</v>
      </c>
      <c r="AH678" s="20">
        <v>0</v>
      </c>
      <c r="AI678" s="20">
        <v>0</v>
      </c>
      <c r="AJ678" s="20" t="s">
        <v>522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537</v>
      </c>
      <c r="BH678" s="22">
        <v>210</v>
      </c>
      <c r="BI678" s="22">
        <v>521</v>
      </c>
      <c r="BJ678" s="22">
        <v>206</v>
      </c>
      <c r="BK678" s="22">
        <v>502</v>
      </c>
      <c r="BL678" s="22">
        <v>199</v>
      </c>
      <c r="BM678" s="22">
        <v>541</v>
      </c>
      <c r="BN678" s="22">
        <v>209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596</v>
      </c>
      <c r="CB678" s="22">
        <v>156</v>
      </c>
      <c r="CC678" s="22">
        <v>478</v>
      </c>
      <c r="CD678" s="22">
        <v>178</v>
      </c>
      <c r="CE678" s="22">
        <v>544</v>
      </c>
      <c r="CF678" s="22">
        <v>208</v>
      </c>
      <c r="CG678" s="22">
        <v>266</v>
      </c>
      <c r="CH678" s="22">
        <v>102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220585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3</v>
      </c>
      <c r="J679" s="20">
        <v>0</v>
      </c>
      <c r="K679" s="20">
        <v>0</v>
      </c>
      <c r="L679" s="22">
        <v>0</v>
      </c>
      <c r="M679" s="20" t="s">
        <v>1656</v>
      </c>
      <c r="N679" s="20">
        <v>0</v>
      </c>
      <c r="O679" s="22">
        <v>531</v>
      </c>
      <c r="P679" s="23" t="b">
        <v>0</v>
      </c>
      <c r="Q679" s="20" t="s">
        <v>2896</v>
      </c>
      <c r="R679" s="20" t="s">
        <v>2939</v>
      </c>
      <c r="S679" s="22">
        <v>50</v>
      </c>
      <c r="T679" s="20" t="s">
        <v>1657</v>
      </c>
      <c r="U679" s="20">
        <v>0</v>
      </c>
      <c r="V679" s="20" t="s">
        <v>586</v>
      </c>
      <c r="W679" s="20">
        <v>0</v>
      </c>
      <c r="X679" s="23" t="b">
        <v>0</v>
      </c>
      <c r="Y679" s="20"/>
      <c r="Z679" s="20" t="s">
        <v>872</v>
      </c>
      <c r="AA679" s="22">
        <v>19</v>
      </c>
      <c r="AB679" s="22">
        <v>21</v>
      </c>
      <c r="AC679" s="22">
        <v>0</v>
      </c>
      <c r="AD679" s="22">
        <v>126</v>
      </c>
      <c r="AE679" s="22">
        <v>0</v>
      </c>
      <c r="AF679" s="22">
        <v>1887</v>
      </c>
      <c r="AG679" s="22">
        <v>15</v>
      </c>
      <c r="AH679" s="20">
        <v>0</v>
      </c>
      <c r="AI679" s="20">
        <v>0</v>
      </c>
      <c r="AJ679" s="20" t="s">
        <v>586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703</v>
      </c>
      <c r="BH679" s="22">
        <v>299</v>
      </c>
      <c r="BI679" s="22">
        <v>701</v>
      </c>
      <c r="BJ679" s="22">
        <v>298</v>
      </c>
      <c r="BK679" s="22">
        <v>698</v>
      </c>
      <c r="BL679" s="22">
        <v>297</v>
      </c>
      <c r="BM679" s="22">
        <v>703</v>
      </c>
      <c r="BN679" s="22">
        <v>299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196</v>
      </c>
      <c r="CB679" s="22">
        <v>122</v>
      </c>
      <c r="CC679" s="22">
        <v>686</v>
      </c>
      <c r="CD679" s="22">
        <v>289</v>
      </c>
      <c r="CE679" s="22">
        <v>703</v>
      </c>
      <c r="CF679" s="22">
        <v>298</v>
      </c>
      <c r="CG679" s="22">
        <v>650</v>
      </c>
      <c r="CH679" s="22">
        <v>262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0"/>
      <c r="C680" s="22">
        <v>109533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2</v>
      </c>
      <c r="J680" s="20">
        <v>0</v>
      </c>
      <c r="K680" s="20">
        <v>2.8</v>
      </c>
      <c r="L680" s="22">
        <v>-1</v>
      </c>
      <c r="M680" s="20" t="s">
        <v>174</v>
      </c>
      <c r="N680" s="20">
        <v>2.8</v>
      </c>
      <c r="O680" s="22">
        <v>532</v>
      </c>
      <c r="P680" s="23" t="b">
        <v>0</v>
      </c>
      <c r="Q680" s="20" t="s">
        <v>3515</v>
      </c>
      <c r="R680" s="20" t="s">
        <v>3560</v>
      </c>
      <c r="S680" s="22">
        <v>45</v>
      </c>
      <c r="T680" s="20" t="s">
        <v>1660</v>
      </c>
      <c r="U680" s="20">
        <v>2.2000000000000002</v>
      </c>
      <c r="V680" s="20" t="s">
        <v>1661</v>
      </c>
      <c r="W680" s="20">
        <v>0.7</v>
      </c>
      <c r="X680" s="23" t="b">
        <v>0</v>
      </c>
      <c r="Y680" s="20"/>
      <c r="Z680" s="20" t="s">
        <v>1806</v>
      </c>
      <c r="AA680" s="22">
        <v>19</v>
      </c>
      <c r="AB680" s="22">
        <v>21</v>
      </c>
      <c r="AC680" s="22">
        <v>20</v>
      </c>
      <c r="AD680" s="22">
        <v>76457</v>
      </c>
      <c r="AE680" s="22">
        <v>1576</v>
      </c>
      <c r="AF680" s="22">
        <v>52740</v>
      </c>
      <c r="AG680" s="22">
        <v>5110</v>
      </c>
      <c r="AH680" s="20">
        <v>0.6</v>
      </c>
      <c r="AI680" s="20">
        <v>4.4000000000000004</v>
      </c>
      <c r="AJ680" s="20" t="s">
        <v>174</v>
      </c>
      <c r="AK680" s="22">
        <v>810</v>
      </c>
      <c r="AL680" s="22">
        <v>0</v>
      </c>
      <c r="AM680" s="22">
        <v>2</v>
      </c>
      <c r="AN680" s="22">
        <v>1</v>
      </c>
      <c r="AO680" s="22">
        <v>16</v>
      </c>
      <c r="AP680" s="22">
        <v>0</v>
      </c>
      <c r="AQ680" s="22">
        <v>0</v>
      </c>
      <c r="AR680" s="22">
        <v>0</v>
      </c>
      <c r="AS680" s="22">
        <v>5</v>
      </c>
      <c r="AT680" s="22">
        <v>0</v>
      </c>
      <c r="AU680" s="22">
        <v>0</v>
      </c>
      <c r="AV680" s="22">
        <v>2</v>
      </c>
      <c r="AW680" s="22">
        <v>126</v>
      </c>
      <c r="AX680" s="20">
        <v>151.80000000000001</v>
      </c>
      <c r="AY680" s="20">
        <v>108.7</v>
      </c>
      <c r="AZ680" s="20">
        <v>36</v>
      </c>
      <c r="BA680" s="20">
        <v>29.7</v>
      </c>
      <c r="BB680" s="22">
        <v>9</v>
      </c>
      <c r="BC680" s="20">
        <v>0.1</v>
      </c>
      <c r="BD680" s="20">
        <v>1.17</v>
      </c>
      <c r="BE680" s="20">
        <v>1.27</v>
      </c>
      <c r="BF680" s="20">
        <v>18.5</v>
      </c>
      <c r="BG680" s="22">
        <v>100</v>
      </c>
      <c r="BH680" s="22">
        <v>37</v>
      </c>
      <c r="BI680" s="22">
        <v>78</v>
      </c>
      <c r="BJ680" s="22">
        <v>15</v>
      </c>
      <c r="BK680" s="22">
        <v>200</v>
      </c>
      <c r="BL680" s="22">
        <v>50</v>
      </c>
      <c r="BM680" s="22">
        <v>105</v>
      </c>
      <c r="BN680" s="22">
        <v>26</v>
      </c>
      <c r="BO680" s="20"/>
      <c r="BP680" s="20"/>
      <c r="BQ680" s="20"/>
      <c r="BR680" s="20"/>
      <c r="BS680" s="20"/>
      <c r="BT680" s="20"/>
      <c r="BU680" s="22">
        <v>0.01</v>
      </c>
      <c r="BV680" s="22">
        <v>0</v>
      </c>
      <c r="BW680" s="22">
        <v>0.13</v>
      </c>
      <c r="BX680" s="22">
        <v>0.14000000000000001</v>
      </c>
      <c r="BY680" s="22">
        <v>2.06</v>
      </c>
      <c r="BZ680" s="22">
        <v>1.78</v>
      </c>
      <c r="CA680" s="22">
        <v>358</v>
      </c>
      <c r="CB680" s="22">
        <v>55</v>
      </c>
      <c r="CC680" s="22">
        <v>103</v>
      </c>
      <c r="CD680" s="22">
        <v>32</v>
      </c>
      <c r="CE680" s="22">
        <v>198</v>
      </c>
      <c r="CF680" s="22">
        <v>68</v>
      </c>
      <c r="CG680" s="22">
        <v>198</v>
      </c>
      <c r="CH680" s="22">
        <v>78</v>
      </c>
      <c r="CI680" s="22">
        <v>1</v>
      </c>
      <c r="CJ680" s="22">
        <v>0.11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37096</v>
      </c>
      <c r="D681" s="22">
        <v>0</v>
      </c>
      <c r="E681" s="22">
        <v>0</v>
      </c>
      <c r="F681" s="22">
        <v>-2</v>
      </c>
      <c r="G681" s="22">
        <v>2</v>
      </c>
      <c r="H681" s="22">
        <v>0</v>
      </c>
      <c r="I681" s="22">
        <v>1</v>
      </c>
      <c r="J681" s="20">
        <v>0</v>
      </c>
      <c r="K681" s="20">
        <v>0</v>
      </c>
      <c r="L681" s="22">
        <v>0</v>
      </c>
      <c r="M681" s="20" t="s">
        <v>1630</v>
      </c>
      <c r="N681" s="20">
        <v>0</v>
      </c>
      <c r="O681" s="22">
        <v>533</v>
      </c>
      <c r="P681" s="23" t="b">
        <v>0</v>
      </c>
      <c r="Q681" s="20"/>
      <c r="R681" s="20"/>
      <c r="S681" s="22">
        <v>43</v>
      </c>
      <c r="T681" s="20" t="s">
        <v>1631</v>
      </c>
      <c r="U681" s="20">
        <v>0</v>
      </c>
      <c r="V681" s="20" t="s">
        <v>447</v>
      </c>
      <c r="W681" s="20">
        <v>1.5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0</v>
      </c>
      <c r="AD681" s="22">
        <v>21155</v>
      </c>
      <c r="AE681" s="22">
        <v>492</v>
      </c>
      <c r="AF681" s="22">
        <v>166505</v>
      </c>
      <c r="AG681" s="22">
        <v>2696</v>
      </c>
      <c r="AH681" s="20">
        <v>0</v>
      </c>
      <c r="AI681" s="20">
        <v>0</v>
      </c>
      <c r="AJ681" s="20" t="s">
        <v>447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539</v>
      </c>
      <c r="BH681" s="22">
        <v>74</v>
      </c>
      <c r="BI681" s="22">
        <v>524</v>
      </c>
      <c r="BJ681" s="22">
        <v>60</v>
      </c>
      <c r="BK681" s="22">
        <v>505</v>
      </c>
      <c r="BL681" s="22">
        <v>55</v>
      </c>
      <c r="BM681" s="22">
        <v>543</v>
      </c>
      <c r="BN681" s="22">
        <v>74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570</v>
      </c>
      <c r="CB681" s="22">
        <v>30</v>
      </c>
      <c r="CC681" s="22">
        <v>481</v>
      </c>
      <c r="CD681" s="22">
        <v>73</v>
      </c>
      <c r="CE681" s="22">
        <v>547</v>
      </c>
      <c r="CF681" s="22">
        <v>74</v>
      </c>
      <c r="CG681" s="22">
        <v>144</v>
      </c>
      <c r="CH681" s="22">
        <v>20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217593</v>
      </c>
      <c r="D682" s="22">
        <v>0</v>
      </c>
      <c r="E682" s="22">
        <v>0</v>
      </c>
      <c r="F682" s="22">
        <v>-2</v>
      </c>
      <c r="G682" s="22">
        <v>2</v>
      </c>
      <c r="H682" s="22">
        <v>0</v>
      </c>
      <c r="I682" s="22">
        <v>3</v>
      </c>
      <c r="J682" s="20">
        <v>0.8</v>
      </c>
      <c r="K682" s="20">
        <v>0.8</v>
      </c>
      <c r="L682" s="22">
        <v>1</v>
      </c>
      <c r="M682" s="20" t="s">
        <v>895</v>
      </c>
      <c r="N682" s="20">
        <v>0.8</v>
      </c>
      <c r="O682" s="22">
        <v>534</v>
      </c>
      <c r="P682" s="23" t="b">
        <v>0</v>
      </c>
      <c r="Q682" s="20"/>
      <c r="R682" s="20"/>
      <c r="S682" s="22">
        <v>48</v>
      </c>
      <c r="T682" s="20" t="s">
        <v>1649</v>
      </c>
      <c r="U682" s="20">
        <v>1.1000000000000001</v>
      </c>
      <c r="V682" s="20" t="s">
        <v>1650</v>
      </c>
      <c r="W682" s="20">
        <v>0.1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8</v>
      </c>
      <c r="AD682" s="22">
        <v>2061</v>
      </c>
      <c r="AE682" s="22">
        <v>37</v>
      </c>
      <c r="AF682" s="22">
        <v>7269</v>
      </c>
      <c r="AG682" s="22">
        <v>134</v>
      </c>
      <c r="AH682" s="20">
        <v>0.2</v>
      </c>
      <c r="AI682" s="20">
        <v>1.7</v>
      </c>
      <c r="AJ682" s="20" t="s">
        <v>2324</v>
      </c>
      <c r="AK682" s="22">
        <v>142</v>
      </c>
      <c r="AL682" s="22">
        <v>0</v>
      </c>
      <c r="AM682" s="22">
        <v>0</v>
      </c>
      <c r="AN682" s="22">
        <v>0</v>
      </c>
      <c r="AO682" s="22">
        <v>3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27</v>
      </c>
      <c r="AX682" s="20">
        <v>22.8</v>
      </c>
      <c r="AY682" s="20">
        <v>36.9</v>
      </c>
      <c r="AZ682" s="20">
        <v>47</v>
      </c>
      <c r="BA682" s="20">
        <v>10.7</v>
      </c>
      <c r="BB682" s="22">
        <v>1</v>
      </c>
      <c r="BC682" s="20">
        <v>0.24</v>
      </c>
      <c r="BD682" s="20">
        <v>0.12</v>
      </c>
      <c r="BE682" s="20">
        <v>0.36</v>
      </c>
      <c r="BF682" s="20">
        <v>2.94</v>
      </c>
      <c r="BG682" s="22">
        <v>338</v>
      </c>
      <c r="BH682" s="22">
        <v>148</v>
      </c>
      <c r="BI682" s="22">
        <v>228</v>
      </c>
      <c r="BJ682" s="22">
        <v>127</v>
      </c>
      <c r="BK682" s="22">
        <v>175</v>
      </c>
      <c r="BL682" s="22">
        <v>101</v>
      </c>
      <c r="BM682" s="22">
        <v>287</v>
      </c>
      <c r="BN682" s="22">
        <v>127</v>
      </c>
      <c r="BO682" s="20"/>
      <c r="BP682" s="20"/>
      <c r="BQ682" s="20"/>
      <c r="BR682" s="20"/>
      <c r="BS682" s="20"/>
      <c r="BT682" s="20"/>
      <c r="BU682" s="22">
        <v>0.15</v>
      </c>
      <c r="BV682" s="22">
        <v>0</v>
      </c>
      <c r="BW682" s="22">
        <v>0.08</v>
      </c>
      <c r="BX682" s="22">
        <v>0.23</v>
      </c>
      <c r="BY682" s="22">
        <v>1.86</v>
      </c>
      <c r="BZ682" s="22">
        <v>1.9</v>
      </c>
      <c r="CA682" s="22">
        <v>309</v>
      </c>
      <c r="CB682" s="22">
        <v>205</v>
      </c>
      <c r="CC682" s="22">
        <v>269</v>
      </c>
      <c r="CD682" s="22">
        <v>129</v>
      </c>
      <c r="CE682" s="22">
        <v>341</v>
      </c>
      <c r="CF682" s="22">
        <v>162</v>
      </c>
      <c r="CG682" s="22">
        <v>487</v>
      </c>
      <c r="CH682" s="22">
        <v>166</v>
      </c>
      <c r="CI682" s="22">
        <v>0.63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84939</v>
      </c>
      <c r="D683" s="22">
        <v>0</v>
      </c>
      <c r="E683" s="22">
        <v>0</v>
      </c>
      <c r="F683" s="22">
        <v>-3</v>
      </c>
      <c r="G683" s="22">
        <v>3</v>
      </c>
      <c r="H683" s="22">
        <v>0</v>
      </c>
      <c r="I683" s="22">
        <v>4</v>
      </c>
      <c r="J683" s="20">
        <v>0.5</v>
      </c>
      <c r="K683" s="20">
        <v>0.5</v>
      </c>
      <c r="L683" s="22">
        <v>1</v>
      </c>
      <c r="M683" s="20" t="s">
        <v>1089</v>
      </c>
      <c r="N683" s="20">
        <v>0.5</v>
      </c>
      <c r="O683" s="22">
        <v>535</v>
      </c>
      <c r="P683" s="23" t="b">
        <v>0</v>
      </c>
      <c r="Q683" s="20"/>
      <c r="R683" s="20"/>
      <c r="S683" s="22">
        <v>57</v>
      </c>
      <c r="T683" s="20" t="s">
        <v>1629</v>
      </c>
      <c r="U683" s="20">
        <v>1</v>
      </c>
      <c r="V683" s="20" t="s">
        <v>637</v>
      </c>
      <c r="W683" s="20">
        <v>0.7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6</v>
      </c>
      <c r="AD683" s="22">
        <v>20515</v>
      </c>
      <c r="AE683" s="22">
        <v>637</v>
      </c>
      <c r="AF683" s="22">
        <v>136704</v>
      </c>
      <c r="AG683" s="22">
        <v>1493</v>
      </c>
      <c r="AH683" s="20">
        <v>0.1</v>
      </c>
      <c r="AI683" s="20">
        <v>1.1000000000000001</v>
      </c>
      <c r="AJ683" s="20" t="s">
        <v>637</v>
      </c>
      <c r="AK683" s="22">
        <v>37</v>
      </c>
      <c r="AL683" s="22">
        <v>0</v>
      </c>
      <c r="AM683" s="22">
        <v>0</v>
      </c>
      <c r="AN683" s="22">
        <v>0</v>
      </c>
      <c r="AO683" s="22">
        <v>3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14</v>
      </c>
      <c r="AX683" s="20">
        <v>10.4</v>
      </c>
      <c r="AY683" s="20">
        <v>0.7</v>
      </c>
      <c r="AZ683" s="20">
        <v>9</v>
      </c>
      <c r="BA683" s="20">
        <v>2</v>
      </c>
      <c r="BB683" s="22">
        <v>0</v>
      </c>
      <c r="BC683" s="20">
        <v>0.12</v>
      </c>
      <c r="BD683" s="20">
        <v>0.01</v>
      </c>
      <c r="BE683" s="20">
        <v>0.13</v>
      </c>
      <c r="BF683" s="20">
        <v>2.23</v>
      </c>
      <c r="BG683" s="22">
        <v>379</v>
      </c>
      <c r="BH683" s="22">
        <v>44</v>
      </c>
      <c r="BI683" s="22">
        <v>400</v>
      </c>
      <c r="BJ683" s="22">
        <v>51</v>
      </c>
      <c r="BK683" s="22">
        <v>323</v>
      </c>
      <c r="BL683" s="22">
        <v>51</v>
      </c>
      <c r="BM683" s="22">
        <v>405</v>
      </c>
      <c r="BN683" s="22">
        <v>51</v>
      </c>
      <c r="BO683" s="20"/>
      <c r="BP683" s="20"/>
      <c r="BQ683" s="20"/>
      <c r="BR683" s="20"/>
      <c r="BS683" s="20"/>
      <c r="BT683" s="20"/>
      <c r="BU683" s="22">
        <v>0.28999999999999998</v>
      </c>
      <c r="BV683" s="22">
        <v>0</v>
      </c>
      <c r="BW683" s="22">
        <v>0.02</v>
      </c>
      <c r="BX683" s="22">
        <v>0.31</v>
      </c>
      <c r="BY683" s="22">
        <v>5.42</v>
      </c>
      <c r="BZ683" s="22">
        <v>7.3</v>
      </c>
      <c r="CA683" s="22">
        <v>83</v>
      </c>
      <c r="CB683" s="22">
        <v>27</v>
      </c>
      <c r="CC683" s="22">
        <v>327</v>
      </c>
      <c r="CD683" s="22">
        <v>48</v>
      </c>
      <c r="CE683" s="22">
        <v>411</v>
      </c>
      <c r="CF683" s="22">
        <v>52</v>
      </c>
      <c r="CG683" s="22">
        <v>194</v>
      </c>
      <c r="CH683" s="22">
        <v>31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50</v>
      </c>
      <c r="B684" s="22">
        <v>50</v>
      </c>
      <c r="C684" s="22">
        <v>222018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999</v>
      </c>
      <c r="N684" s="20">
        <v>0</v>
      </c>
      <c r="O684" s="22">
        <v>536</v>
      </c>
      <c r="P684" s="23" t="b">
        <v>0</v>
      </c>
      <c r="Q684" s="20" t="s">
        <v>3425</v>
      </c>
      <c r="R684" s="20" t="s">
        <v>3408</v>
      </c>
      <c r="S684" s="22">
        <v>44</v>
      </c>
      <c r="T684" s="20" t="s">
        <v>1651</v>
      </c>
      <c r="U684" s="20">
        <v>0</v>
      </c>
      <c r="V684" s="20" t="s">
        <v>459</v>
      </c>
      <c r="W684" s="20">
        <v>0.1</v>
      </c>
      <c r="X684" s="23" t="b">
        <v>0</v>
      </c>
      <c r="Y684" s="20"/>
      <c r="Z684" s="20" t="s">
        <v>937</v>
      </c>
      <c r="AA684" s="22">
        <v>19</v>
      </c>
      <c r="AB684" s="22">
        <v>21</v>
      </c>
      <c r="AC684" s="22">
        <v>0</v>
      </c>
      <c r="AD684" s="22">
        <v>1125</v>
      </c>
      <c r="AE684" s="22">
        <v>7</v>
      </c>
      <c r="AF684" s="22">
        <v>4622</v>
      </c>
      <c r="AG684" s="22">
        <v>123</v>
      </c>
      <c r="AH684" s="20">
        <v>0</v>
      </c>
      <c r="AI684" s="20">
        <v>0</v>
      </c>
      <c r="AJ684" s="20" t="s">
        <v>459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572</v>
      </c>
      <c r="BH684" s="22">
        <v>225</v>
      </c>
      <c r="BI684" s="22">
        <v>561</v>
      </c>
      <c r="BJ684" s="22">
        <v>223</v>
      </c>
      <c r="BK684" s="22">
        <v>550</v>
      </c>
      <c r="BL684" s="22">
        <v>221</v>
      </c>
      <c r="BM684" s="22">
        <v>576</v>
      </c>
      <c r="BN684" s="22">
        <v>224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524</v>
      </c>
      <c r="CB684" s="22">
        <v>123</v>
      </c>
      <c r="CC684" s="22">
        <v>531</v>
      </c>
      <c r="CD684" s="22">
        <v>207</v>
      </c>
      <c r="CE684" s="22">
        <v>580</v>
      </c>
      <c r="CF684" s="22">
        <v>224</v>
      </c>
      <c r="CG684" s="22">
        <v>479</v>
      </c>
      <c r="CH684" s="22">
        <v>184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201057</v>
      </c>
      <c r="D685" s="22">
        <v>0</v>
      </c>
      <c r="E685" s="22">
        <v>0</v>
      </c>
      <c r="F685" s="22">
        <v>-2</v>
      </c>
      <c r="G685" s="22">
        <v>2</v>
      </c>
      <c r="H685" s="22">
        <v>0</v>
      </c>
      <c r="I685" s="22">
        <v>2</v>
      </c>
      <c r="J685" s="20">
        <v>0</v>
      </c>
      <c r="K685" s="20">
        <v>0</v>
      </c>
      <c r="L685" s="22">
        <v>0</v>
      </c>
      <c r="M685" s="20" t="s">
        <v>1668</v>
      </c>
      <c r="N685" s="20">
        <v>0</v>
      </c>
      <c r="O685" s="22">
        <v>537</v>
      </c>
      <c r="P685" s="23" t="b">
        <v>0</v>
      </c>
      <c r="Q685" s="20"/>
      <c r="R685" s="20"/>
      <c r="S685" s="22">
        <v>43</v>
      </c>
      <c r="T685" s="20" t="s">
        <v>1669</v>
      </c>
      <c r="U685" s="20">
        <v>0.7</v>
      </c>
      <c r="V685" s="20" t="s">
        <v>563</v>
      </c>
      <c r="W685" s="20">
        <v>0.1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2</v>
      </c>
      <c r="AD685" s="22">
        <v>2790</v>
      </c>
      <c r="AE685" s="22">
        <v>144</v>
      </c>
      <c r="AF685" s="22">
        <v>8838</v>
      </c>
      <c r="AG685" s="22">
        <v>183</v>
      </c>
      <c r="AH685" s="20">
        <v>0</v>
      </c>
      <c r="AI685" s="20">
        <v>0.5</v>
      </c>
      <c r="AJ685" s="20" t="s">
        <v>563</v>
      </c>
      <c r="AK685" s="22">
        <v>18</v>
      </c>
      <c r="AL685" s="22">
        <v>0</v>
      </c>
      <c r="AM685" s="22">
        <v>0</v>
      </c>
      <c r="AN685" s="22">
        <v>0</v>
      </c>
      <c r="AO685" s="22">
        <v>1</v>
      </c>
      <c r="AP685" s="22">
        <v>0</v>
      </c>
      <c r="AQ685" s="22">
        <v>0</v>
      </c>
      <c r="AR685" s="22">
        <v>0</v>
      </c>
      <c r="AS685" s="22">
        <v>1</v>
      </c>
      <c r="AT685" s="22">
        <v>0</v>
      </c>
      <c r="AU685" s="22">
        <v>0</v>
      </c>
      <c r="AV685" s="22">
        <v>0</v>
      </c>
      <c r="AW685" s="22">
        <v>6</v>
      </c>
      <c r="AX685" s="20">
        <v>8.4</v>
      </c>
      <c r="AY685" s="20">
        <v>0.7</v>
      </c>
      <c r="AZ685" s="20">
        <v>0</v>
      </c>
      <c r="BA685" s="20">
        <v>0.9</v>
      </c>
      <c r="BB685" s="22">
        <v>0</v>
      </c>
      <c r="BC685" s="20">
        <v>0</v>
      </c>
      <c r="BD685" s="20">
        <v>0</v>
      </c>
      <c r="BE685" s="20">
        <v>0</v>
      </c>
      <c r="BF685" s="20">
        <v>0.45</v>
      </c>
      <c r="BG685" s="22">
        <v>389</v>
      </c>
      <c r="BH685" s="22">
        <v>145</v>
      </c>
      <c r="BI685" s="22">
        <v>398</v>
      </c>
      <c r="BJ685" s="22">
        <v>148</v>
      </c>
      <c r="BK685" s="22">
        <v>511</v>
      </c>
      <c r="BL685" s="22">
        <v>205</v>
      </c>
      <c r="BM685" s="22">
        <v>421</v>
      </c>
      <c r="BN685" s="22">
        <v>150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2.25</v>
      </c>
      <c r="BZ685" s="22">
        <v>5</v>
      </c>
      <c r="CA685" s="22">
        <v>581</v>
      </c>
      <c r="CB685" s="22">
        <v>147</v>
      </c>
      <c r="CC685" s="22">
        <v>486</v>
      </c>
      <c r="CD685" s="22">
        <v>185</v>
      </c>
      <c r="CE685" s="22">
        <v>426</v>
      </c>
      <c r="CF685" s="22">
        <v>141</v>
      </c>
      <c r="CG685" s="22">
        <v>386</v>
      </c>
      <c r="CH685" s="22">
        <v>147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487837</v>
      </c>
      <c r="D686" s="22">
        <v>0</v>
      </c>
      <c r="E686" s="22">
        <v>0</v>
      </c>
      <c r="F686" s="22">
        <v>-2</v>
      </c>
      <c r="G686" s="22">
        <v>2</v>
      </c>
      <c r="H686" s="22">
        <v>0</v>
      </c>
      <c r="I686" s="22">
        <v>4</v>
      </c>
      <c r="J686" s="20">
        <v>0</v>
      </c>
      <c r="K686" s="20">
        <v>0</v>
      </c>
      <c r="L686" s="22">
        <v>0</v>
      </c>
      <c r="M686" s="20" t="s">
        <v>1672</v>
      </c>
      <c r="N686" s="20">
        <v>0</v>
      </c>
      <c r="O686" s="22">
        <v>538</v>
      </c>
      <c r="P686" s="23" t="b">
        <v>0</v>
      </c>
      <c r="Q686" s="20"/>
      <c r="R686" s="20"/>
      <c r="S686" s="22">
        <v>43</v>
      </c>
      <c r="T686" s="20" t="s">
        <v>1673</v>
      </c>
      <c r="U686" s="20">
        <v>0</v>
      </c>
      <c r="V686" s="20" t="s">
        <v>1674</v>
      </c>
      <c r="W686" s="20">
        <v>6.7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0</v>
      </c>
      <c r="AD686" s="22">
        <v>336376</v>
      </c>
      <c r="AE686" s="22">
        <v>27920</v>
      </c>
      <c r="AF686" s="22">
        <v>765347</v>
      </c>
      <c r="AG686" s="22">
        <v>17687</v>
      </c>
      <c r="AH686" s="20">
        <v>0</v>
      </c>
      <c r="AI686" s="20">
        <v>0</v>
      </c>
      <c r="AJ686" s="20" t="s">
        <v>1674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544</v>
      </c>
      <c r="BH686" s="22">
        <v>53</v>
      </c>
      <c r="BI686" s="22">
        <v>532</v>
      </c>
      <c r="BJ686" s="22">
        <v>56</v>
      </c>
      <c r="BK686" s="22">
        <v>517</v>
      </c>
      <c r="BL686" s="22">
        <v>54</v>
      </c>
      <c r="BM686" s="22">
        <v>548</v>
      </c>
      <c r="BN686" s="22">
        <v>54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594</v>
      </c>
      <c r="CB686" s="22">
        <v>93</v>
      </c>
      <c r="CC686" s="22">
        <v>494</v>
      </c>
      <c r="CD686" s="22">
        <v>52</v>
      </c>
      <c r="CE686" s="22">
        <v>551</v>
      </c>
      <c r="CF686" s="22">
        <v>57</v>
      </c>
      <c r="CG686" s="22">
        <v>60</v>
      </c>
      <c r="CH686" s="22">
        <v>10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224024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3</v>
      </c>
      <c r="J687" s="20">
        <v>2.2000000000000002</v>
      </c>
      <c r="K687" s="20">
        <v>2.2000000000000002</v>
      </c>
      <c r="L687" s="22">
        <v>2</v>
      </c>
      <c r="M687" s="20" t="s">
        <v>896</v>
      </c>
      <c r="N687" s="20">
        <v>2.2000000000000002</v>
      </c>
      <c r="O687" s="22">
        <v>539</v>
      </c>
      <c r="P687" s="23" t="b">
        <v>0</v>
      </c>
      <c r="Q687" s="20"/>
      <c r="R687" s="20"/>
      <c r="S687" s="22">
        <v>60</v>
      </c>
      <c r="T687" s="20" t="s">
        <v>1670</v>
      </c>
      <c r="U687" s="20">
        <v>2.8</v>
      </c>
      <c r="V687" s="20" t="s">
        <v>1671</v>
      </c>
      <c r="W687" s="20">
        <v>1.8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25</v>
      </c>
      <c r="AD687" s="22">
        <v>133236</v>
      </c>
      <c r="AE687" s="22">
        <v>2586</v>
      </c>
      <c r="AF687" s="22">
        <v>139670</v>
      </c>
      <c r="AG687" s="22">
        <v>6542</v>
      </c>
      <c r="AH687" s="20">
        <v>0.4</v>
      </c>
      <c r="AI687" s="20">
        <v>4.2</v>
      </c>
      <c r="AJ687" s="20" t="s">
        <v>2325</v>
      </c>
      <c r="AK687" s="22">
        <v>795</v>
      </c>
      <c r="AL687" s="22">
        <v>1</v>
      </c>
      <c r="AM687" s="22">
        <v>1</v>
      </c>
      <c r="AN687" s="22">
        <v>2</v>
      </c>
      <c r="AO687" s="22">
        <v>14</v>
      </c>
      <c r="AP687" s="22">
        <v>0</v>
      </c>
      <c r="AQ687" s="22">
        <v>0</v>
      </c>
      <c r="AR687" s="22">
        <v>0</v>
      </c>
      <c r="AS687" s="22">
        <v>4</v>
      </c>
      <c r="AT687" s="22">
        <v>0</v>
      </c>
      <c r="AU687" s="22">
        <v>0</v>
      </c>
      <c r="AV687" s="22">
        <v>1</v>
      </c>
      <c r="AW687" s="22">
        <v>120</v>
      </c>
      <c r="AX687" s="20">
        <v>153</v>
      </c>
      <c r="AY687" s="20">
        <v>186.6</v>
      </c>
      <c r="AZ687" s="20">
        <v>79</v>
      </c>
      <c r="BA687" s="20">
        <v>41.9</v>
      </c>
      <c r="BB687" s="22">
        <v>9</v>
      </c>
      <c r="BC687" s="20">
        <v>1.9</v>
      </c>
      <c r="BD687" s="20">
        <v>1.53</v>
      </c>
      <c r="BE687" s="20">
        <v>3.43</v>
      </c>
      <c r="BF687" s="20">
        <v>17.29</v>
      </c>
      <c r="BG687" s="22">
        <v>97</v>
      </c>
      <c r="BH687" s="22">
        <v>33</v>
      </c>
      <c r="BI687" s="22">
        <v>30</v>
      </c>
      <c r="BJ687" s="22">
        <v>24</v>
      </c>
      <c r="BK687" s="22">
        <v>116</v>
      </c>
      <c r="BL687" s="22">
        <v>67</v>
      </c>
      <c r="BM687" s="22">
        <v>52</v>
      </c>
      <c r="BN687" s="22">
        <v>33</v>
      </c>
      <c r="BO687" s="20"/>
      <c r="BP687" s="20"/>
      <c r="BQ687" s="22">
        <v>3</v>
      </c>
      <c r="BR687" s="20"/>
      <c r="BS687" s="22">
        <v>3</v>
      </c>
      <c r="BT687" s="20"/>
      <c r="BU687" s="22">
        <v>0.22</v>
      </c>
      <c r="BV687" s="22">
        <v>0</v>
      </c>
      <c r="BW687" s="22">
        <v>0.17</v>
      </c>
      <c r="BX687" s="22">
        <v>0.39</v>
      </c>
      <c r="BY687" s="22">
        <v>1.96</v>
      </c>
      <c r="BZ687" s="22">
        <v>1.58</v>
      </c>
      <c r="CA687" s="22">
        <v>65</v>
      </c>
      <c r="CB687" s="22">
        <v>41</v>
      </c>
      <c r="CC687" s="22">
        <v>138</v>
      </c>
      <c r="CD687" s="22">
        <v>65</v>
      </c>
      <c r="CE687" s="22">
        <v>163</v>
      </c>
      <c r="CF687" s="22">
        <v>71</v>
      </c>
      <c r="CG687" s="22">
        <v>128</v>
      </c>
      <c r="CH687" s="22">
        <v>37</v>
      </c>
      <c r="CI687" s="22">
        <v>1.02</v>
      </c>
      <c r="CJ687" s="22">
        <v>0.23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195899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4</v>
      </c>
      <c r="J688" s="20">
        <v>0</v>
      </c>
      <c r="K688" s="20">
        <v>0</v>
      </c>
      <c r="L688" s="22">
        <v>0</v>
      </c>
      <c r="M688" s="20" t="s">
        <v>1658</v>
      </c>
      <c r="N688" s="20">
        <v>0</v>
      </c>
      <c r="O688" s="22">
        <v>541</v>
      </c>
      <c r="P688" s="23" t="b">
        <v>0</v>
      </c>
      <c r="Q688" s="20" t="s">
        <v>2638</v>
      </c>
      <c r="R688" s="20" t="s">
        <v>2639</v>
      </c>
      <c r="S688" s="22">
        <v>60</v>
      </c>
      <c r="T688" s="20" t="s">
        <v>1659</v>
      </c>
      <c r="U688" s="20">
        <v>0</v>
      </c>
      <c r="V688" s="20" t="s">
        <v>536</v>
      </c>
      <c r="W688" s="20">
        <v>0</v>
      </c>
      <c r="X688" s="23" t="b">
        <v>0</v>
      </c>
      <c r="Y688" s="20"/>
      <c r="Z688" s="20" t="s">
        <v>872</v>
      </c>
      <c r="AA688" s="22">
        <v>19</v>
      </c>
      <c r="AB688" s="22">
        <v>21</v>
      </c>
      <c r="AC688" s="22">
        <v>0</v>
      </c>
      <c r="AD688" s="22">
        <v>0</v>
      </c>
      <c r="AE688" s="22">
        <v>0</v>
      </c>
      <c r="AF688" s="22">
        <v>4847</v>
      </c>
      <c r="AG688" s="22">
        <v>14</v>
      </c>
      <c r="AH688" s="20">
        <v>0</v>
      </c>
      <c r="AI688" s="20">
        <v>0</v>
      </c>
      <c r="AJ688" s="20" t="s">
        <v>536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724</v>
      </c>
      <c r="BH688" s="22">
        <v>89</v>
      </c>
      <c r="BI688" s="22">
        <v>724</v>
      </c>
      <c r="BJ688" s="22">
        <v>89</v>
      </c>
      <c r="BK688" s="22">
        <v>724</v>
      </c>
      <c r="BL688" s="22">
        <v>89</v>
      </c>
      <c r="BM688" s="22">
        <v>724</v>
      </c>
      <c r="BN688" s="22">
        <v>89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64</v>
      </c>
      <c r="CB688" s="22">
        <v>20</v>
      </c>
      <c r="CC688" s="22">
        <v>716</v>
      </c>
      <c r="CD688" s="22">
        <v>88</v>
      </c>
      <c r="CE688" s="22">
        <v>724</v>
      </c>
      <c r="CF688" s="22">
        <v>89</v>
      </c>
      <c r="CG688" s="22">
        <v>589</v>
      </c>
      <c r="CH688" s="22">
        <v>80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100</v>
      </c>
      <c r="C689" s="22">
        <v>215439</v>
      </c>
      <c r="D689" s="22">
        <v>0</v>
      </c>
      <c r="E689" s="22">
        <v>0</v>
      </c>
      <c r="F689" s="22">
        <v>-1</v>
      </c>
      <c r="G689" s="22">
        <v>1</v>
      </c>
      <c r="H689" s="22">
        <v>0</v>
      </c>
      <c r="I689" s="22">
        <v>3</v>
      </c>
      <c r="J689" s="20">
        <v>5</v>
      </c>
      <c r="K689" s="20">
        <v>5</v>
      </c>
      <c r="L689" s="22">
        <v>2</v>
      </c>
      <c r="M689" s="20" t="s">
        <v>2326</v>
      </c>
      <c r="N689" s="20">
        <v>5</v>
      </c>
      <c r="O689" s="22">
        <v>542</v>
      </c>
      <c r="P689" s="23" t="b">
        <v>0</v>
      </c>
      <c r="Q689" s="20"/>
      <c r="R689" s="20" t="s">
        <v>2940</v>
      </c>
      <c r="S689" s="22">
        <v>49</v>
      </c>
      <c r="T689" s="20" t="s">
        <v>1648</v>
      </c>
      <c r="U689" s="20">
        <v>3.9</v>
      </c>
      <c r="V689" s="20" t="s">
        <v>2327</v>
      </c>
      <c r="W689" s="20">
        <v>1.2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31</v>
      </c>
      <c r="AD689" s="22">
        <v>122309</v>
      </c>
      <c r="AE689" s="22">
        <v>9547</v>
      </c>
      <c r="AF689" s="22">
        <v>115064</v>
      </c>
      <c r="AG689" s="22">
        <v>4912</v>
      </c>
      <c r="AH689" s="20">
        <v>1</v>
      </c>
      <c r="AI689" s="20">
        <v>6.3</v>
      </c>
      <c r="AJ689" s="20" t="s">
        <v>2327</v>
      </c>
      <c r="AK689" s="22">
        <v>608</v>
      </c>
      <c r="AL689" s="22">
        <v>2</v>
      </c>
      <c r="AM689" s="22">
        <v>1</v>
      </c>
      <c r="AN689" s="22">
        <v>1</v>
      </c>
      <c r="AO689" s="22">
        <v>11</v>
      </c>
      <c r="AP689" s="22">
        <v>0</v>
      </c>
      <c r="AQ689" s="22">
        <v>0</v>
      </c>
      <c r="AR689" s="22">
        <v>0</v>
      </c>
      <c r="AS689" s="22">
        <v>1</v>
      </c>
      <c r="AT689" s="22">
        <v>0</v>
      </c>
      <c r="AU689" s="22">
        <v>0</v>
      </c>
      <c r="AV689" s="22">
        <v>3</v>
      </c>
      <c r="AW689" s="22">
        <v>108</v>
      </c>
      <c r="AX689" s="20">
        <v>191.8</v>
      </c>
      <c r="AY689" s="20">
        <v>72.3</v>
      </c>
      <c r="AZ689" s="20">
        <v>151</v>
      </c>
      <c r="BA689" s="20">
        <v>41.3</v>
      </c>
      <c r="BB689" s="22">
        <v>8</v>
      </c>
      <c r="BC689" s="20">
        <v>2.6</v>
      </c>
      <c r="BD689" s="20">
        <v>0.41</v>
      </c>
      <c r="BE689" s="20">
        <v>3.01</v>
      </c>
      <c r="BF689" s="20">
        <v>15.01</v>
      </c>
      <c r="BG689" s="22">
        <v>52</v>
      </c>
      <c r="BH689" s="22">
        <v>19</v>
      </c>
      <c r="BI689" s="22">
        <v>140</v>
      </c>
      <c r="BJ689" s="22">
        <v>91</v>
      </c>
      <c r="BK689" s="22">
        <v>45</v>
      </c>
      <c r="BL689" s="22">
        <v>27</v>
      </c>
      <c r="BM689" s="22">
        <v>54</v>
      </c>
      <c r="BN689" s="22">
        <v>34</v>
      </c>
      <c r="BO689" s="20"/>
      <c r="BP689" s="20"/>
      <c r="BQ689" s="20"/>
      <c r="BR689" s="20"/>
      <c r="BS689" s="20"/>
      <c r="BT689" s="20"/>
      <c r="BU689" s="22">
        <v>0.38</v>
      </c>
      <c r="BV689" s="22">
        <v>0</v>
      </c>
      <c r="BW689" s="22">
        <v>0.06</v>
      </c>
      <c r="BX689" s="22">
        <v>0.44</v>
      </c>
      <c r="BY689" s="22">
        <v>2.2200000000000002</v>
      </c>
      <c r="BZ689" s="22">
        <v>1.63</v>
      </c>
      <c r="CA689" s="22">
        <v>254</v>
      </c>
      <c r="CB689" s="22">
        <v>166</v>
      </c>
      <c r="CC689" s="22">
        <v>32</v>
      </c>
      <c r="CD689" s="22">
        <v>18</v>
      </c>
      <c r="CE689" s="22">
        <v>64</v>
      </c>
      <c r="CF689" s="22">
        <v>32</v>
      </c>
      <c r="CG689" s="22">
        <v>160</v>
      </c>
      <c r="CH689" s="22">
        <v>52</v>
      </c>
      <c r="CI689" s="22">
        <v>1.18</v>
      </c>
      <c r="CJ689" s="22">
        <v>0.15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180151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1644</v>
      </c>
      <c r="N690" s="20">
        <v>0</v>
      </c>
      <c r="O690" s="22">
        <v>543</v>
      </c>
      <c r="P690" s="23" t="b">
        <v>0</v>
      </c>
      <c r="Q690" s="20" t="s">
        <v>2640</v>
      </c>
      <c r="R690" s="20" t="s">
        <v>2641</v>
      </c>
      <c r="S690" s="22">
        <v>45</v>
      </c>
      <c r="T690" s="20" t="s">
        <v>1645</v>
      </c>
      <c r="U690" s="20">
        <v>0</v>
      </c>
      <c r="V690" s="20" t="s">
        <v>2328</v>
      </c>
      <c r="W690" s="20">
        <v>0.1</v>
      </c>
      <c r="X690" s="23" t="b">
        <v>0</v>
      </c>
      <c r="Y690" s="20"/>
      <c r="Z690" s="20" t="s">
        <v>872</v>
      </c>
      <c r="AA690" s="22">
        <v>19</v>
      </c>
      <c r="AB690" s="22">
        <v>21</v>
      </c>
      <c r="AC690" s="22">
        <v>0</v>
      </c>
      <c r="AD690" s="22">
        <v>0</v>
      </c>
      <c r="AE690" s="22">
        <v>0</v>
      </c>
      <c r="AF690" s="22">
        <v>12468</v>
      </c>
      <c r="AG690" s="22">
        <v>88</v>
      </c>
      <c r="AH690" s="20">
        <v>0</v>
      </c>
      <c r="AI690" s="20">
        <v>0</v>
      </c>
      <c r="AJ690" s="20" t="s">
        <v>2328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606</v>
      </c>
      <c r="BH690" s="22">
        <v>235</v>
      </c>
      <c r="BI690" s="22">
        <v>602</v>
      </c>
      <c r="BJ690" s="22">
        <v>236</v>
      </c>
      <c r="BK690" s="22">
        <v>592</v>
      </c>
      <c r="BL690" s="22">
        <v>234</v>
      </c>
      <c r="BM690" s="22">
        <v>610</v>
      </c>
      <c r="BN690" s="22">
        <v>239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372</v>
      </c>
      <c r="CB690" s="22">
        <v>225</v>
      </c>
      <c r="CC690" s="22">
        <v>571</v>
      </c>
      <c r="CD690" s="22">
        <v>215</v>
      </c>
      <c r="CE690" s="22">
        <v>614</v>
      </c>
      <c r="CF690" s="22">
        <v>240</v>
      </c>
      <c r="CG690" s="22">
        <v>478</v>
      </c>
      <c r="CH690" s="22">
        <v>162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103192</v>
      </c>
      <c r="D691" s="22">
        <v>0</v>
      </c>
      <c r="E691" s="22">
        <v>0</v>
      </c>
      <c r="F691" s="22">
        <v>0</v>
      </c>
      <c r="G691" s="22">
        <v>0</v>
      </c>
      <c r="H691" s="22">
        <v>1</v>
      </c>
      <c r="I691" s="22">
        <v>2</v>
      </c>
      <c r="J691" s="20">
        <v>2</v>
      </c>
      <c r="K691" s="20">
        <v>2</v>
      </c>
      <c r="L691" s="22">
        <v>0</v>
      </c>
      <c r="M691" s="20" t="s">
        <v>1637</v>
      </c>
      <c r="N691" s="20">
        <v>2</v>
      </c>
      <c r="O691" s="22">
        <v>544</v>
      </c>
      <c r="P691" s="23" t="b">
        <v>0</v>
      </c>
      <c r="Q691" s="20"/>
      <c r="R691" s="20"/>
      <c r="S691" s="22">
        <v>45</v>
      </c>
      <c r="T691" s="20" t="s">
        <v>1638</v>
      </c>
      <c r="U691" s="20">
        <v>2.9</v>
      </c>
      <c r="V691" s="20" t="s">
        <v>433</v>
      </c>
      <c r="W691" s="20">
        <v>2.2999999999999998</v>
      </c>
      <c r="X691" s="23" t="b">
        <v>0</v>
      </c>
      <c r="Y691" s="20"/>
      <c r="Z691" s="20" t="s">
        <v>858</v>
      </c>
      <c r="AA691" s="22">
        <v>19</v>
      </c>
      <c r="AB691" s="22">
        <v>21</v>
      </c>
      <c r="AC691" s="22">
        <v>26</v>
      </c>
      <c r="AD691" s="22">
        <v>200900</v>
      </c>
      <c r="AE691" s="22">
        <v>5422</v>
      </c>
      <c r="AF691" s="22">
        <v>94853</v>
      </c>
      <c r="AG691" s="22">
        <v>5343</v>
      </c>
      <c r="AH691" s="20">
        <v>0.4</v>
      </c>
      <c r="AI691" s="20">
        <v>5.8</v>
      </c>
      <c r="AJ691" s="20" t="s">
        <v>433</v>
      </c>
      <c r="AK691" s="22">
        <v>810</v>
      </c>
      <c r="AL691" s="22">
        <v>1</v>
      </c>
      <c r="AM691" s="22">
        <v>0</v>
      </c>
      <c r="AN691" s="22">
        <v>1</v>
      </c>
      <c r="AO691" s="22">
        <v>16</v>
      </c>
      <c r="AP691" s="22">
        <v>0</v>
      </c>
      <c r="AQ691" s="22">
        <v>0</v>
      </c>
      <c r="AR691" s="22">
        <v>0</v>
      </c>
      <c r="AS691" s="22">
        <v>1</v>
      </c>
      <c r="AT691" s="22">
        <v>0</v>
      </c>
      <c r="AU691" s="22">
        <v>0</v>
      </c>
      <c r="AV691" s="22">
        <v>4</v>
      </c>
      <c r="AW691" s="22">
        <v>139</v>
      </c>
      <c r="AX691" s="20">
        <v>198.8</v>
      </c>
      <c r="AY691" s="20">
        <v>14.3</v>
      </c>
      <c r="AZ691" s="20">
        <v>56</v>
      </c>
      <c r="BA691" s="20">
        <v>26.9</v>
      </c>
      <c r="BB691" s="22">
        <v>9</v>
      </c>
      <c r="BC691" s="20">
        <v>0.56000000000000005</v>
      </c>
      <c r="BD691" s="20">
        <v>0</v>
      </c>
      <c r="BE691" s="20">
        <v>0.56000000000000005</v>
      </c>
      <c r="BF691" s="20">
        <v>18.5</v>
      </c>
      <c r="BG691" s="22">
        <v>42</v>
      </c>
      <c r="BH691" s="22">
        <v>13</v>
      </c>
      <c r="BI691" s="22">
        <v>318</v>
      </c>
      <c r="BJ691" s="22">
        <v>109</v>
      </c>
      <c r="BK691" s="22">
        <v>153</v>
      </c>
      <c r="BL691" s="22">
        <v>28</v>
      </c>
      <c r="BM691" s="22">
        <v>126</v>
      </c>
      <c r="BN691" s="22">
        <v>30</v>
      </c>
      <c r="BO691" s="20"/>
      <c r="BP691" s="20"/>
      <c r="BQ691" s="20"/>
      <c r="BR691" s="20"/>
      <c r="BS691" s="20"/>
      <c r="BT691" s="20"/>
      <c r="BU691" s="22">
        <v>0.06</v>
      </c>
      <c r="BV691" s="22">
        <v>0</v>
      </c>
      <c r="BW691" s="22">
        <v>0</v>
      </c>
      <c r="BX691" s="22">
        <v>0.06</v>
      </c>
      <c r="BY691" s="22">
        <v>2.06</v>
      </c>
      <c r="BZ691" s="22">
        <v>1.78</v>
      </c>
      <c r="CA691" s="22">
        <v>357</v>
      </c>
      <c r="CB691" s="22">
        <v>54</v>
      </c>
      <c r="CC691" s="22">
        <v>142</v>
      </c>
      <c r="CD691" s="22">
        <v>43</v>
      </c>
      <c r="CE691" s="22">
        <v>148</v>
      </c>
      <c r="CF691" s="22">
        <v>48</v>
      </c>
      <c r="CG691" s="22">
        <v>117</v>
      </c>
      <c r="CH691" s="22">
        <v>47</v>
      </c>
      <c r="CI691" s="22">
        <v>1</v>
      </c>
      <c r="CJ691" s="22">
        <v>0.11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40669</v>
      </c>
      <c r="D692" s="22">
        <v>0</v>
      </c>
      <c r="E692" s="22">
        <v>0</v>
      </c>
      <c r="F692" s="22">
        <v>-1</v>
      </c>
      <c r="G692" s="22">
        <v>1</v>
      </c>
      <c r="H692" s="22">
        <v>0</v>
      </c>
      <c r="I692" s="22">
        <v>2</v>
      </c>
      <c r="J692" s="20">
        <v>0</v>
      </c>
      <c r="K692" s="20">
        <v>0</v>
      </c>
      <c r="L692" s="22">
        <v>0</v>
      </c>
      <c r="M692" s="20" t="s">
        <v>1632</v>
      </c>
      <c r="N692" s="20">
        <v>0</v>
      </c>
      <c r="O692" s="22">
        <v>577</v>
      </c>
      <c r="P692" s="23" t="b">
        <v>0</v>
      </c>
      <c r="Q692" s="20"/>
      <c r="R692" s="20"/>
      <c r="S692" s="22">
        <v>44</v>
      </c>
      <c r="T692" s="20" t="s">
        <v>1633</v>
      </c>
      <c r="U692" s="20">
        <v>1.5</v>
      </c>
      <c r="V692" s="20" t="s">
        <v>455</v>
      </c>
      <c r="W692" s="20">
        <v>0.1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3</v>
      </c>
      <c r="AD692" s="22">
        <v>2742</v>
      </c>
      <c r="AE692" s="22">
        <v>95</v>
      </c>
      <c r="AF692" s="22">
        <v>6224</v>
      </c>
      <c r="AG692" s="22">
        <v>131</v>
      </c>
      <c r="AH692" s="20">
        <v>0</v>
      </c>
      <c r="AI692" s="20">
        <v>0.7</v>
      </c>
      <c r="AJ692" s="20" t="s">
        <v>455</v>
      </c>
      <c r="AK692" s="22">
        <v>111</v>
      </c>
      <c r="AL692" s="22">
        <v>0</v>
      </c>
      <c r="AM692" s="22">
        <v>0</v>
      </c>
      <c r="AN692" s="22">
        <v>0</v>
      </c>
      <c r="AO692" s="22">
        <v>1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14</v>
      </c>
      <c r="AX692" s="20">
        <v>29.8</v>
      </c>
      <c r="AY692" s="20">
        <v>0.1</v>
      </c>
      <c r="AZ692" s="20">
        <v>0</v>
      </c>
      <c r="BA692" s="20">
        <v>3</v>
      </c>
      <c r="BB692" s="22">
        <v>1</v>
      </c>
      <c r="BC692" s="20">
        <v>0</v>
      </c>
      <c r="BD692" s="20">
        <v>0</v>
      </c>
      <c r="BE692" s="20">
        <v>0</v>
      </c>
      <c r="BF692" s="20">
        <v>1.7</v>
      </c>
      <c r="BG692" s="22">
        <v>320</v>
      </c>
      <c r="BH692" s="22">
        <v>120</v>
      </c>
      <c r="BI692" s="22">
        <v>410</v>
      </c>
      <c r="BJ692" s="22">
        <v>150</v>
      </c>
      <c r="BK692" s="22">
        <v>518</v>
      </c>
      <c r="BL692" s="22">
        <v>208</v>
      </c>
      <c r="BM692" s="22">
        <v>380</v>
      </c>
      <c r="BN692" s="22">
        <v>134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1.38</v>
      </c>
      <c r="BZ692" s="22">
        <v>0.81</v>
      </c>
      <c r="CA692" s="22">
        <v>471</v>
      </c>
      <c r="CB692" s="22">
        <v>94</v>
      </c>
      <c r="CC692" s="22">
        <v>496</v>
      </c>
      <c r="CD692" s="22">
        <v>189</v>
      </c>
      <c r="CE692" s="22">
        <v>281</v>
      </c>
      <c r="CF692" s="22">
        <v>87</v>
      </c>
      <c r="CG692" s="22">
        <v>407</v>
      </c>
      <c r="CH692" s="22">
        <v>158</v>
      </c>
      <c r="CI692" s="22">
        <v>0.81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213999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3</v>
      </c>
      <c r="J693" s="20">
        <v>2.5</v>
      </c>
      <c r="K693" s="20">
        <v>2.5</v>
      </c>
      <c r="L693" s="22">
        <v>5</v>
      </c>
      <c r="M693" s="20" t="s">
        <v>2642</v>
      </c>
      <c r="N693" s="20">
        <v>2.5</v>
      </c>
      <c r="O693" s="22">
        <v>642</v>
      </c>
      <c r="P693" s="23" t="b">
        <v>0</v>
      </c>
      <c r="Q693" s="20"/>
      <c r="R693" s="20" t="s">
        <v>3252</v>
      </c>
      <c r="S693" s="22">
        <v>50</v>
      </c>
      <c r="T693" s="20" t="s">
        <v>2643</v>
      </c>
      <c r="U693" s="20">
        <v>1.9</v>
      </c>
      <c r="V693" s="20" t="s">
        <v>2644</v>
      </c>
      <c r="W693" s="20">
        <v>0.2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15</v>
      </c>
      <c r="AD693" s="22">
        <v>11199</v>
      </c>
      <c r="AE693" s="22">
        <v>671</v>
      </c>
      <c r="AF693" s="22">
        <v>11507</v>
      </c>
      <c r="AG693" s="22">
        <v>383</v>
      </c>
      <c r="AH693" s="20">
        <v>0.5</v>
      </c>
      <c r="AI693" s="20">
        <v>3</v>
      </c>
      <c r="AJ693" s="20" t="s">
        <v>411</v>
      </c>
      <c r="AK693" s="22">
        <v>590</v>
      </c>
      <c r="AL693" s="22">
        <v>0</v>
      </c>
      <c r="AM693" s="22">
        <v>1</v>
      </c>
      <c r="AN693" s="22">
        <v>1</v>
      </c>
      <c r="AO693" s="22">
        <v>12</v>
      </c>
      <c r="AP693" s="22">
        <v>0</v>
      </c>
      <c r="AQ693" s="22">
        <v>0</v>
      </c>
      <c r="AR693" s="22">
        <v>0</v>
      </c>
      <c r="AS693" s="22">
        <v>4</v>
      </c>
      <c r="AT693" s="22">
        <v>0</v>
      </c>
      <c r="AU693" s="22">
        <v>0</v>
      </c>
      <c r="AV693" s="22">
        <v>0</v>
      </c>
      <c r="AW693" s="22">
        <v>83</v>
      </c>
      <c r="AX693" s="20">
        <v>113.6</v>
      </c>
      <c r="AY693" s="20">
        <v>31.3</v>
      </c>
      <c r="AZ693" s="20">
        <v>27</v>
      </c>
      <c r="BA693" s="20">
        <v>17.100000000000001</v>
      </c>
      <c r="BB693" s="22">
        <v>7</v>
      </c>
      <c r="BC693" s="20">
        <v>0.28999999999999998</v>
      </c>
      <c r="BD693" s="20">
        <v>0.09</v>
      </c>
      <c r="BE693" s="20">
        <v>0.38</v>
      </c>
      <c r="BF693" s="20">
        <v>13.34</v>
      </c>
      <c r="BG693" s="22">
        <v>149</v>
      </c>
      <c r="BH693" s="22">
        <v>57</v>
      </c>
      <c r="BI693" s="22">
        <v>242</v>
      </c>
      <c r="BJ693" s="22">
        <v>134</v>
      </c>
      <c r="BK693" s="22">
        <v>233</v>
      </c>
      <c r="BL693" s="22">
        <v>123</v>
      </c>
      <c r="BM693" s="22">
        <v>223</v>
      </c>
      <c r="BN693" s="22">
        <v>103</v>
      </c>
      <c r="BO693" s="20"/>
      <c r="BP693" s="20"/>
      <c r="BQ693" s="20"/>
      <c r="BR693" s="20"/>
      <c r="BS693" s="20"/>
      <c r="BT693" s="20"/>
      <c r="BU693" s="22">
        <v>0.04</v>
      </c>
      <c r="BV693" s="22">
        <v>0</v>
      </c>
      <c r="BW693" s="22">
        <v>0.01</v>
      </c>
      <c r="BX693" s="22">
        <v>0.05</v>
      </c>
      <c r="BY693" s="22">
        <v>2.0299999999999998</v>
      </c>
      <c r="BZ693" s="22">
        <v>1.83</v>
      </c>
      <c r="CA693" s="22">
        <v>195</v>
      </c>
      <c r="CB693" s="22">
        <v>121</v>
      </c>
      <c r="CC693" s="22">
        <v>116</v>
      </c>
      <c r="CD693" s="22">
        <v>49</v>
      </c>
      <c r="CE693" s="22">
        <v>249</v>
      </c>
      <c r="CF693" s="22">
        <v>111</v>
      </c>
      <c r="CG693" s="22">
        <v>357</v>
      </c>
      <c r="CH693" s="22">
        <v>113</v>
      </c>
      <c r="CI693" s="22">
        <v>1.07</v>
      </c>
      <c r="CJ693" s="22">
        <v>0.15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447879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1</v>
      </c>
      <c r="J694" s="20">
        <v>0</v>
      </c>
      <c r="K694" s="20">
        <v>0</v>
      </c>
      <c r="L694" s="22">
        <v>0</v>
      </c>
      <c r="M694" s="20" t="s">
        <v>2645</v>
      </c>
      <c r="N694" s="20">
        <v>0</v>
      </c>
      <c r="O694" s="22">
        <v>647</v>
      </c>
      <c r="P694" s="23" t="b">
        <v>0</v>
      </c>
      <c r="Q694" s="20"/>
      <c r="R694" s="20"/>
      <c r="S694" s="22">
        <v>40</v>
      </c>
      <c r="T694" s="20" t="s">
        <v>2646</v>
      </c>
      <c r="U694" s="20">
        <v>0</v>
      </c>
      <c r="V694" s="20" t="s">
        <v>2647</v>
      </c>
      <c r="W694" s="20">
        <v>0.1</v>
      </c>
      <c r="X694" s="23" t="b">
        <v>0</v>
      </c>
      <c r="Y694" s="20"/>
      <c r="Z694" s="20" t="s">
        <v>858</v>
      </c>
      <c r="AA694" s="22">
        <v>19</v>
      </c>
      <c r="AB694" s="22">
        <v>21</v>
      </c>
      <c r="AC694" s="22">
        <v>0</v>
      </c>
      <c r="AD694" s="22">
        <v>3630</v>
      </c>
      <c r="AE694" s="22">
        <v>108</v>
      </c>
      <c r="AF694" s="22">
        <v>2254</v>
      </c>
      <c r="AG694" s="22">
        <v>86</v>
      </c>
      <c r="AH694" s="20">
        <v>0</v>
      </c>
      <c r="AI694" s="20">
        <v>0</v>
      </c>
      <c r="AJ694" s="20" t="s">
        <v>2647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506</v>
      </c>
      <c r="BH694" s="22">
        <v>62</v>
      </c>
      <c r="BI694" s="22">
        <v>490</v>
      </c>
      <c r="BJ694" s="22">
        <v>46</v>
      </c>
      <c r="BK694" s="22">
        <v>470</v>
      </c>
      <c r="BL694" s="22">
        <v>41</v>
      </c>
      <c r="BM694" s="22">
        <v>511</v>
      </c>
      <c r="BN694" s="22">
        <v>62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663</v>
      </c>
      <c r="CB694" s="22">
        <v>59</v>
      </c>
      <c r="CC694" s="22">
        <v>447</v>
      </c>
      <c r="CD694" s="22">
        <v>61</v>
      </c>
      <c r="CE694" s="22">
        <v>514</v>
      </c>
      <c r="CF694" s="22">
        <v>62</v>
      </c>
      <c r="CG694" s="22">
        <v>497</v>
      </c>
      <c r="CH694" s="22">
        <v>66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101178</v>
      </c>
      <c r="D695" s="22">
        <v>0</v>
      </c>
      <c r="E695" s="22">
        <v>0</v>
      </c>
      <c r="F695" s="22">
        <v>3</v>
      </c>
      <c r="G695" s="22">
        <v>-3</v>
      </c>
      <c r="H695" s="22">
        <v>0</v>
      </c>
      <c r="I695" s="22">
        <v>3</v>
      </c>
      <c r="J695" s="20">
        <v>2.5</v>
      </c>
      <c r="K695" s="20">
        <v>2.5</v>
      </c>
      <c r="L695" s="22">
        <v>2</v>
      </c>
      <c r="M695" s="20" t="s">
        <v>479</v>
      </c>
      <c r="N695" s="20">
        <v>2.5</v>
      </c>
      <c r="O695" s="22">
        <v>664</v>
      </c>
      <c r="P695" s="23" t="b">
        <v>0</v>
      </c>
      <c r="Q695" s="20"/>
      <c r="R695" s="20"/>
      <c r="S695" s="22">
        <v>63</v>
      </c>
      <c r="T695" s="20" t="s">
        <v>2648</v>
      </c>
      <c r="U695" s="20">
        <v>4.9000000000000004</v>
      </c>
      <c r="V695" s="20" t="s">
        <v>2649</v>
      </c>
      <c r="W695" s="20">
        <v>12.8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39</v>
      </c>
      <c r="AD695" s="22">
        <v>1727836</v>
      </c>
      <c r="AE695" s="22">
        <v>13595</v>
      </c>
      <c r="AF695" s="22">
        <v>557016</v>
      </c>
      <c r="AG695" s="22">
        <v>80635</v>
      </c>
      <c r="AH695" s="20">
        <v>0.4</v>
      </c>
      <c r="AI695" s="20">
        <v>6.2</v>
      </c>
      <c r="AJ695" s="20" t="s">
        <v>2649</v>
      </c>
      <c r="AK695" s="22">
        <v>710</v>
      </c>
      <c r="AL695" s="22">
        <v>2</v>
      </c>
      <c r="AM695" s="22">
        <v>3</v>
      </c>
      <c r="AN695" s="22">
        <v>1</v>
      </c>
      <c r="AO695" s="22">
        <v>15</v>
      </c>
      <c r="AP695" s="22">
        <v>0</v>
      </c>
      <c r="AQ695" s="22">
        <v>0</v>
      </c>
      <c r="AR695" s="22">
        <v>0</v>
      </c>
      <c r="AS695" s="22">
        <v>1</v>
      </c>
      <c r="AT695" s="22">
        <v>0</v>
      </c>
      <c r="AU695" s="22">
        <v>0</v>
      </c>
      <c r="AV695" s="22">
        <v>4</v>
      </c>
      <c r="AW695" s="22">
        <v>196</v>
      </c>
      <c r="AX695" s="20">
        <v>256</v>
      </c>
      <c r="AY695" s="20">
        <v>281.89999999999998</v>
      </c>
      <c r="AZ695" s="20">
        <v>118</v>
      </c>
      <c r="BA695" s="20">
        <v>65.599999999999994</v>
      </c>
      <c r="BB695" s="22">
        <v>8</v>
      </c>
      <c r="BC695" s="20">
        <v>1.77</v>
      </c>
      <c r="BD695" s="20">
        <v>2.58</v>
      </c>
      <c r="BE695" s="20">
        <v>4.3499999999999996</v>
      </c>
      <c r="BF695" s="20">
        <v>17</v>
      </c>
      <c r="BG695" s="22">
        <v>20</v>
      </c>
      <c r="BH695" s="22">
        <v>9</v>
      </c>
      <c r="BI695" s="22">
        <v>14</v>
      </c>
      <c r="BJ695" s="22">
        <v>10</v>
      </c>
      <c r="BK695" s="22">
        <v>73</v>
      </c>
      <c r="BL695" s="22">
        <v>42</v>
      </c>
      <c r="BM695" s="22">
        <v>18</v>
      </c>
      <c r="BN695" s="22">
        <v>14</v>
      </c>
      <c r="BO695" s="22">
        <v>1</v>
      </c>
      <c r="BP695" s="20"/>
      <c r="BQ695" s="20"/>
      <c r="BR695" s="20"/>
      <c r="BS695" s="20"/>
      <c r="BT695" s="20"/>
      <c r="BU695" s="22">
        <v>0.22</v>
      </c>
      <c r="BV695" s="22">
        <v>0</v>
      </c>
      <c r="BW695" s="22">
        <v>0.33</v>
      </c>
      <c r="BX695" s="22">
        <v>0.55000000000000004</v>
      </c>
      <c r="BY695" s="22">
        <v>2.15</v>
      </c>
      <c r="BZ695" s="22">
        <v>1.9</v>
      </c>
      <c r="CA695" s="22">
        <v>55</v>
      </c>
      <c r="CB695" s="22">
        <v>33</v>
      </c>
      <c r="CC695" s="22">
        <v>119</v>
      </c>
      <c r="CD695" s="22">
        <v>50</v>
      </c>
      <c r="CE695" s="22">
        <v>26</v>
      </c>
      <c r="CF695" s="22">
        <v>16</v>
      </c>
      <c r="CG695" s="22">
        <v>33</v>
      </c>
      <c r="CH695" s="22">
        <v>12</v>
      </c>
      <c r="CI695" s="22">
        <v>1.01</v>
      </c>
      <c r="CJ695" s="22">
        <v>0.13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100</v>
      </c>
      <c r="C696" s="22">
        <v>233963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2</v>
      </c>
      <c r="J696" s="20">
        <v>0.2</v>
      </c>
      <c r="K696" s="20">
        <v>0.2</v>
      </c>
      <c r="L696" s="22">
        <v>0</v>
      </c>
      <c r="M696" s="20" t="s">
        <v>1363</v>
      </c>
      <c r="N696" s="20">
        <v>0.2</v>
      </c>
      <c r="O696" s="22">
        <v>676</v>
      </c>
      <c r="P696" s="23" t="b">
        <v>0</v>
      </c>
      <c r="Q696" s="20"/>
      <c r="R696" s="20" t="s">
        <v>2941</v>
      </c>
      <c r="S696" s="22">
        <v>45</v>
      </c>
      <c r="T696" s="20" t="s">
        <v>2942</v>
      </c>
      <c r="U696" s="20">
        <v>1</v>
      </c>
      <c r="V696" s="20" t="s">
        <v>2943</v>
      </c>
      <c r="W696" s="20">
        <v>0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1</v>
      </c>
      <c r="AD696" s="22">
        <v>1466</v>
      </c>
      <c r="AE696" s="22">
        <v>43</v>
      </c>
      <c r="AF696" s="22">
        <v>838</v>
      </c>
      <c r="AG696" s="22">
        <v>65</v>
      </c>
      <c r="AH696" s="20">
        <v>0</v>
      </c>
      <c r="AI696" s="20">
        <v>0.2</v>
      </c>
      <c r="AJ696" s="20" t="s">
        <v>2943</v>
      </c>
      <c r="AK696" s="22">
        <v>1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3</v>
      </c>
      <c r="AX696" s="20">
        <v>0.2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0.05</v>
      </c>
      <c r="BG696" s="22">
        <v>434</v>
      </c>
      <c r="BH696" s="22">
        <v>155</v>
      </c>
      <c r="BI696" s="22">
        <v>611</v>
      </c>
      <c r="BJ696" s="22">
        <v>234</v>
      </c>
      <c r="BK696" s="22">
        <v>602</v>
      </c>
      <c r="BL696" s="22">
        <v>233</v>
      </c>
      <c r="BM696" s="22">
        <v>619</v>
      </c>
      <c r="BN696" s="22">
        <v>234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4.5</v>
      </c>
      <c r="BZ696" s="22">
        <v>0</v>
      </c>
      <c r="CA696" s="22">
        <v>398</v>
      </c>
      <c r="CB696" s="22">
        <v>82</v>
      </c>
      <c r="CC696" s="22">
        <v>353</v>
      </c>
      <c r="CD696" s="22">
        <v>116</v>
      </c>
      <c r="CE696" s="22">
        <v>371</v>
      </c>
      <c r="CF696" s="22">
        <v>133</v>
      </c>
      <c r="CG696" s="22">
        <v>605</v>
      </c>
      <c r="CH696" s="22">
        <v>212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460842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3</v>
      </c>
      <c r="J697" s="20">
        <v>2.5</v>
      </c>
      <c r="K697" s="20">
        <v>2.5</v>
      </c>
      <c r="L697" s="22">
        <v>1</v>
      </c>
      <c r="M697" s="20" t="s">
        <v>3102</v>
      </c>
      <c r="N697" s="20">
        <v>2.5</v>
      </c>
      <c r="O697" s="22">
        <v>689</v>
      </c>
      <c r="P697" s="23" t="b">
        <v>0</v>
      </c>
      <c r="Q697" s="20"/>
      <c r="R697" s="20"/>
      <c r="S697" s="22">
        <v>65</v>
      </c>
      <c r="T697" s="20" t="s">
        <v>3103</v>
      </c>
      <c r="U697" s="20">
        <v>2</v>
      </c>
      <c r="V697" s="20" t="s">
        <v>3104</v>
      </c>
      <c r="W697" s="20">
        <v>0.4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12</v>
      </c>
      <c r="AD697" s="22">
        <v>60631</v>
      </c>
      <c r="AE697" s="22">
        <v>1155</v>
      </c>
      <c r="AF697" s="22">
        <v>31149</v>
      </c>
      <c r="AG697" s="22">
        <v>2952</v>
      </c>
      <c r="AH697" s="20">
        <v>0.4</v>
      </c>
      <c r="AI697" s="20">
        <v>1.8</v>
      </c>
      <c r="AJ697" s="20" t="s">
        <v>3104</v>
      </c>
      <c r="AK697" s="22">
        <v>95</v>
      </c>
      <c r="AL697" s="22">
        <v>1</v>
      </c>
      <c r="AM697" s="22">
        <v>0</v>
      </c>
      <c r="AN697" s="22">
        <v>0</v>
      </c>
      <c r="AO697" s="22">
        <v>6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1</v>
      </c>
      <c r="AW697" s="22">
        <v>49</v>
      </c>
      <c r="AX697" s="20">
        <v>57.6</v>
      </c>
      <c r="AY697" s="20">
        <v>14.2</v>
      </c>
      <c r="AZ697" s="20">
        <v>32</v>
      </c>
      <c r="BA697" s="20">
        <v>10.3</v>
      </c>
      <c r="BB697" s="22">
        <v>0</v>
      </c>
      <c r="BC697" s="20">
        <v>0.08</v>
      </c>
      <c r="BD697" s="20">
        <v>0.02</v>
      </c>
      <c r="BE697" s="20">
        <v>0.1</v>
      </c>
      <c r="BF697" s="20">
        <v>2.36</v>
      </c>
      <c r="BG697" s="22">
        <v>253</v>
      </c>
      <c r="BH697" s="22">
        <v>100</v>
      </c>
      <c r="BI697" s="22">
        <v>322</v>
      </c>
      <c r="BJ697" s="22">
        <v>167</v>
      </c>
      <c r="BK697" s="22">
        <v>219</v>
      </c>
      <c r="BL697" s="22">
        <v>116</v>
      </c>
      <c r="BM697" s="22">
        <v>295</v>
      </c>
      <c r="BN697" s="22">
        <v>131</v>
      </c>
      <c r="BO697" s="20"/>
      <c r="BP697" s="20"/>
      <c r="BQ697" s="20"/>
      <c r="BR697" s="20"/>
      <c r="BS697" s="20"/>
      <c r="BT697" s="20"/>
      <c r="BU697" s="22">
        <v>0.08</v>
      </c>
      <c r="BV697" s="22">
        <v>0</v>
      </c>
      <c r="BW697" s="22">
        <v>0.02</v>
      </c>
      <c r="BX697" s="22">
        <v>0.1</v>
      </c>
      <c r="BY697" s="22">
        <v>2.2400000000000002</v>
      </c>
      <c r="BZ697" s="22">
        <v>5.68</v>
      </c>
      <c r="CA697" s="22">
        <v>50</v>
      </c>
      <c r="CB697" s="22">
        <v>29</v>
      </c>
      <c r="CC697" s="22">
        <v>121</v>
      </c>
      <c r="CD697" s="22">
        <v>52</v>
      </c>
      <c r="CE697" s="22">
        <v>241</v>
      </c>
      <c r="CF697" s="22">
        <v>105</v>
      </c>
      <c r="CG697" s="22">
        <v>249</v>
      </c>
      <c r="CH697" s="22">
        <v>81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220394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3</v>
      </c>
      <c r="J698" s="20">
        <v>-0.2</v>
      </c>
      <c r="K698" s="20">
        <v>0.3</v>
      </c>
      <c r="L698" s="22">
        <v>1</v>
      </c>
      <c r="M698" s="20" t="s">
        <v>2197</v>
      </c>
      <c r="N698" s="20">
        <v>0.3</v>
      </c>
      <c r="O698" s="22">
        <v>351</v>
      </c>
      <c r="P698" s="23" t="b">
        <v>0</v>
      </c>
      <c r="Q698" s="20"/>
      <c r="R698" s="20" t="s">
        <v>3317</v>
      </c>
      <c r="S698" s="22">
        <v>44</v>
      </c>
      <c r="T698" s="20" t="s">
        <v>2198</v>
      </c>
      <c r="U698" s="20">
        <v>1</v>
      </c>
      <c r="V698" s="20" t="s">
        <v>1810</v>
      </c>
      <c r="W698" s="20">
        <v>0</v>
      </c>
      <c r="X698" s="23" t="b">
        <v>0</v>
      </c>
      <c r="Y698" s="20"/>
      <c r="Z698" s="20" t="s">
        <v>858</v>
      </c>
      <c r="AA698" s="22">
        <v>20</v>
      </c>
      <c r="AB698" s="22">
        <v>39</v>
      </c>
      <c r="AC698" s="22">
        <v>3</v>
      </c>
      <c r="AD698" s="22">
        <v>3906</v>
      </c>
      <c r="AE698" s="22">
        <v>276</v>
      </c>
      <c r="AF698" s="22">
        <v>3044</v>
      </c>
      <c r="AG698" s="22">
        <v>140</v>
      </c>
      <c r="AH698" s="20">
        <v>0.1</v>
      </c>
      <c r="AI698" s="20">
        <v>0.7</v>
      </c>
      <c r="AJ698" s="20" t="s">
        <v>1810</v>
      </c>
      <c r="AK698" s="22">
        <v>59</v>
      </c>
      <c r="AL698" s="22">
        <v>0</v>
      </c>
      <c r="AM698" s="22">
        <v>0</v>
      </c>
      <c r="AN698" s="22">
        <v>0</v>
      </c>
      <c r="AO698" s="22">
        <v>2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15</v>
      </c>
      <c r="AX698" s="20">
        <v>21.4</v>
      </c>
      <c r="AY698" s="20">
        <v>24.2</v>
      </c>
      <c r="AZ698" s="20">
        <v>0</v>
      </c>
      <c r="BA698" s="20">
        <v>4.5</v>
      </c>
      <c r="BB698" s="22">
        <v>0</v>
      </c>
      <c r="BC698" s="20">
        <v>0</v>
      </c>
      <c r="BD698" s="20">
        <v>0.06</v>
      </c>
      <c r="BE698" s="20">
        <v>0.06</v>
      </c>
      <c r="BF698" s="20">
        <v>1.06</v>
      </c>
      <c r="BG698" s="22">
        <v>345</v>
      </c>
      <c r="BH698" s="22">
        <v>152</v>
      </c>
      <c r="BI698" s="22">
        <v>278</v>
      </c>
      <c r="BJ698" s="22">
        <v>149</v>
      </c>
      <c r="BK698" s="22">
        <v>548</v>
      </c>
      <c r="BL698" s="22">
        <v>210</v>
      </c>
      <c r="BM698" s="22">
        <v>354</v>
      </c>
      <c r="BN698" s="22">
        <v>165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0.09</v>
      </c>
      <c r="BX698" s="22">
        <v>0.09</v>
      </c>
      <c r="BY698" s="22">
        <v>1.62</v>
      </c>
      <c r="BZ698" s="22">
        <v>3.05</v>
      </c>
      <c r="CA698" s="22">
        <v>521</v>
      </c>
      <c r="CB698" s="22">
        <v>283</v>
      </c>
      <c r="CC698" s="22">
        <v>331</v>
      </c>
      <c r="CD698" s="22">
        <v>155</v>
      </c>
      <c r="CE698" s="22">
        <v>362</v>
      </c>
      <c r="CF698" s="22">
        <v>165</v>
      </c>
      <c r="CG698" s="22">
        <v>524</v>
      </c>
      <c r="CH698" s="22">
        <v>187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75</v>
      </c>
      <c r="C699" s="22">
        <v>448514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2</v>
      </c>
      <c r="J699" s="20">
        <v>1.2</v>
      </c>
      <c r="K699" s="20">
        <v>1.3</v>
      </c>
      <c r="L699" s="22">
        <v>2</v>
      </c>
      <c r="M699" s="20" t="s">
        <v>1697</v>
      </c>
      <c r="N699" s="20">
        <v>1.7</v>
      </c>
      <c r="O699" s="22">
        <v>545</v>
      </c>
      <c r="P699" s="23" t="b">
        <v>0</v>
      </c>
      <c r="Q699" s="20"/>
      <c r="R699" s="20" t="s">
        <v>3452</v>
      </c>
      <c r="S699" s="22">
        <v>45</v>
      </c>
      <c r="T699" s="20" t="s">
        <v>1698</v>
      </c>
      <c r="U699" s="20">
        <v>1.1000000000000001</v>
      </c>
      <c r="V699" s="20" t="s">
        <v>493</v>
      </c>
      <c r="W699" s="20">
        <v>0.3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10</v>
      </c>
      <c r="AD699" s="22">
        <v>24998</v>
      </c>
      <c r="AE699" s="22">
        <v>578</v>
      </c>
      <c r="AF699" s="22">
        <v>30814</v>
      </c>
      <c r="AG699" s="22">
        <v>620</v>
      </c>
      <c r="AH699" s="20">
        <v>0.4</v>
      </c>
      <c r="AI699" s="20">
        <v>2.2000000000000002</v>
      </c>
      <c r="AJ699" s="20" t="s">
        <v>493</v>
      </c>
      <c r="AK699" s="22">
        <v>605</v>
      </c>
      <c r="AL699" s="22">
        <v>0</v>
      </c>
      <c r="AM699" s="22">
        <v>0</v>
      </c>
      <c r="AN699" s="22">
        <v>0</v>
      </c>
      <c r="AO699" s="22">
        <v>10</v>
      </c>
      <c r="AP699" s="22">
        <v>0</v>
      </c>
      <c r="AQ699" s="22">
        <v>0</v>
      </c>
      <c r="AR699" s="22">
        <v>0</v>
      </c>
      <c r="AS699" s="22">
        <v>2</v>
      </c>
      <c r="AT699" s="22">
        <v>0</v>
      </c>
      <c r="AU699" s="22">
        <v>0</v>
      </c>
      <c r="AV699" s="22">
        <v>0</v>
      </c>
      <c r="AW699" s="22">
        <v>59</v>
      </c>
      <c r="AX699" s="20">
        <v>102.2</v>
      </c>
      <c r="AY699" s="20">
        <v>70.5</v>
      </c>
      <c r="AZ699" s="20">
        <v>29</v>
      </c>
      <c r="BA699" s="20">
        <v>20.100000000000001</v>
      </c>
      <c r="BB699" s="22">
        <v>8</v>
      </c>
      <c r="BC699" s="20">
        <v>0.43</v>
      </c>
      <c r="BD699" s="20">
        <v>0.34</v>
      </c>
      <c r="BE699" s="20">
        <v>0.77</v>
      </c>
      <c r="BF699" s="20">
        <v>9.98</v>
      </c>
      <c r="BG699" s="22">
        <v>165</v>
      </c>
      <c r="BH699" s="22">
        <v>64</v>
      </c>
      <c r="BI699" s="22">
        <v>145</v>
      </c>
      <c r="BJ699" s="22">
        <v>36</v>
      </c>
      <c r="BK699" s="22">
        <v>224</v>
      </c>
      <c r="BL699" s="22">
        <v>63</v>
      </c>
      <c r="BM699" s="22">
        <v>193</v>
      </c>
      <c r="BN699" s="22">
        <v>58</v>
      </c>
      <c r="BO699" s="20"/>
      <c r="BP699" s="20"/>
      <c r="BQ699" s="20"/>
      <c r="BR699" s="20"/>
      <c r="BS699" s="20"/>
      <c r="BT699" s="20"/>
      <c r="BU699" s="22">
        <v>0.06</v>
      </c>
      <c r="BV699" s="22">
        <v>0</v>
      </c>
      <c r="BW699" s="22">
        <v>0.05</v>
      </c>
      <c r="BX699" s="22">
        <v>0.11</v>
      </c>
      <c r="BY699" s="22">
        <v>1.48</v>
      </c>
      <c r="BZ699" s="22">
        <v>1.49</v>
      </c>
      <c r="CA699" s="22">
        <v>415</v>
      </c>
      <c r="CB699" s="22">
        <v>87</v>
      </c>
      <c r="CC699" s="22">
        <v>185</v>
      </c>
      <c r="CD699" s="22">
        <v>54</v>
      </c>
      <c r="CE699" s="22">
        <v>340</v>
      </c>
      <c r="CF699" s="22">
        <v>113</v>
      </c>
      <c r="CG699" s="22">
        <v>264</v>
      </c>
      <c r="CH699" s="22">
        <v>101</v>
      </c>
      <c r="CI699" s="22">
        <v>1.19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79602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1</v>
      </c>
      <c r="J700" s="20">
        <v>-0.5</v>
      </c>
      <c r="K700" s="20">
        <v>0</v>
      </c>
      <c r="L700" s="22">
        <v>0</v>
      </c>
      <c r="M700" s="20" t="s">
        <v>1026</v>
      </c>
      <c r="N700" s="20">
        <v>0</v>
      </c>
      <c r="O700" s="22">
        <v>546</v>
      </c>
      <c r="P700" s="23" t="b">
        <v>0</v>
      </c>
      <c r="Q700" s="20"/>
      <c r="R700" s="20"/>
      <c r="S700" s="22">
        <v>40</v>
      </c>
      <c r="T700" s="20" t="s">
        <v>1769</v>
      </c>
      <c r="U700" s="20">
        <v>0</v>
      </c>
      <c r="V700" s="20" t="s">
        <v>1770</v>
      </c>
      <c r="W700" s="20">
        <v>0.4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0</v>
      </c>
      <c r="AD700" s="22">
        <v>5258</v>
      </c>
      <c r="AE700" s="22">
        <v>91</v>
      </c>
      <c r="AF700" s="22">
        <v>15678</v>
      </c>
      <c r="AG700" s="22">
        <v>362</v>
      </c>
      <c r="AH700" s="20">
        <v>0</v>
      </c>
      <c r="AI700" s="20">
        <v>0</v>
      </c>
      <c r="AJ700" s="20" t="s">
        <v>1770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464</v>
      </c>
      <c r="BH700" s="22">
        <v>45</v>
      </c>
      <c r="BI700" s="22">
        <v>447</v>
      </c>
      <c r="BJ700" s="22">
        <v>28</v>
      </c>
      <c r="BK700" s="22">
        <v>425</v>
      </c>
      <c r="BL700" s="22">
        <v>23</v>
      </c>
      <c r="BM700" s="22">
        <v>469</v>
      </c>
      <c r="BN700" s="22">
        <v>45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612</v>
      </c>
      <c r="CB700" s="22">
        <v>41</v>
      </c>
      <c r="CC700" s="22">
        <v>402</v>
      </c>
      <c r="CD700" s="22">
        <v>43</v>
      </c>
      <c r="CE700" s="22">
        <v>471</v>
      </c>
      <c r="CF700" s="22">
        <v>45</v>
      </c>
      <c r="CG700" s="22">
        <v>260</v>
      </c>
      <c r="CH700" s="22">
        <v>34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431960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2</v>
      </c>
      <c r="J701" s="20">
        <v>0</v>
      </c>
      <c r="K701" s="20">
        <v>0</v>
      </c>
      <c r="L701" s="22">
        <v>0</v>
      </c>
      <c r="M701" s="20" t="s">
        <v>2329</v>
      </c>
      <c r="N701" s="20">
        <v>0</v>
      </c>
      <c r="O701" s="22">
        <v>547</v>
      </c>
      <c r="P701" s="23" t="b">
        <v>0</v>
      </c>
      <c r="Q701" s="20" t="s">
        <v>3105</v>
      </c>
      <c r="R701" s="20" t="s">
        <v>3106</v>
      </c>
      <c r="S701" s="22">
        <v>40</v>
      </c>
      <c r="T701" s="20" t="s">
        <v>2330</v>
      </c>
      <c r="U701" s="20">
        <v>0</v>
      </c>
      <c r="V701" s="20" t="s">
        <v>2331</v>
      </c>
      <c r="W701" s="20">
        <v>0.5</v>
      </c>
      <c r="X701" s="23" t="b">
        <v>0</v>
      </c>
      <c r="Y701" s="20"/>
      <c r="Z701" s="20" t="s">
        <v>872</v>
      </c>
      <c r="AA701" s="22">
        <v>20</v>
      </c>
      <c r="AB701" s="22">
        <v>39</v>
      </c>
      <c r="AC701" s="22">
        <v>0</v>
      </c>
      <c r="AD701" s="22">
        <v>11202</v>
      </c>
      <c r="AE701" s="22">
        <v>0</v>
      </c>
      <c r="AF701" s="22">
        <v>45443</v>
      </c>
      <c r="AG701" s="22">
        <v>718</v>
      </c>
      <c r="AH701" s="20">
        <v>0</v>
      </c>
      <c r="AI701" s="20">
        <v>0</v>
      </c>
      <c r="AJ701" s="20" t="s">
        <v>2331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501</v>
      </c>
      <c r="BH701" s="22">
        <v>186</v>
      </c>
      <c r="BI701" s="22">
        <v>485</v>
      </c>
      <c r="BJ701" s="22">
        <v>183</v>
      </c>
      <c r="BK701" s="22">
        <v>464</v>
      </c>
      <c r="BL701" s="22">
        <v>174</v>
      </c>
      <c r="BM701" s="22">
        <v>506</v>
      </c>
      <c r="BN701" s="22">
        <v>186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656</v>
      </c>
      <c r="CB701" s="22">
        <v>190</v>
      </c>
      <c r="CC701" s="22">
        <v>440</v>
      </c>
      <c r="CD701" s="22">
        <v>152</v>
      </c>
      <c r="CE701" s="22">
        <v>508</v>
      </c>
      <c r="CF701" s="22">
        <v>184</v>
      </c>
      <c r="CG701" s="22">
        <v>223</v>
      </c>
      <c r="CH701" s="22">
        <v>86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25</v>
      </c>
      <c r="B702" s="22">
        <v>25</v>
      </c>
      <c r="C702" s="22">
        <v>490721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2</v>
      </c>
      <c r="J702" s="20">
        <v>-0.1</v>
      </c>
      <c r="K702" s="20">
        <v>0</v>
      </c>
      <c r="L702" s="22">
        <v>0</v>
      </c>
      <c r="M702" s="20" t="s">
        <v>1590</v>
      </c>
      <c r="N702" s="20">
        <v>0</v>
      </c>
      <c r="O702" s="22">
        <v>548</v>
      </c>
      <c r="P702" s="23" t="b">
        <v>0</v>
      </c>
      <c r="Q702" s="20" t="s">
        <v>3364</v>
      </c>
      <c r="R702" s="20" t="s">
        <v>3453</v>
      </c>
      <c r="S702" s="22">
        <v>44</v>
      </c>
      <c r="T702" s="20" t="s">
        <v>1710</v>
      </c>
      <c r="U702" s="20">
        <v>1.3</v>
      </c>
      <c r="V702" s="20" t="s">
        <v>1711</v>
      </c>
      <c r="W702" s="20">
        <v>0.1</v>
      </c>
      <c r="X702" s="23" t="b">
        <v>0</v>
      </c>
      <c r="Y702" s="20"/>
      <c r="Z702" s="20" t="s">
        <v>937</v>
      </c>
      <c r="AA702" s="22">
        <v>20</v>
      </c>
      <c r="AB702" s="22">
        <v>39</v>
      </c>
      <c r="AC702" s="22">
        <v>8</v>
      </c>
      <c r="AD702" s="22">
        <v>4667</v>
      </c>
      <c r="AE702" s="22">
        <v>6</v>
      </c>
      <c r="AF702" s="22">
        <v>9631</v>
      </c>
      <c r="AG702" s="22">
        <v>298</v>
      </c>
      <c r="AH702" s="20">
        <v>0</v>
      </c>
      <c r="AI702" s="20">
        <v>1.8</v>
      </c>
      <c r="AJ702" s="20" t="s">
        <v>3107</v>
      </c>
      <c r="AK702" s="22">
        <v>140</v>
      </c>
      <c r="AL702" s="22">
        <v>0</v>
      </c>
      <c r="AM702" s="22">
        <v>0</v>
      </c>
      <c r="AN702" s="22">
        <v>1</v>
      </c>
      <c r="AO702" s="22">
        <v>3</v>
      </c>
      <c r="AP702" s="22">
        <v>1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38</v>
      </c>
      <c r="AX702" s="20">
        <v>30.8</v>
      </c>
      <c r="AY702" s="20">
        <v>37.5</v>
      </c>
      <c r="AZ702" s="20">
        <v>16</v>
      </c>
      <c r="BA702" s="20">
        <v>8.4</v>
      </c>
      <c r="BB702" s="22">
        <v>1</v>
      </c>
      <c r="BC702" s="20">
        <v>0.22</v>
      </c>
      <c r="BD702" s="20">
        <v>0.17</v>
      </c>
      <c r="BE702" s="20">
        <v>0.39</v>
      </c>
      <c r="BF702" s="20">
        <v>2.95</v>
      </c>
      <c r="BG702" s="22">
        <v>318</v>
      </c>
      <c r="BH702" s="22">
        <v>119</v>
      </c>
      <c r="BI702" s="22">
        <v>225</v>
      </c>
      <c r="BJ702" s="22">
        <v>64</v>
      </c>
      <c r="BK702" s="22">
        <v>279</v>
      </c>
      <c r="BL702" s="22">
        <v>88</v>
      </c>
      <c r="BM702" s="22">
        <v>314</v>
      </c>
      <c r="BN702" s="22">
        <v>107</v>
      </c>
      <c r="BO702" s="20"/>
      <c r="BP702" s="20"/>
      <c r="BQ702" s="20"/>
      <c r="BR702" s="20"/>
      <c r="BS702" s="20"/>
      <c r="BT702" s="20"/>
      <c r="BU702" s="22">
        <v>0.14000000000000001</v>
      </c>
      <c r="BV702" s="22">
        <v>0</v>
      </c>
      <c r="BW702" s="22">
        <v>0.11</v>
      </c>
      <c r="BX702" s="22">
        <v>0.25</v>
      </c>
      <c r="BY702" s="22">
        <v>1.9</v>
      </c>
      <c r="BZ702" s="22">
        <v>1.93</v>
      </c>
      <c r="CA702" s="22">
        <v>561</v>
      </c>
      <c r="CB702" s="22">
        <v>136</v>
      </c>
      <c r="CC702" s="22">
        <v>554</v>
      </c>
      <c r="CD702" s="22">
        <v>212</v>
      </c>
      <c r="CE702" s="22">
        <v>316</v>
      </c>
      <c r="CF702" s="22">
        <v>105</v>
      </c>
      <c r="CG702" s="22">
        <v>391</v>
      </c>
      <c r="CH702" s="22">
        <v>150</v>
      </c>
      <c r="CI702" s="22">
        <v>0.64</v>
      </c>
      <c r="CJ702" s="22">
        <v>0.64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510363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3</v>
      </c>
      <c r="J703" s="20">
        <v>0</v>
      </c>
      <c r="K703" s="20">
        <v>0</v>
      </c>
      <c r="L703" s="22">
        <v>0</v>
      </c>
      <c r="M703" s="20" t="s">
        <v>1703</v>
      </c>
      <c r="N703" s="20">
        <v>0</v>
      </c>
      <c r="O703" s="22">
        <v>549</v>
      </c>
      <c r="P703" s="23" t="b">
        <v>0</v>
      </c>
      <c r="Q703" s="20" t="s">
        <v>2395</v>
      </c>
      <c r="R703" s="20" t="s">
        <v>2332</v>
      </c>
      <c r="S703" s="22">
        <v>45</v>
      </c>
      <c r="T703" s="20" t="s">
        <v>1704</v>
      </c>
      <c r="U703" s="20">
        <v>0</v>
      </c>
      <c r="V703" s="20" t="s">
        <v>1705</v>
      </c>
      <c r="W703" s="20">
        <v>0</v>
      </c>
      <c r="X703" s="23" t="b">
        <v>0</v>
      </c>
      <c r="Y703" s="20"/>
      <c r="Z703" s="20" t="s">
        <v>872</v>
      </c>
      <c r="AA703" s="22">
        <v>20</v>
      </c>
      <c r="AB703" s="22">
        <v>39</v>
      </c>
      <c r="AC703" s="22">
        <v>0</v>
      </c>
      <c r="AD703" s="22">
        <v>0</v>
      </c>
      <c r="AE703" s="22">
        <v>0</v>
      </c>
      <c r="AF703" s="22">
        <v>674</v>
      </c>
      <c r="AG703" s="22">
        <v>5</v>
      </c>
      <c r="AH703" s="20">
        <v>0</v>
      </c>
      <c r="AI703" s="20">
        <v>0</v>
      </c>
      <c r="AJ703" s="20" t="s">
        <v>674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648</v>
      </c>
      <c r="BH703" s="22">
        <v>259</v>
      </c>
      <c r="BI703" s="22">
        <v>644</v>
      </c>
      <c r="BJ703" s="22">
        <v>260</v>
      </c>
      <c r="BK703" s="22">
        <v>637</v>
      </c>
      <c r="BL703" s="22">
        <v>258</v>
      </c>
      <c r="BM703" s="22">
        <v>653</v>
      </c>
      <c r="BN703" s="22">
        <v>263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446</v>
      </c>
      <c r="CB703" s="22">
        <v>254</v>
      </c>
      <c r="CC703" s="22">
        <v>616</v>
      </c>
      <c r="CD703" s="22">
        <v>241</v>
      </c>
      <c r="CE703" s="22">
        <v>653</v>
      </c>
      <c r="CF703" s="22">
        <v>263</v>
      </c>
      <c r="CG703" s="22">
        <v>692</v>
      </c>
      <c r="CH703" s="22">
        <v>285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245923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0</v>
      </c>
      <c r="K704" s="20">
        <v>0</v>
      </c>
      <c r="L704" s="22">
        <v>0</v>
      </c>
      <c r="M704" s="20" t="s">
        <v>1236</v>
      </c>
      <c r="N704" s="20">
        <v>0</v>
      </c>
      <c r="O704" s="22">
        <v>550</v>
      </c>
      <c r="P704" s="23" t="b">
        <v>0</v>
      </c>
      <c r="Q704" s="20" t="s">
        <v>2650</v>
      </c>
      <c r="R704" s="20" t="s">
        <v>2651</v>
      </c>
      <c r="S704" s="22">
        <v>45</v>
      </c>
      <c r="T704" s="20" t="s">
        <v>1693</v>
      </c>
      <c r="U704" s="20">
        <v>0</v>
      </c>
      <c r="V704" s="20" t="s">
        <v>673</v>
      </c>
      <c r="W704" s="20">
        <v>0</v>
      </c>
      <c r="X704" s="23" t="b">
        <v>0</v>
      </c>
      <c r="Y704" s="20"/>
      <c r="Z704" s="20" t="s">
        <v>872</v>
      </c>
      <c r="AA704" s="22">
        <v>20</v>
      </c>
      <c r="AB704" s="22">
        <v>39</v>
      </c>
      <c r="AC704" s="22">
        <v>0</v>
      </c>
      <c r="AD704" s="22">
        <v>0</v>
      </c>
      <c r="AE704" s="22">
        <v>0</v>
      </c>
      <c r="AF704" s="22">
        <v>1704</v>
      </c>
      <c r="AG704" s="22">
        <v>14</v>
      </c>
      <c r="AH704" s="20">
        <v>0</v>
      </c>
      <c r="AI704" s="20">
        <v>0</v>
      </c>
      <c r="AJ704" s="20" t="s">
        <v>673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618</v>
      </c>
      <c r="BH704" s="22">
        <v>240</v>
      </c>
      <c r="BI704" s="22">
        <v>615</v>
      </c>
      <c r="BJ704" s="22">
        <v>241</v>
      </c>
      <c r="BK704" s="22">
        <v>606</v>
      </c>
      <c r="BL704" s="22">
        <v>239</v>
      </c>
      <c r="BM704" s="22">
        <v>623</v>
      </c>
      <c r="BN704" s="22">
        <v>244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405</v>
      </c>
      <c r="CB704" s="22">
        <v>231</v>
      </c>
      <c r="CC704" s="22">
        <v>584</v>
      </c>
      <c r="CD704" s="22">
        <v>220</v>
      </c>
      <c r="CE704" s="22">
        <v>626</v>
      </c>
      <c r="CF704" s="22">
        <v>245</v>
      </c>
      <c r="CG704" s="22">
        <v>647</v>
      </c>
      <c r="CH704" s="22">
        <v>260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60232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2</v>
      </c>
      <c r="J705" s="20">
        <v>1.2</v>
      </c>
      <c r="K705" s="20">
        <v>1.7</v>
      </c>
      <c r="L705" s="22">
        <v>2</v>
      </c>
      <c r="M705" s="20" t="s">
        <v>1675</v>
      </c>
      <c r="N705" s="20">
        <v>1.7</v>
      </c>
      <c r="O705" s="22">
        <v>551</v>
      </c>
      <c r="P705" s="23" t="b">
        <v>0</v>
      </c>
      <c r="Q705" s="20"/>
      <c r="R705" s="20"/>
      <c r="S705" s="22">
        <v>45</v>
      </c>
      <c r="T705" s="20" t="s">
        <v>1676</v>
      </c>
      <c r="U705" s="20">
        <v>1.7</v>
      </c>
      <c r="V705" s="20" t="s">
        <v>580</v>
      </c>
      <c r="W705" s="20">
        <v>0.3</v>
      </c>
      <c r="X705" s="23" t="b">
        <v>0</v>
      </c>
      <c r="Y705" s="20"/>
      <c r="Z705" s="20" t="s">
        <v>858</v>
      </c>
      <c r="AA705" s="22">
        <v>20</v>
      </c>
      <c r="AB705" s="22">
        <v>39</v>
      </c>
      <c r="AC705" s="22">
        <v>15</v>
      </c>
      <c r="AD705" s="22">
        <v>24531</v>
      </c>
      <c r="AE705" s="22">
        <v>426</v>
      </c>
      <c r="AF705" s="22">
        <v>21189</v>
      </c>
      <c r="AG705" s="22">
        <v>1083</v>
      </c>
      <c r="AH705" s="20">
        <v>0.4</v>
      </c>
      <c r="AI705" s="20">
        <v>3.3</v>
      </c>
      <c r="AJ705" s="20" t="s">
        <v>580</v>
      </c>
      <c r="AK705" s="22">
        <v>790</v>
      </c>
      <c r="AL705" s="22">
        <v>0</v>
      </c>
      <c r="AM705" s="22">
        <v>0</v>
      </c>
      <c r="AN705" s="22">
        <v>1</v>
      </c>
      <c r="AO705" s="22">
        <v>15</v>
      </c>
      <c r="AP705" s="22">
        <v>0</v>
      </c>
      <c r="AQ705" s="22">
        <v>0</v>
      </c>
      <c r="AR705" s="22">
        <v>0</v>
      </c>
      <c r="AS705" s="22">
        <v>3</v>
      </c>
      <c r="AT705" s="22">
        <v>0</v>
      </c>
      <c r="AU705" s="22">
        <v>0</v>
      </c>
      <c r="AV705" s="22">
        <v>0</v>
      </c>
      <c r="AW705" s="22">
        <v>130</v>
      </c>
      <c r="AX705" s="20">
        <v>214.4</v>
      </c>
      <c r="AY705" s="20">
        <v>46.8</v>
      </c>
      <c r="AZ705" s="20">
        <v>124</v>
      </c>
      <c r="BA705" s="20">
        <v>38.6</v>
      </c>
      <c r="BB705" s="22">
        <v>9</v>
      </c>
      <c r="BC705" s="20">
        <v>0.68</v>
      </c>
      <c r="BD705" s="20">
        <v>0.18</v>
      </c>
      <c r="BE705" s="20">
        <v>0.86</v>
      </c>
      <c r="BF705" s="20">
        <v>14.84</v>
      </c>
      <c r="BG705" s="22">
        <v>39</v>
      </c>
      <c r="BH705" s="22">
        <v>10</v>
      </c>
      <c r="BI705" s="22">
        <v>200</v>
      </c>
      <c r="BJ705" s="22">
        <v>52</v>
      </c>
      <c r="BK705" s="22">
        <v>64</v>
      </c>
      <c r="BL705" s="22">
        <v>3</v>
      </c>
      <c r="BM705" s="22">
        <v>73</v>
      </c>
      <c r="BN705" s="22">
        <v>12</v>
      </c>
      <c r="BO705" s="20"/>
      <c r="BP705" s="20"/>
      <c r="BQ705" s="20"/>
      <c r="BR705" s="20"/>
      <c r="BS705" s="20"/>
      <c r="BT705" s="20"/>
      <c r="BU705" s="22">
        <v>0.08</v>
      </c>
      <c r="BV705" s="22">
        <v>0</v>
      </c>
      <c r="BW705" s="22">
        <v>0.02</v>
      </c>
      <c r="BX705" s="22">
        <v>0.1</v>
      </c>
      <c r="BY705" s="22">
        <v>1.69</v>
      </c>
      <c r="BZ705" s="22">
        <v>1.71</v>
      </c>
      <c r="CA705" s="22">
        <v>350</v>
      </c>
      <c r="CB705" s="22">
        <v>50</v>
      </c>
      <c r="CC705" s="22">
        <v>182</v>
      </c>
      <c r="CD705" s="22">
        <v>51</v>
      </c>
      <c r="CE705" s="22">
        <v>269</v>
      </c>
      <c r="CF705" s="22">
        <v>85</v>
      </c>
      <c r="CG705" s="22">
        <v>276</v>
      </c>
      <c r="CH705" s="22">
        <v>106</v>
      </c>
      <c r="CI705" s="22">
        <v>1.03</v>
      </c>
      <c r="CJ705" s="22">
        <v>0.11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449988</v>
      </c>
      <c r="D706" s="22">
        <v>0</v>
      </c>
      <c r="E706" s="22">
        <v>0</v>
      </c>
      <c r="F706" s="22">
        <v>-2</v>
      </c>
      <c r="G706" s="22">
        <v>2</v>
      </c>
      <c r="H706" s="22">
        <v>0</v>
      </c>
      <c r="I706" s="22">
        <v>4</v>
      </c>
      <c r="J706" s="20">
        <v>-0.2</v>
      </c>
      <c r="K706" s="20">
        <v>0.3</v>
      </c>
      <c r="L706" s="22">
        <v>0</v>
      </c>
      <c r="M706" s="20" t="s">
        <v>902</v>
      </c>
      <c r="N706" s="20">
        <v>0.3</v>
      </c>
      <c r="O706" s="22">
        <v>552</v>
      </c>
      <c r="P706" s="23" t="b">
        <v>0</v>
      </c>
      <c r="Q706" s="20"/>
      <c r="R706" s="20"/>
      <c r="S706" s="22">
        <v>53</v>
      </c>
      <c r="T706" s="20" t="s">
        <v>1699</v>
      </c>
      <c r="U706" s="20">
        <v>1.1000000000000001</v>
      </c>
      <c r="V706" s="20" t="s">
        <v>1700</v>
      </c>
      <c r="W706" s="20">
        <v>0.2</v>
      </c>
      <c r="X706" s="23" t="b">
        <v>0</v>
      </c>
      <c r="Y706" s="20"/>
      <c r="Z706" s="20" t="s">
        <v>858</v>
      </c>
      <c r="AA706" s="22">
        <v>20</v>
      </c>
      <c r="AB706" s="22">
        <v>39</v>
      </c>
      <c r="AC706" s="22">
        <v>8</v>
      </c>
      <c r="AD706" s="22">
        <v>11329</v>
      </c>
      <c r="AE706" s="22">
        <v>258</v>
      </c>
      <c r="AF706" s="22">
        <v>21693</v>
      </c>
      <c r="AG706" s="22">
        <v>573</v>
      </c>
      <c r="AH706" s="20">
        <v>0.1</v>
      </c>
      <c r="AI706" s="20">
        <v>1.5</v>
      </c>
      <c r="AJ706" s="20" t="s">
        <v>2333</v>
      </c>
      <c r="AK706" s="22">
        <v>250</v>
      </c>
      <c r="AL706" s="22">
        <v>0</v>
      </c>
      <c r="AM706" s="22">
        <v>0</v>
      </c>
      <c r="AN706" s="22">
        <v>1</v>
      </c>
      <c r="AO706" s="22">
        <v>7</v>
      </c>
      <c r="AP706" s="22">
        <v>0</v>
      </c>
      <c r="AQ706" s="22">
        <v>0</v>
      </c>
      <c r="AR706" s="22">
        <v>0</v>
      </c>
      <c r="AS706" s="22">
        <v>1</v>
      </c>
      <c r="AT706" s="22">
        <v>0</v>
      </c>
      <c r="AU706" s="22">
        <v>0</v>
      </c>
      <c r="AV706" s="22">
        <v>0</v>
      </c>
      <c r="AW706" s="22">
        <v>14</v>
      </c>
      <c r="AX706" s="20">
        <v>25.2</v>
      </c>
      <c r="AY706" s="20">
        <v>51.3</v>
      </c>
      <c r="AZ706" s="20">
        <v>93</v>
      </c>
      <c r="BA706" s="20">
        <v>16.899999999999999</v>
      </c>
      <c r="BB706" s="22">
        <v>3</v>
      </c>
      <c r="BC706" s="20">
        <v>1.1200000000000001</v>
      </c>
      <c r="BD706" s="20">
        <v>0.09</v>
      </c>
      <c r="BE706" s="20">
        <v>1.21</v>
      </c>
      <c r="BF706" s="20">
        <v>6.29</v>
      </c>
      <c r="BG706" s="22">
        <v>331</v>
      </c>
      <c r="BH706" s="22">
        <v>39</v>
      </c>
      <c r="BI706" s="22">
        <v>193</v>
      </c>
      <c r="BJ706" s="22">
        <v>31</v>
      </c>
      <c r="BK706" s="22">
        <v>92</v>
      </c>
      <c r="BL706" s="22">
        <v>31</v>
      </c>
      <c r="BM706" s="22">
        <v>227</v>
      </c>
      <c r="BN706" s="22">
        <v>36</v>
      </c>
      <c r="BO706" s="20"/>
      <c r="BP706" s="20"/>
      <c r="BQ706" s="20"/>
      <c r="BR706" s="20"/>
      <c r="BS706" s="20"/>
      <c r="BT706" s="20"/>
      <c r="BU706" s="22">
        <v>0.4</v>
      </c>
      <c r="BV706" s="22">
        <v>0</v>
      </c>
      <c r="BW706" s="22">
        <v>0.03</v>
      </c>
      <c r="BX706" s="22">
        <v>0.43</v>
      </c>
      <c r="BY706" s="22">
        <v>2.2599999999999998</v>
      </c>
      <c r="BZ706" s="22">
        <v>2.52</v>
      </c>
      <c r="CA706" s="22">
        <v>149</v>
      </c>
      <c r="CB706" s="22">
        <v>40</v>
      </c>
      <c r="CC706" s="22">
        <v>343</v>
      </c>
      <c r="CD706" s="22">
        <v>50</v>
      </c>
      <c r="CE706" s="22">
        <v>342</v>
      </c>
      <c r="CF706" s="22">
        <v>42</v>
      </c>
      <c r="CG706" s="22">
        <v>312</v>
      </c>
      <c r="CH706" s="22">
        <v>51</v>
      </c>
      <c r="CI706" s="22">
        <v>1.08</v>
      </c>
      <c r="CJ706" s="22">
        <v>0.36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0</v>
      </c>
      <c r="C707" s="22">
        <v>181284</v>
      </c>
      <c r="D707" s="22">
        <v>0</v>
      </c>
      <c r="E707" s="22">
        <v>0</v>
      </c>
      <c r="F707" s="22">
        <v>-1</v>
      </c>
      <c r="G707" s="22">
        <v>1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1714</v>
      </c>
      <c r="N707" s="20">
        <v>0</v>
      </c>
      <c r="O707" s="22">
        <v>554</v>
      </c>
      <c r="P707" s="23" t="b">
        <v>0</v>
      </c>
      <c r="Q707" s="20" t="s">
        <v>3108</v>
      </c>
      <c r="R707" s="20" t="s">
        <v>3109</v>
      </c>
      <c r="S707" s="22">
        <v>54</v>
      </c>
      <c r="T707" s="20" t="s">
        <v>1715</v>
      </c>
      <c r="U707" s="20">
        <v>0</v>
      </c>
      <c r="V707" s="20" t="s">
        <v>1716</v>
      </c>
      <c r="W707" s="20">
        <v>0</v>
      </c>
      <c r="X707" s="23" t="b">
        <v>0</v>
      </c>
      <c r="Y707" s="20"/>
      <c r="Z707" s="20" t="s">
        <v>872</v>
      </c>
      <c r="AA707" s="22">
        <v>20</v>
      </c>
      <c r="AB707" s="22">
        <v>39</v>
      </c>
      <c r="AC707" s="22">
        <v>0</v>
      </c>
      <c r="AD707" s="22">
        <v>1001</v>
      </c>
      <c r="AE707" s="22">
        <v>0</v>
      </c>
      <c r="AF707" s="22">
        <v>7350</v>
      </c>
      <c r="AG707" s="22">
        <v>30</v>
      </c>
      <c r="AH707" s="20">
        <v>0</v>
      </c>
      <c r="AI707" s="20">
        <v>0</v>
      </c>
      <c r="AJ707" s="20" t="s">
        <v>594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712</v>
      </c>
      <c r="BH707" s="22">
        <v>307</v>
      </c>
      <c r="BI707" s="22">
        <v>712</v>
      </c>
      <c r="BJ707" s="22">
        <v>307</v>
      </c>
      <c r="BK707" s="22">
        <v>710</v>
      </c>
      <c r="BL707" s="22">
        <v>307</v>
      </c>
      <c r="BM707" s="22">
        <v>712</v>
      </c>
      <c r="BN707" s="22">
        <v>307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123</v>
      </c>
      <c r="CB707" s="22">
        <v>77</v>
      </c>
      <c r="CC707" s="22">
        <v>703</v>
      </c>
      <c r="CD707" s="22">
        <v>303</v>
      </c>
      <c r="CE707" s="22">
        <v>713</v>
      </c>
      <c r="CF707" s="22">
        <v>307</v>
      </c>
      <c r="CG707" s="22">
        <v>536</v>
      </c>
      <c r="CH707" s="22">
        <v>195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240299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3</v>
      </c>
      <c r="J708" s="20">
        <v>-0.5</v>
      </c>
      <c r="K708" s="20">
        <v>0</v>
      </c>
      <c r="L708" s="22">
        <v>0</v>
      </c>
      <c r="M708" s="20" t="s">
        <v>1016</v>
      </c>
      <c r="N708" s="20">
        <v>0</v>
      </c>
      <c r="O708" s="22">
        <v>555</v>
      </c>
      <c r="P708" s="23" t="b">
        <v>0</v>
      </c>
      <c r="Q708" s="20"/>
      <c r="R708" s="20" t="s">
        <v>3110</v>
      </c>
      <c r="S708" s="22">
        <v>44</v>
      </c>
      <c r="T708" s="20" t="s">
        <v>1712</v>
      </c>
      <c r="U708" s="20">
        <v>0</v>
      </c>
      <c r="V708" s="20" t="s">
        <v>634</v>
      </c>
      <c r="W708" s="20">
        <v>0.1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0</v>
      </c>
      <c r="AD708" s="22">
        <v>3471</v>
      </c>
      <c r="AE708" s="22">
        <v>111</v>
      </c>
      <c r="AF708" s="22">
        <v>6990</v>
      </c>
      <c r="AG708" s="22">
        <v>150</v>
      </c>
      <c r="AH708" s="20">
        <v>0</v>
      </c>
      <c r="AI708" s="20">
        <v>0</v>
      </c>
      <c r="AJ708" s="20" t="s">
        <v>634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577</v>
      </c>
      <c r="BH708" s="22">
        <v>217</v>
      </c>
      <c r="BI708" s="22">
        <v>566</v>
      </c>
      <c r="BJ708" s="22">
        <v>218</v>
      </c>
      <c r="BK708" s="22">
        <v>555</v>
      </c>
      <c r="BL708" s="22">
        <v>215</v>
      </c>
      <c r="BM708" s="22">
        <v>581</v>
      </c>
      <c r="BN708" s="22">
        <v>221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532</v>
      </c>
      <c r="CB708" s="22">
        <v>288</v>
      </c>
      <c r="CC708" s="22">
        <v>537</v>
      </c>
      <c r="CD708" s="22">
        <v>195</v>
      </c>
      <c r="CE708" s="22">
        <v>585</v>
      </c>
      <c r="CF708" s="22">
        <v>222</v>
      </c>
      <c r="CG708" s="22">
        <v>456</v>
      </c>
      <c r="CH708" s="22">
        <v>152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0</v>
      </c>
      <c r="B709" s="22">
        <v>0</v>
      </c>
      <c r="C709" s="22">
        <v>441271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2</v>
      </c>
      <c r="J709" s="20">
        <v>0</v>
      </c>
      <c r="K709" s="20">
        <v>0</v>
      </c>
      <c r="L709" s="22">
        <v>0</v>
      </c>
      <c r="M709" s="20" t="s">
        <v>2336</v>
      </c>
      <c r="N709" s="20">
        <v>0</v>
      </c>
      <c r="O709" s="22">
        <v>556</v>
      </c>
      <c r="P709" s="23" t="b">
        <v>0</v>
      </c>
      <c r="Q709" s="20" t="s">
        <v>2395</v>
      </c>
      <c r="R709" s="20" t="s">
        <v>2337</v>
      </c>
      <c r="S709" s="22">
        <v>40</v>
      </c>
      <c r="T709" s="20" t="s">
        <v>2338</v>
      </c>
      <c r="U709" s="20">
        <v>0</v>
      </c>
      <c r="V709" s="20" t="s">
        <v>2339</v>
      </c>
      <c r="W709" s="20">
        <v>0.1</v>
      </c>
      <c r="X709" s="23" t="b">
        <v>0</v>
      </c>
      <c r="Y709" s="20"/>
      <c r="Z709" s="20" t="s">
        <v>872</v>
      </c>
      <c r="AA709" s="22">
        <v>20</v>
      </c>
      <c r="AB709" s="22">
        <v>39</v>
      </c>
      <c r="AC709" s="22">
        <v>0</v>
      </c>
      <c r="AD709" s="22">
        <v>0</v>
      </c>
      <c r="AE709" s="22">
        <v>0</v>
      </c>
      <c r="AF709" s="22">
        <v>4128</v>
      </c>
      <c r="AG709" s="22">
        <v>52</v>
      </c>
      <c r="AH709" s="20">
        <v>0</v>
      </c>
      <c r="AI709" s="20">
        <v>0</v>
      </c>
      <c r="AJ709" s="20" t="s">
        <v>2339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503</v>
      </c>
      <c r="BH709" s="22">
        <v>188</v>
      </c>
      <c r="BI709" s="22">
        <v>487</v>
      </c>
      <c r="BJ709" s="22">
        <v>185</v>
      </c>
      <c r="BK709" s="22">
        <v>466</v>
      </c>
      <c r="BL709" s="22">
        <v>176</v>
      </c>
      <c r="BM709" s="22">
        <v>508</v>
      </c>
      <c r="BN709" s="22">
        <v>188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659</v>
      </c>
      <c r="CB709" s="22">
        <v>193</v>
      </c>
      <c r="CC709" s="22">
        <v>443</v>
      </c>
      <c r="CD709" s="22">
        <v>155</v>
      </c>
      <c r="CE709" s="22">
        <v>511</v>
      </c>
      <c r="CF709" s="22">
        <v>187</v>
      </c>
      <c r="CG709" s="22">
        <v>494</v>
      </c>
      <c r="CH709" s="22">
        <v>190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184754</v>
      </c>
      <c r="D710" s="22">
        <v>0</v>
      </c>
      <c r="E710" s="22">
        <v>0</v>
      </c>
      <c r="F710" s="22">
        <v>-1</v>
      </c>
      <c r="G710" s="22">
        <v>1</v>
      </c>
      <c r="H710" s="22">
        <v>0</v>
      </c>
      <c r="I710" s="22">
        <v>3</v>
      </c>
      <c r="J710" s="20">
        <v>6.8</v>
      </c>
      <c r="K710" s="20">
        <v>7.3</v>
      </c>
      <c r="L710" s="22">
        <v>4</v>
      </c>
      <c r="M710" s="20" t="s">
        <v>597</v>
      </c>
      <c r="N710" s="20">
        <v>7.3</v>
      </c>
      <c r="O710" s="22">
        <v>557</v>
      </c>
      <c r="P710" s="23" t="b">
        <v>0</v>
      </c>
      <c r="Q710" s="20"/>
      <c r="R710" s="20" t="s">
        <v>2944</v>
      </c>
      <c r="S710" s="22">
        <v>54</v>
      </c>
      <c r="T710" s="20" t="s">
        <v>1684</v>
      </c>
      <c r="U710" s="20">
        <v>4.7</v>
      </c>
      <c r="V710" s="20" t="s">
        <v>1685</v>
      </c>
      <c r="W710" s="20">
        <v>1.6</v>
      </c>
      <c r="X710" s="23" t="b">
        <v>0</v>
      </c>
      <c r="Y710" s="20"/>
      <c r="Z710" s="20" t="s">
        <v>858</v>
      </c>
      <c r="AA710" s="22">
        <v>20</v>
      </c>
      <c r="AB710" s="22">
        <v>39</v>
      </c>
      <c r="AC710" s="22">
        <v>42</v>
      </c>
      <c r="AD710" s="22">
        <v>184624</v>
      </c>
      <c r="AE710" s="22">
        <v>16018</v>
      </c>
      <c r="AF710" s="22">
        <v>50105</v>
      </c>
      <c r="AG710" s="22">
        <v>10458</v>
      </c>
      <c r="AH710" s="20">
        <v>1.4</v>
      </c>
      <c r="AI710" s="20">
        <v>7.8</v>
      </c>
      <c r="AJ710" s="20" t="s">
        <v>2340</v>
      </c>
      <c r="AK710" s="22">
        <v>501</v>
      </c>
      <c r="AL710" s="22">
        <v>5</v>
      </c>
      <c r="AM710" s="22">
        <v>1</v>
      </c>
      <c r="AN710" s="22">
        <v>0</v>
      </c>
      <c r="AO710" s="22">
        <v>7</v>
      </c>
      <c r="AP710" s="22">
        <v>0</v>
      </c>
      <c r="AQ710" s="22">
        <v>0</v>
      </c>
      <c r="AR710" s="22">
        <v>0</v>
      </c>
      <c r="AS710" s="22">
        <v>3</v>
      </c>
      <c r="AT710" s="22">
        <v>0</v>
      </c>
      <c r="AU710" s="22">
        <v>0</v>
      </c>
      <c r="AV710" s="22">
        <v>5</v>
      </c>
      <c r="AW710" s="22">
        <v>142</v>
      </c>
      <c r="AX710" s="20">
        <v>215.2</v>
      </c>
      <c r="AY710" s="20">
        <v>78.599999999999994</v>
      </c>
      <c r="AZ710" s="20">
        <v>170</v>
      </c>
      <c r="BA710" s="20">
        <v>46.4</v>
      </c>
      <c r="BB710" s="22">
        <v>6</v>
      </c>
      <c r="BC710" s="20">
        <v>1.73</v>
      </c>
      <c r="BD710" s="20">
        <v>1.54</v>
      </c>
      <c r="BE710" s="20">
        <v>3.27</v>
      </c>
      <c r="BF710" s="20">
        <v>7.24</v>
      </c>
      <c r="BG710" s="22">
        <v>38</v>
      </c>
      <c r="BH710" s="22">
        <v>15</v>
      </c>
      <c r="BI710" s="22">
        <v>127</v>
      </c>
      <c r="BJ710" s="22">
        <v>86</v>
      </c>
      <c r="BK710" s="22">
        <v>41</v>
      </c>
      <c r="BL710" s="22">
        <v>23</v>
      </c>
      <c r="BM710" s="22">
        <v>44</v>
      </c>
      <c r="BN710" s="22">
        <v>28</v>
      </c>
      <c r="BO710" s="20"/>
      <c r="BP710" s="20"/>
      <c r="BQ710" s="20"/>
      <c r="BR710" s="20"/>
      <c r="BS710" s="22">
        <v>3</v>
      </c>
      <c r="BT710" s="20"/>
      <c r="BU710" s="22">
        <v>0.31</v>
      </c>
      <c r="BV710" s="22">
        <v>0</v>
      </c>
      <c r="BW710" s="22">
        <v>0.28000000000000003</v>
      </c>
      <c r="BX710" s="22">
        <v>0.59</v>
      </c>
      <c r="BY710" s="22">
        <v>1.3</v>
      </c>
      <c r="BZ710" s="22">
        <v>1.26</v>
      </c>
      <c r="CA710" s="22">
        <v>124</v>
      </c>
      <c r="CB710" s="22">
        <v>78</v>
      </c>
      <c r="CC710" s="22">
        <v>5</v>
      </c>
      <c r="CD710" s="22">
        <v>3</v>
      </c>
      <c r="CE710" s="22">
        <v>34</v>
      </c>
      <c r="CF710" s="22">
        <v>20</v>
      </c>
      <c r="CG710" s="22">
        <v>140</v>
      </c>
      <c r="CH710" s="22">
        <v>43</v>
      </c>
      <c r="CI710" s="22">
        <v>1.08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448089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3</v>
      </c>
      <c r="J711" s="20">
        <v>1.2</v>
      </c>
      <c r="K711" s="20">
        <v>1.7</v>
      </c>
      <c r="L711" s="22">
        <v>1</v>
      </c>
      <c r="M711" s="20" t="s">
        <v>1771</v>
      </c>
      <c r="N711" s="20">
        <v>1.7</v>
      </c>
      <c r="O711" s="22">
        <v>559</v>
      </c>
      <c r="P711" s="23" t="b">
        <v>0</v>
      </c>
      <c r="Q711" s="20"/>
      <c r="R711" s="20"/>
      <c r="S711" s="22">
        <v>49</v>
      </c>
      <c r="T711" s="20" t="s">
        <v>1772</v>
      </c>
      <c r="U711" s="20">
        <v>1.9</v>
      </c>
      <c r="V711" s="20" t="s">
        <v>1773</v>
      </c>
      <c r="W711" s="20">
        <v>0.1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17</v>
      </c>
      <c r="AD711" s="22">
        <v>4227</v>
      </c>
      <c r="AE711" s="22">
        <v>67</v>
      </c>
      <c r="AF711" s="22">
        <v>5162</v>
      </c>
      <c r="AG711" s="22">
        <v>214</v>
      </c>
      <c r="AH711" s="20">
        <v>0.3</v>
      </c>
      <c r="AI711" s="20">
        <v>3.5</v>
      </c>
      <c r="AJ711" s="20" t="s">
        <v>1774</v>
      </c>
      <c r="AK711" s="22">
        <v>669</v>
      </c>
      <c r="AL711" s="22">
        <v>0</v>
      </c>
      <c r="AM711" s="22">
        <v>1</v>
      </c>
      <c r="AN711" s="22">
        <v>1</v>
      </c>
      <c r="AO711" s="22">
        <v>14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0</v>
      </c>
      <c r="AW711" s="22">
        <v>78</v>
      </c>
      <c r="AX711" s="20">
        <v>66</v>
      </c>
      <c r="AY711" s="20">
        <v>68.7</v>
      </c>
      <c r="AZ711" s="20">
        <v>26</v>
      </c>
      <c r="BA711" s="20">
        <v>15.9</v>
      </c>
      <c r="BB711" s="22">
        <v>9</v>
      </c>
      <c r="BC711" s="20">
        <v>0.17</v>
      </c>
      <c r="BD711" s="20">
        <v>0.13</v>
      </c>
      <c r="BE711" s="20">
        <v>0.3</v>
      </c>
      <c r="BF711" s="20">
        <v>13.2</v>
      </c>
      <c r="BG711" s="22">
        <v>242</v>
      </c>
      <c r="BH711" s="22">
        <v>96</v>
      </c>
      <c r="BI711" s="22">
        <v>149</v>
      </c>
      <c r="BJ711" s="22">
        <v>93</v>
      </c>
      <c r="BK711" s="22">
        <v>234</v>
      </c>
      <c r="BL711" s="22">
        <v>124</v>
      </c>
      <c r="BM711" s="22">
        <v>238</v>
      </c>
      <c r="BN711" s="22">
        <v>109</v>
      </c>
      <c r="BO711" s="20"/>
      <c r="BP711" s="20"/>
      <c r="BQ711" s="20"/>
      <c r="BR711" s="20"/>
      <c r="BS711" s="20"/>
      <c r="BT711" s="20"/>
      <c r="BU711" s="22">
        <v>0.02</v>
      </c>
      <c r="BV711" s="22">
        <v>0</v>
      </c>
      <c r="BW711" s="22">
        <v>0.02</v>
      </c>
      <c r="BX711" s="22">
        <v>0.04</v>
      </c>
      <c r="BY711" s="22">
        <v>1.78</v>
      </c>
      <c r="BZ711" s="22">
        <v>1.88</v>
      </c>
      <c r="CA711" s="22">
        <v>274</v>
      </c>
      <c r="CB711" s="22">
        <v>178</v>
      </c>
      <c r="CC711" s="22">
        <v>188</v>
      </c>
      <c r="CD711" s="22">
        <v>89</v>
      </c>
      <c r="CE711" s="22">
        <v>245</v>
      </c>
      <c r="CF711" s="22">
        <v>108</v>
      </c>
      <c r="CG711" s="22">
        <v>470</v>
      </c>
      <c r="CH711" s="22">
        <v>158</v>
      </c>
      <c r="CI711" s="22">
        <v>1.21</v>
      </c>
      <c r="CJ711" s="22">
        <v>0.13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114128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2</v>
      </c>
      <c r="J712" s="20">
        <v>-0.2</v>
      </c>
      <c r="K712" s="20">
        <v>0.3</v>
      </c>
      <c r="L712" s="22">
        <v>0</v>
      </c>
      <c r="M712" s="20" t="s">
        <v>1540</v>
      </c>
      <c r="N712" s="20">
        <v>0.3</v>
      </c>
      <c r="O712" s="22">
        <v>560</v>
      </c>
      <c r="P712" s="23" t="b">
        <v>0</v>
      </c>
      <c r="Q712" s="20"/>
      <c r="R712" s="20"/>
      <c r="S712" s="22">
        <v>44</v>
      </c>
      <c r="T712" s="20" t="s">
        <v>1679</v>
      </c>
      <c r="U712" s="20">
        <v>1</v>
      </c>
      <c r="V712" s="20" t="s">
        <v>1680</v>
      </c>
      <c r="W712" s="20">
        <v>0.1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1</v>
      </c>
      <c r="AD712" s="22">
        <v>951</v>
      </c>
      <c r="AE712" s="22">
        <v>46</v>
      </c>
      <c r="AF712" s="22">
        <v>3646</v>
      </c>
      <c r="AG712" s="22">
        <v>81</v>
      </c>
      <c r="AH712" s="20">
        <v>0.1</v>
      </c>
      <c r="AI712" s="20">
        <v>0.2</v>
      </c>
      <c r="AJ712" s="20" t="s">
        <v>2341</v>
      </c>
      <c r="AK712" s="22">
        <v>4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3</v>
      </c>
      <c r="AX712" s="20">
        <v>5</v>
      </c>
      <c r="AY712" s="20">
        <v>0</v>
      </c>
      <c r="AZ712" s="20">
        <v>0</v>
      </c>
      <c r="BA712" s="20">
        <v>0.5</v>
      </c>
      <c r="BB712" s="22">
        <v>0</v>
      </c>
      <c r="BC712" s="20">
        <v>0</v>
      </c>
      <c r="BD712" s="20">
        <v>0</v>
      </c>
      <c r="BE712" s="20">
        <v>0</v>
      </c>
      <c r="BF712" s="20">
        <v>7.0000000000000007E-2</v>
      </c>
      <c r="BG712" s="22">
        <v>406</v>
      </c>
      <c r="BH712" s="22">
        <v>147</v>
      </c>
      <c r="BI712" s="22">
        <v>542</v>
      </c>
      <c r="BJ712" s="22">
        <v>215</v>
      </c>
      <c r="BK712" s="22">
        <v>530</v>
      </c>
      <c r="BL712" s="22">
        <v>213</v>
      </c>
      <c r="BM712" s="22">
        <v>425</v>
      </c>
      <c r="BN712" s="22">
        <v>152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1.58</v>
      </c>
      <c r="BZ712" s="22">
        <v>0</v>
      </c>
      <c r="CA712" s="22">
        <v>489</v>
      </c>
      <c r="CB712" s="22">
        <v>104</v>
      </c>
      <c r="CC712" s="22">
        <v>330</v>
      </c>
      <c r="CD712" s="22">
        <v>105</v>
      </c>
      <c r="CE712" s="22">
        <v>361</v>
      </c>
      <c r="CF712" s="22">
        <v>128</v>
      </c>
      <c r="CG712" s="22">
        <v>488</v>
      </c>
      <c r="CH712" s="22">
        <v>187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428610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3</v>
      </c>
      <c r="J713" s="20">
        <v>-0.5</v>
      </c>
      <c r="K713" s="20">
        <v>0</v>
      </c>
      <c r="L713" s="22">
        <v>0</v>
      </c>
      <c r="M713" s="20" t="s">
        <v>1429</v>
      </c>
      <c r="N713" s="20">
        <v>0</v>
      </c>
      <c r="O713" s="22">
        <v>561</v>
      </c>
      <c r="P713" s="23" t="b">
        <v>0</v>
      </c>
      <c r="Q713" s="20"/>
      <c r="R713" s="20"/>
      <c r="S713" s="22">
        <v>44</v>
      </c>
      <c r="T713" s="20" t="s">
        <v>2342</v>
      </c>
      <c r="U713" s="20">
        <v>0</v>
      </c>
      <c r="V713" s="20" t="s">
        <v>2343</v>
      </c>
      <c r="W713" s="20">
        <v>0.2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0</v>
      </c>
      <c r="AD713" s="22">
        <v>7768</v>
      </c>
      <c r="AE713" s="22">
        <v>243</v>
      </c>
      <c r="AF713" s="22">
        <v>13624</v>
      </c>
      <c r="AG713" s="22">
        <v>353</v>
      </c>
      <c r="AH713" s="20">
        <v>0</v>
      </c>
      <c r="AI713" s="20">
        <v>0</v>
      </c>
      <c r="AJ713" s="20" t="s">
        <v>2344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583</v>
      </c>
      <c r="BH713" s="22">
        <v>222</v>
      </c>
      <c r="BI713" s="22">
        <v>572</v>
      </c>
      <c r="BJ713" s="22">
        <v>223</v>
      </c>
      <c r="BK713" s="22">
        <v>561</v>
      </c>
      <c r="BL713" s="22">
        <v>220</v>
      </c>
      <c r="BM713" s="22">
        <v>587</v>
      </c>
      <c r="BN713" s="22">
        <v>226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542</v>
      </c>
      <c r="CB713" s="22">
        <v>293</v>
      </c>
      <c r="CC713" s="22">
        <v>543</v>
      </c>
      <c r="CD713" s="22">
        <v>200</v>
      </c>
      <c r="CE713" s="22">
        <v>591</v>
      </c>
      <c r="CF713" s="22">
        <v>227</v>
      </c>
      <c r="CG713" s="22">
        <v>345</v>
      </c>
      <c r="CH713" s="22">
        <v>108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429414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4</v>
      </c>
      <c r="J714" s="20">
        <v>2.5</v>
      </c>
      <c r="K714" s="20">
        <v>3</v>
      </c>
      <c r="L714" s="22">
        <v>8</v>
      </c>
      <c r="M714" s="20" t="s">
        <v>1719</v>
      </c>
      <c r="N714" s="20">
        <v>3</v>
      </c>
      <c r="O714" s="22">
        <v>562</v>
      </c>
      <c r="P714" s="23" t="b">
        <v>0</v>
      </c>
      <c r="Q714" s="20"/>
      <c r="R714" s="20"/>
      <c r="S714" s="22">
        <v>49</v>
      </c>
      <c r="T714" s="20" t="s">
        <v>1720</v>
      </c>
      <c r="U714" s="20">
        <v>3.4</v>
      </c>
      <c r="V714" s="20" t="s">
        <v>1721</v>
      </c>
      <c r="W714" s="20">
        <v>0.1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17</v>
      </c>
      <c r="AD714" s="22">
        <v>12430</v>
      </c>
      <c r="AE714" s="22">
        <v>1315</v>
      </c>
      <c r="AF714" s="22">
        <v>15680</v>
      </c>
      <c r="AG714" s="22">
        <v>292</v>
      </c>
      <c r="AH714" s="20">
        <v>0.6</v>
      </c>
      <c r="AI714" s="20">
        <v>3.5</v>
      </c>
      <c r="AJ714" s="20" t="s">
        <v>1722</v>
      </c>
      <c r="AK714" s="22">
        <v>38</v>
      </c>
      <c r="AL714" s="22">
        <v>2</v>
      </c>
      <c r="AM714" s="22">
        <v>0</v>
      </c>
      <c r="AN714" s="22">
        <v>0</v>
      </c>
      <c r="AO714" s="22">
        <v>1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4</v>
      </c>
      <c r="AW714" s="22">
        <v>75</v>
      </c>
      <c r="AX714" s="20">
        <v>80.599999999999994</v>
      </c>
      <c r="AY714" s="20">
        <v>22</v>
      </c>
      <c r="AZ714" s="20">
        <v>56</v>
      </c>
      <c r="BA714" s="20">
        <v>15.8</v>
      </c>
      <c r="BB714" s="22">
        <v>0</v>
      </c>
      <c r="BC714" s="20">
        <v>0.84</v>
      </c>
      <c r="BD714" s="20">
        <v>0.22</v>
      </c>
      <c r="BE714" s="20">
        <v>1.06</v>
      </c>
      <c r="BF714" s="20">
        <v>0.98</v>
      </c>
      <c r="BG714" s="22">
        <v>211</v>
      </c>
      <c r="BH714" s="22">
        <v>25</v>
      </c>
      <c r="BI714" s="22">
        <v>285</v>
      </c>
      <c r="BJ714" s="22">
        <v>40</v>
      </c>
      <c r="BK714" s="22">
        <v>158</v>
      </c>
      <c r="BL714" s="22">
        <v>37</v>
      </c>
      <c r="BM714" s="22">
        <v>241</v>
      </c>
      <c r="BN714" s="22">
        <v>38</v>
      </c>
      <c r="BO714" s="20"/>
      <c r="BP714" s="20"/>
      <c r="BQ714" s="20"/>
      <c r="BR714" s="20"/>
      <c r="BS714" s="20"/>
      <c r="BT714" s="20"/>
      <c r="BU714" s="22">
        <v>1.99</v>
      </c>
      <c r="BV714" s="22">
        <v>0</v>
      </c>
      <c r="BW714" s="22">
        <v>0.52</v>
      </c>
      <c r="BX714" s="22">
        <v>2.5099999999999998</v>
      </c>
      <c r="BY714" s="22">
        <v>2.3199999999999998</v>
      </c>
      <c r="BZ714" s="22">
        <v>2.37</v>
      </c>
      <c r="CA714" s="22">
        <v>267</v>
      </c>
      <c r="CB714" s="22">
        <v>56</v>
      </c>
      <c r="CC714" s="22">
        <v>97</v>
      </c>
      <c r="CD714" s="22">
        <v>16</v>
      </c>
      <c r="CE714" s="22">
        <v>96</v>
      </c>
      <c r="CF714" s="22">
        <v>13</v>
      </c>
      <c r="CG714" s="22">
        <v>364</v>
      </c>
      <c r="CH714" s="22">
        <v>59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214048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2</v>
      </c>
      <c r="J715" s="20">
        <v>1.2</v>
      </c>
      <c r="K715" s="20">
        <v>1.7</v>
      </c>
      <c r="L715" s="22">
        <v>1</v>
      </c>
      <c r="M715" s="20" t="s">
        <v>1691</v>
      </c>
      <c r="N715" s="20">
        <v>1.7</v>
      </c>
      <c r="O715" s="22">
        <v>563</v>
      </c>
      <c r="P715" s="23" t="b">
        <v>0</v>
      </c>
      <c r="Q715" s="20"/>
      <c r="R715" s="20"/>
      <c r="S715" s="22">
        <v>45</v>
      </c>
      <c r="T715" s="20" t="s">
        <v>1692</v>
      </c>
      <c r="U715" s="20">
        <v>2</v>
      </c>
      <c r="V715" s="20" t="s">
        <v>497</v>
      </c>
      <c r="W715" s="20">
        <v>0.7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18</v>
      </c>
      <c r="AD715" s="22">
        <v>44621</v>
      </c>
      <c r="AE715" s="22">
        <v>345</v>
      </c>
      <c r="AF715" s="22">
        <v>50734</v>
      </c>
      <c r="AG715" s="22">
        <v>2490</v>
      </c>
      <c r="AH715" s="20">
        <v>0.4</v>
      </c>
      <c r="AI715" s="20">
        <v>4</v>
      </c>
      <c r="AJ715" s="20" t="s">
        <v>497</v>
      </c>
      <c r="AK715" s="22">
        <v>810</v>
      </c>
      <c r="AL715" s="22">
        <v>0</v>
      </c>
      <c r="AM715" s="22">
        <v>0</v>
      </c>
      <c r="AN715" s="22">
        <v>1</v>
      </c>
      <c r="AO715" s="22">
        <v>15</v>
      </c>
      <c r="AP715" s="22">
        <v>0</v>
      </c>
      <c r="AQ715" s="22">
        <v>0</v>
      </c>
      <c r="AR715" s="22">
        <v>0</v>
      </c>
      <c r="AS715" s="22">
        <v>2</v>
      </c>
      <c r="AT715" s="22">
        <v>0</v>
      </c>
      <c r="AU715" s="22">
        <v>0</v>
      </c>
      <c r="AV715" s="22">
        <v>2</v>
      </c>
      <c r="AW715" s="22">
        <v>133</v>
      </c>
      <c r="AX715" s="20">
        <v>192.8</v>
      </c>
      <c r="AY715" s="20">
        <v>68.7</v>
      </c>
      <c r="AZ715" s="20">
        <v>58</v>
      </c>
      <c r="BA715" s="20">
        <v>32</v>
      </c>
      <c r="BB715" s="22">
        <v>9</v>
      </c>
      <c r="BC715" s="20">
        <v>0.45</v>
      </c>
      <c r="BD715" s="20">
        <v>0.27</v>
      </c>
      <c r="BE715" s="20">
        <v>0.72</v>
      </c>
      <c r="BF715" s="20">
        <v>14.91</v>
      </c>
      <c r="BG715" s="22">
        <v>50</v>
      </c>
      <c r="BH715" s="22">
        <v>16</v>
      </c>
      <c r="BI715" s="22">
        <v>148</v>
      </c>
      <c r="BJ715" s="22">
        <v>38</v>
      </c>
      <c r="BK715" s="22">
        <v>146</v>
      </c>
      <c r="BL715" s="22">
        <v>24</v>
      </c>
      <c r="BM715" s="22">
        <v>93</v>
      </c>
      <c r="BN715" s="22">
        <v>20</v>
      </c>
      <c r="BO715" s="20"/>
      <c r="BP715" s="20"/>
      <c r="BQ715" s="20"/>
      <c r="BR715" s="20"/>
      <c r="BS715" s="20"/>
      <c r="BT715" s="20"/>
      <c r="BU715" s="22">
        <v>0.05</v>
      </c>
      <c r="BV715" s="22">
        <v>0</v>
      </c>
      <c r="BW715" s="22">
        <v>0.03</v>
      </c>
      <c r="BX715" s="22">
        <v>0.08</v>
      </c>
      <c r="BY715" s="22">
        <v>1.66</v>
      </c>
      <c r="BZ715" s="22">
        <v>1.67</v>
      </c>
      <c r="CA715" s="22">
        <v>383</v>
      </c>
      <c r="CB715" s="22">
        <v>71</v>
      </c>
      <c r="CC715" s="22">
        <v>184</v>
      </c>
      <c r="CD715" s="22">
        <v>53</v>
      </c>
      <c r="CE715" s="22">
        <v>227</v>
      </c>
      <c r="CF715" s="22">
        <v>76</v>
      </c>
      <c r="CG715" s="22">
        <v>197</v>
      </c>
      <c r="CH715" s="22">
        <v>77</v>
      </c>
      <c r="CI715" s="22">
        <v>1</v>
      </c>
      <c r="CJ715" s="22">
        <v>0.11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138001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1</v>
      </c>
      <c r="J716" s="20">
        <v>-0.5</v>
      </c>
      <c r="K716" s="20">
        <v>0</v>
      </c>
      <c r="L716" s="22">
        <v>0</v>
      </c>
      <c r="M716" s="20" t="s">
        <v>1261</v>
      </c>
      <c r="N716" s="20">
        <v>0</v>
      </c>
      <c r="O716" s="22">
        <v>564</v>
      </c>
      <c r="P716" s="23" t="b">
        <v>0</v>
      </c>
      <c r="Q716" s="20"/>
      <c r="R716" s="20"/>
      <c r="S716" s="22">
        <v>40</v>
      </c>
      <c r="T716" s="20" t="s">
        <v>2345</v>
      </c>
      <c r="U716" s="20">
        <v>0</v>
      </c>
      <c r="V716" s="20" t="s">
        <v>2346</v>
      </c>
      <c r="W716" s="20">
        <v>0.7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0</v>
      </c>
      <c r="AD716" s="22">
        <v>12175</v>
      </c>
      <c r="AE716" s="22">
        <v>104</v>
      </c>
      <c r="AF716" s="22">
        <v>22070</v>
      </c>
      <c r="AG716" s="22">
        <v>542</v>
      </c>
      <c r="AH716" s="20">
        <v>0</v>
      </c>
      <c r="AI716" s="20">
        <v>0</v>
      </c>
      <c r="AJ716" s="20" t="s">
        <v>2346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475</v>
      </c>
      <c r="BH716" s="22">
        <v>51</v>
      </c>
      <c r="BI716" s="22">
        <v>459</v>
      </c>
      <c r="BJ716" s="22">
        <v>35</v>
      </c>
      <c r="BK716" s="22">
        <v>437</v>
      </c>
      <c r="BL716" s="22">
        <v>30</v>
      </c>
      <c r="BM716" s="22">
        <v>480</v>
      </c>
      <c r="BN716" s="22">
        <v>51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624</v>
      </c>
      <c r="CB716" s="22">
        <v>48</v>
      </c>
      <c r="CC716" s="22">
        <v>414</v>
      </c>
      <c r="CD716" s="22">
        <v>50</v>
      </c>
      <c r="CE716" s="22">
        <v>482</v>
      </c>
      <c r="CF716" s="22">
        <v>51</v>
      </c>
      <c r="CG716" s="22">
        <v>191</v>
      </c>
      <c r="CH716" s="22">
        <v>27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0</v>
      </c>
      <c r="C717" s="22">
        <v>151086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3</v>
      </c>
      <c r="J717" s="20">
        <v>-0.5</v>
      </c>
      <c r="K717" s="20">
        <v>0</v>
      </c>
      <c r="L717" s="22">
        <v>0</v>
      </c>
      <c r="M717" s="20" t="s">
        <v>1727</v>
      </c>
      <c r="N717" s="20">
        <v>0</v>
      </c>
      <c r="O717" s="22">
        <v>565</v>
      </c>
      <c r="P717" s="23" t="b">
        <v>0</v>
      </c>
      <c r="Q717" s="20"/>
      <c r="R717" s="20" t="s">
        <v>3454</v>
      </c>
      <c r="S717" s="22">
        <v>49</v>
      </c>
      <c r="T717" s="20" t="s">
        <v>1728</v>
      </c>
      <c r="U717" s="20">
        <v>1.2</v>
      </c>
      <c r="V717" s="20" t="s">
        <v>1729</v>
      </c>
      <c r="W717" s="20">
        <v>0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10</v>
      </c>
      <c r="AD717" s="22">
        <v>2644</v>
      </c>
      <c r="AE717" s="22">
        <v>17</v>
      </c>
      <c r="AF717" s="22">
        <v>4228</v>
      </c>
      <c r="AG717" s="22">
        <v>89</v>
      </c>
      <c r="AH717" s="20">
        <v>0</v>
      </c>
      <c r="AI717" s="20">
        <v>2</v>
      </c>
      <c r="AJ717" s="20" t="s">
        <v>1729</v>
      </c>
      <c r="AK717" s="22">
        <v>707</v>
      </c>
      <c r="AL717" s="22">
        <v>0</v>
      </c>
      <c r="AM717" s="22">
        <v>0</v>
      </c>
      <c r="AN717" s="22">
        <v>1</v>
      </c>
      <c r="AO717" s="22">
        <v>12</v>
      </c>
      <c r="AP717" s="22">
        <v>0</v>
      </c>
      <c r="AQ717" s="22">
        <v>0</v>
      </c>
      <c r="AR717" s="22">
        <v>0</v>
      </c>
      <c r="AS717" s="22">
        <v>4</v>
      </c>
      <c r="AT717" s="22">
        <v>1</v>
      </c>
      <c r="AU717" s="22">
        <v>0</v>
      </c>
      <c r="AV717" s="22">
        <v>0</v>
      </c>
      <c r="AW717" s="22">
        <v>84</v>
      </c>
      <c r="AX717" s="20">
        <v>101.2</v>
      </c>
      <c r="AY717" s="20">
        <v>43.1</v>
      </c>
      <c r="AZ717" s="20">
        <v>89</v>
      </c>
      <c r="BA717" s="20">
        <v>23.5</v>
      </c>
      <c r="BB717" s="22">
        <v>8</v>
      </c>
      <c r="BC717" s="20">
        <v>1.01</v>
      </c>
      <c r="BD717" s="20">
        <v>7.0000000000000007E-2</v>
      </c>
      <c r="BE717" s="20">
        <v>1.08</v>
      </c>
      <c r="BF717" s="20">
        <v>14.19</v>
      </c>
      <c r="BG717" s="22">
        <v>168</v>
      </c>
      <c r="BH717" s="22">
        <v>66</v>
      </c>
      <c r="BI717" s="22">
        <v>212</v>
      </c>
      <c r="BJ717" s="22">
        <v>120</v>
      </c>
      <c r="BK717" s="22">
        <v>99</v>
      </c>
      <c r="BL717" s="22">
        <v>57</v>
      </c>
      <c r="BM717" s="22">
        <v>159</v>
      </c>
      <c r="BN717" s="22">
        <v>81</v>
      </c>
      <c r="BO717" s="20"/>
      <c r="BP717" s="20"/>
      <c r="BQ717" s="20"/>
      <c r="BR717" s="20"/>
      <c r="BS717" s="20"/>
      <c r="BT717" s="20"/>
      <c r="BU717" s="22">
        <v>0.13</v>
      </c>
      <c r="BV717" s="22">
        <v>0</v>
      </c>
      <c r="BW717" s="22">
        <v>0.01</v>
      </c>
      <c r="BX717" s="22">
        <v>0.14000000000000001</v>
      </c>
      <c r="BY717" s="22">
        <v>1.81</v>
      </c>
      <c r="BZ717" s="22">
        <v>1.53</v>
      </c>
      <c r="CA717" s="22">
        <v>236</v>
      </c>
      <c r="CB717" s="22">
        <v>153</v>
      </c>
      <c r="CC717" s="22">
        <v>658</v>
      </c>
      <c r="CD717" s="22">
        <v>267</v>
      </c>
      <c r="CE717" s="22">
        <v>335</v>
      </c>
      <c r="CF717" s="22">
        <v>160</v>
      </c>
      <c r="CG717" s="22">
        <v>541</v>
      </c>
      <c r="CH717" s="22">
        <v>198</v>
      </c>
      <c r="CI717" s="22">
        <v>1.02</v>
      </c>
      <c r="CJ717" s="22">
        <v>0.13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247632</v>
      </c>
      <c r="D718" s="22">
        <v>0</v>
      </c>
      <c r="E718" s="22">
        <v>0</v>
      </c>
      <c r="F718" s="22">
        <v>3</v>
      </c>
      <c r="G718" s="22">
        <v>-3</v>
      </c>
      <c r="H718" s="22">
        <v>0</v>
      </c>
      <c r="I718" s="22">
        <v>3</v>
      </c>
      <c r="J718" s="20">
        <v>3.8</v>
      </c>
      <c r="K718" s="20">
        <v>4.3</v>
      </c>
      <c r="L718" s="22">
        <v>4</v>
      </c>
      <c r="M718" s="20" t="s">
        <v>1694</v>
      </c>
      <c r="N718" s="20">
        <v>4.3</v>
      </c>
      <c r="O718" s="22">
        <v>567</v>
      </c>
      <c r="P718" s="23" t="b">
        <v>0</v>
      </c>
      <c r="Q718" s="20"/>
      <c r="R718" s="20"/>
      <c r="S718" s="22">
        <v>58</v>
      </c>
      <c r="T718" s="20" t="s">
        <v>1695</v>
      </c>
      <c r="U718" s="20">
        <v>5.2</v>
      </c>
      <c r="V718" s="20" t="s">
        <v>1696</v>
      </c>
      <c r="W718" s="20">
        <v>10.4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47</v>
      </c>
      <c r="AD718" s="22">
        <v>1248421</v>
      </c>
      <c r="AE718" s="22">
        <v>38727</v>
      </c>
      <c r="AF718" s="22">
        <v>257993</v>
      </c>
      <c r="AG718" s="22">
        <v>43239</v>
      </c>
      <c r="AH718" s="20">
        <v>0.7</v>
      </c>
      <c r="AI718" s="20">
        <v>8.1</v>
      </c>
      <c r="AJ718" s="20" t="s">
        <v>274</v>
      </c>
      <c r="AK718" s="22">
        <v>810</v>
      </c>
      <c r="AL718" s="22">
        <v>1</v>
      </c>
      <c r="AM718" s="22">
        <v>7</v>
      </c>
      <c r="AN718" s="22">
        <v>1</v>
      </c>
      <c r="AO718" s="22">
        <v>15</v>
      </c>
      <c r="AP718" s="22">
        <v>0</v>
      </c>
      <c r="AQ718" s="22">
        <v>0</v>
      </c>
      <c r="AR718" s="22">
        <v>0</v>
      </c>
      <c r="AS718" s="22">
        <v>3</v>
      </c>
      <c r="AT718" s="22">
        <v>0</v>
      </c>
      <c r="AU718" s="22">
        <v>0</v>
      </c>
      <c r="AV718" s="22">
        <v>5</v>
      </c>
      <c r="AW718" s="22">
        <v>188</v>
      </c>
      <c r="AX718" s="20">
        <v>221</v>
      </c>
      <c r="AY718" s="20">
        <v>365.8</v>
      </c>
      <c r="AZ718" s="20">
        <v>184</v>
      </c>
      <c r="BA718" s="20">
        <v>76.8</v>
      </c>
      <c r="BB718" s="22">
        <v>9</v>
      </c>
      <c r="BC718" s="20">
        <v>2</v>
      </c>
      <c r="BD718" s="20">
        <v>2.5299999999999998</v>
      </c>
      <c r="BE718" s="20">
        <v>4.53</v>
      </c>
      <c r="BF718" s="20">
        <v>14.91</v>
      </c>
      <c r="BG718" s="22">
        <v>31</v>
      </c>
      <c r="BH718" s="22">
        <v>11</v>
      </c>
      <c r="BI718" s="22">
        <v>4</v>
      </c>
      <c r="BJ718" s="22">
        <v>3</v>
      </c>
      <c r="BK718" s="22">
        <v>32</v>
      </c>
      <c r="BL718" s="22">
        <v>18</v>
      </c>
      <c r="BM718" s="22">
        <v>9</v>
      </c>
      <c r="BN718" s="22">
        <v>7</v>
      </c>
      <c r="BO718" s="22">
        <v>1</v>
      </c>
      <c r="BP718" s="20"/>
      <c r="BQ718" s="22">
        <v>3</v>
      </c>
      <c r="BR718" s="20"/>
      <c r="BS718" s="20"/>
      <c r="BT718" s="20"/>
      <c r="BU718" s="22">
        <v>0.22</v>
      </c>
      <c r="BV718" s="22">
        <v>0</v>
      </c>
      <c r="BW718" s="22">
        <v>0.28000000000000003</v>
      </c>
      <c r="BX718" s="22">
        <v>0.5</v>
      </c>
      <c r="BY718" s="22">
        <v>1.66</v>
      </c>
      <c r="BZ718" s="22">
        <v>1.67</v>
      </c>
      <c r="CA718" s="22">
        <v>81</v>
      </c>
      <c r="CB718" s="22">
        <v>50</v>
      </c>
      <c r="CC718" s="22">
        <v>49</v>
      </c>
      <c r="CD718" s="22">
        <v>27</v>
      </c>
      <c r="CE718" s="22">
        <v>22</v>
      </c>
      <c r="CF718" s="22">
        <v>14</v>
      </c>
      <c r="CG718" s="22">
        <v>39</v>
      </c>
      <c r="CH718" s="22">
        <v>14</v>
      </c>
      <c r="CI718" s="22">
        <v>1</v>
      </c>
      <c r="CJ718" s="22">
        <v>0.11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2">
        <v>0</v>
      </c>
      <c r="C719" s="22">
        <v>200600</v>
      </c>
      <c r="D719" s="22">
        <v>0</v>
      </c>
      <c r="E719" s="22">
        <v>0</v>
      </c>
      <c r="F719" s="22">
        <v>-2</v>
      </c>
      <c r="G719" s="22">
        <v>2</v>
      </c>
      <c r="H719" s="22">
        <v>0</v>
      </c>
      <c r="I719" s="22">
        <v>3</v>
      </c>
      <c r="J719" s="20">
        <v>0</v>
      </c>
      <c r="K719" s="20">
        <v>0</v>
      </c>
      <c r="L719" s="22">
        <v>0</v>
      </c>
      <c r="M719" s="20" t="s">
        <v>1026</v>
      </c>
      <c r="N719" s="20">
        <v>0</v>
      </c>
      <c r="O719" s="22">
        <v>568</v>
      </c>
      <c r="P719" s="23" t="b">
        <v>0</v>
      </c>
      <c r="Q719" s="20" t="s">
        <v>3253</v>
      </c>
      <c r="R719" s="20" t="s">
        <v>3254</v>
      </c>
      <c r="S719" s="22">
        <v>53</v>
      </c>
      <c r="T719" s="20" t="s">
        <v>1689</v>
      </c>
      <c r="U719" s="20">
        <v>0</v>
      </c>
      <c r="V719" s="20" t="s">
        <v>1690</v>
      </c>
      <c r="W719" s="20">
        <v>0</v>
      </c>
      <c r="X719" s="23" t="b">
        <v>0</v>
      </c>
      <c r="Y719" s="20"/>
      <c r="Z719" s="20" t="s">
        <v>872</v>
      </c>
      <c r="AA719" s="22">
        <v>20</v>
      </c>
      <c r="AB719" s="22">
        <v>39</v>
      </c>
      <c r="AC719" s="22">
        <v>0</v>
      </c>
      <c r="AD719" s="22">
        <v>868</v>
      </c>
      <c r="AE719" s="22">
        <v>0</v>
      </c>
      <c r="AF719" s="22">
        <v>11027</v>
      </c>
      <c r="AG719" s="22">
        <v>58</v>
      </c>
      <c r="AH719" s="20">
        <v>0</v>
      </c>
      <c r="AI719" s="20">
        <v>0</v>
      </c>
      <c r="AJ719" s="20" t="s">
        <v>440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710</v>
      </c>
      <c r="BH719" s="22">
        <v>305</v>
      </c>
      <c r="BI719" s="22">
        <v>710</v>
      </c>
      <c r="BJ719" s="22">
        <v>305</v>
      </c>
      <c r="BK719" s="22">
        <v>707</v>
      </c>
      <c r="BL719" s="22">
        <v>304</v>
      </c>
      <c r="BM719" s="22">
        <v>710</v>
      </c>
      <c r="BN719" s="22">
        <v>305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144</v>
      </c>
      <c r="CB719" s="22">
        <v>92</v>
      </c>
      <c r="CC719" s="22">
        <v>699</v>
      </c>
      <c r="CD719" s="22">
        <v>300</v>
      </c>
      <c r="CE719" s="22">
        <v>711</v>
      </c>
      <c r="CF719" s="22">
        <v>305</v>
      </c>
      <c r="CG719" s="22">
        <v>508</v>
      </c>
      <c r="CH719" s="22">
        <v>177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149065</v>
      </c>
      <c r="D720" s="22">
        <v>0</v>
      </c>
      <c r="E720" s="22">
        <v>0</v>
      </c>
      <c r="F720" s="22">
        <v>0</v>
      </c>
      <c r="G720" s="22">
        <v>0</v>
      </c>
      <c r="H720" s="22">
        <v>1</v>
      </c>
      <c r="I720" s="22">
        <v>1</v>
      </c>
      <c r="J720" s="20">
        <v>2.8</v>
      </c>
      <c r="K720" s="20">
        <v>3.3</v>
      </c>
      <c r="L720" s="22">
        <v>3</v>
      </c>
      <c r="M720" s="20" t="s">
        <v>1681</v>
      </c>
      <c r="N720" s="20">
        <v>3.3</v>
      </c>
      <c r="O720" s="22">
        <v>569</v>
      </c>
      <c r="P720" s="23" t="b">
        <v>0</v>
      </c>
      <c r="Q720" s="20"/>
      <c r="R720" s="20"/>
      <c r="S720" s="22">
        <v>50</v>
      </c>
      <c r="T720" s="20" t="s">
        <v>1682</v>
      </c>
      <c r="U720" s="20">
        <v>3.6</v>
      </c>
      <c r="V720" s="20" t="s">
        <v>1683</v>
      </c>
      <c r="W720" s="20">
        <v>1.6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32</v>
      </c>
      <c r="AD720" s="22">
        <v>108792</v>
      </c>
      <c r="AE720" s="22">
        <v>1278</v>
      </c>
      <c r="AF720" s="22">
        <v>83467</v>
      </c>
      <c r="AG720" s="22">
        <v>4238</v>
      </c>
      <c r="AH720" s="20">
        <v>0.7</v>
      </c>
      <c r="AI720" s="20">
        <v>6.4</v>
      </c>
      <c r="AJ720" s="20" t="s">
        <v>94</v>
      </c>
      <c r="AK720" s="22">
        <v>810</v>
      </c>
      <c r="AL720" s="22">
        <v>0</v>
      </c>
      <c r="AM720" s="22">
        <v>0</v>
      </c>
      <c r="AN720" s="22">
        <v>1</v>
      </c>
      <c r="AO720" s="22">
        <v>15</v>
      </c>
      <c r="AP720" s="22">
        <v>0</v>
      </c>
      <c r="AQ720" s="22">
        <v>0</v>
      </c>
      <c r="AR720" s="22">
        <v>0</v>
      </c>
      <c r="AS720" s="22">
        <v>1</v>
      </c>
      <c r="AT720" s="22">
        <v>0</v>
      </c>
      <c r="AU720" s="22">
        <v>39</v>
      </c>
      <c r="AV720" s="22">
        <v>4</v>
      </c>
      <c r="AW720" s="22">
        <v>176</v>
      </c>
      <c r="AX720" s="20">
        <v>293</v>
      </c>
      <c r="AY720" s="20">
        <v>0</v>
      </c>
      <c r="AZ720" s="20">
        <v>0</v>
      </c>
      <c r="BA720" s="20">
        <v>29.3</v>
      </c>
      <c r="BB720" s="22">
        <v>9</v>
      </c>
      <c r="BC720" s="20">
        <v>0</v>
      </c>
      <c r="BD720" s="20">
        <v>0</v>
      </c>
      <c r="BE720" s="20">
        <v>0</v>
      </c>
      <c r="BF720" s="20">
        <v>14.91</v>
      </c>
      <c r="BG720" s="22">
        <v>9</v>
      </c>
      <c r="BH720" s="22">
        <v>3</v>
      </c>
      <c r="BI720" s="22">
        <v>695</v>
      </c>
      <c r="BJ720" s="22">
        <v>83</v>
      </c>
      <c r="BK720" s="22">
        <v>692</v>
      </c>
      <c r="BL720" s="22">
        <v>82</v>
      </c>
      <c r="BM720" s="22">
        <v>108</v>
      </c>
      <c r="BN720" s="22">
        <v>3</v>
      </c>
      <c r="BO720" s="20"/>
      <c r="BP720" s="20"/>
      <c r="BQ720" s="20"/>
      <c r="BR720" s="20"/>
      <c r="BS720" s="20"/>
      <c r="BT720" s="20"/>
      <c r="BU720" s="22">
        <v>0</v>
      </c>
      <c r="BV720" s="22">
        <v>4.33</v>
      </c>
      <c r="BW720" s="22">
        <v>0</v>
      </c>
      <c r="BX720" s="22">
        <v>0</v>
      </c>
      <c r="BY720" s="22">
        <v>1.66</v>
      </c>
      <c r="BZ720" s="22">
        <v>1.67</v>
      </c>
      <c r="CA720" s="22">
        <v>177</v>
      </c>
      <c r="CB720" s="22">
        <v>6</v>
      </c>
      <c r="CC720" s="22">
        <v>83</v>
      </c>
      <c r="CD720" s="22">
        <v>10</v>
      </c>
      <c r="CE720" s="22">
        <v>84</v>
      </c>
      <c r="CF720" s="22">
        <v>9</v>
      </c>
      <c r="CG720" s="22">
        <v>137</v>
      </c>
      <c r="CH720" s="22">
        <v>19</v>
      </c>
      <c r="CI720" s="22">
        <v>1</v>
      </c>
      <c r="CJ720" s="22">
        <v>0.11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2">
        <v>88484</v>
      </c>
      <c r="D721" s="22">
        <v>0</v>
      </c>
      <c r="E721" s="22">
        <v>0</v>
      </c>
      <c r="F721" s="22">
        <v>-2</v>
      </c>
      <c r="G721" s="22">
        <v>2</v>
      </c>
      <c r="H721" s="22">
        <v>0</v>
      </c>
      <c r="I721" s="22">
        <v>3</v>
      </c>
      <c r="J721" s="20">
        <v>-0.5</v>
      </c>
      <c r="K721" s="20">
        <v>0</v>
      </c>
      <c r="L721" s="22">
        <v>0</v>
      </c>
      <c r="M721" s="20" t="s">
        <v>895</v>
      </c>
      <c r="N721" s="20">
        <v>0</v>
      </c>
      <c r="O721" s="22">
        <v>570</v>
      </c>
      <c r="P721" s="23" t="b">
        <v>0</v>
      </c>
      <c r="Q721" s="20"/>
      <c r="R721" s="20"/>
      <c r="S721" s="22">
        <v>48</v>
      </c>
      <c r="T721" s="20" t="s">
        <v>1730</v>
      </c>
      <c r="U721" s="20">
        <v>1.8</v>
      </c>
      <c r="V721" s="20" t="s">
        <v>1731</v>
      </c>
      <c r="W721" s="20">
        <v>0.1</v>
      </c>
      <c r="X721" s="23" t="b">
        <v>0</v>
      </c>
      <c r="Y721" s="20"/>
      <c r="Z721" s="20" t="s">
        <v>858</v>
      </c>
      <c r="AA721" s="22">
        <v>20</v>
      </c>
      <c r="AB721" s="22">
        <v>39</v>
      </c>
      <c r="AC721" s="22">
        <v>9</v>
      </c>
      <c r="AD721" s="22">
        <v>16036</v>
      </c>
      <c r="AE721" s="22">
        <v>43</v>
      </c>
      <c r="AF721" s="22">
        <v>20740</v>
      </c>
      <c r="AG721" s="22">
        <v>319</v>
      </c>
      <c r="AH721" s="20">
        <v>0</v>
      </c>
      <c r="AI721" s="20">
        <v>1.9</v>
      </c>
      <c r="AJ721" s="20" t="s">
        <v>1731</v>
      </c>
      <c r="AK721" s="22">
        <v>187</v>
      </c>
      <c r="AL721" s="22">
        <v>0</v>
      </c>
      <c r="AM721" s="22">
        <v>1</v>
      </c>
      <c r="AN721" s="22">
        <v>1</v>
      </c>
      <c r="AO721" s="22">
        <v>1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31</v>
      </c>
      <c r="AX721" s="20">
        <v>47</v>
      </c>
      <c r="AY721" s="20">
        <v>111.2</v>
      </c>
      <c r="AZ721" s="20">
        <v>53</v>
      </c>
      <c r="BA721" s="20">
        <v>21.2</v>
      </c>
      <c r="BB721" s="22">
        <v>2</v>
      </c>
      <c r="BC721" s="20">
        <v>0.48</v>
      </c>
      <c r="BD721" s="20">
        <v>0.7</v>
      </c>
      <c r="BE721" s="20">
        <v>1.18</v>
      </c>
      <c r="BF721" s="20">
        <v>2.33</v>
      </c>
      <c r="BG721" s="22">
        <v>278</v>
      </c>
      <c r="BH721" s="22">
        <v>116</v>
      </c>
      <c r="BI721" s="22">
        <v>75</v>
      </c>
      <c r="BJ721" s="22">
        <v>57</v>
      </c>
      <c r="BK721" s="22">
        <v>164</v>
      </c>
      <c r="BL721" s="22">
        <v>94</v>
      </c>
      <c r="BM721" s="22">
        <v>182</v>
      </c>
      <c r="BN721" s="22">
        <v>89</v>
      </c>
      <c r="BO721" s="22">
        <v>2</v>
      </c>
      <c r="BP721" s="20"/>
      <c r="BQ721" s="22">
        <v>2</v>
      </c>
      <c r="BR721" s="20"/>
      <c r="BS721" s="20"/>
      <c r="BT721" s="20"/>
      <c r="BU721" s="22">
        <v>0.23</v>
      </c>
      <c r="BV721" s="22">
        <v>0</v>
      </c>
      <c r="BW721" s="22">
        <v>0.34</v>
      </c>
      <c r="BX721" s="22">
        <v>0.56999999999999995</v>
      </c>
      <c r="BY721" s="22">
        <v>1.1200000000000001</v>
      </c>
      <c r="BZ721" s="22">
        <v>0.48</v>
      </c>
      <c r="CA721" s="22">
        <v>292</v>
      </c>
      <c r="CB721" s="22">
        <v>191</v>
      </c>
      <c r="CC721" s="22">
        <v>644</v>
      </c>
      <c r="CD721" s="22">
        <v>257</v>
      </c>
      <c r="CE721" s="22">
        <v>257</v>
      </c>
      <c r="CF721" s="22">
        <v>115</v>
      </c>
      <c r="CG721" s="22">
        <v>408</v>
      </c>
      <c r="CH721" s="22">
        <v>129</v>
      </c>
      <c r="CI721" s="22">
        <v>0.96</v>
      </c>
      <c r="CJ721" s="22">
        <v>0.48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216208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1</v>
      </c>
      <c r="J722" s="20">
        <v>0</v>
      </c>
      <c r="K722" s="20">
        <v>0</v>
      </c>
      <c r="L722" s="22">
        <v>0</v>
      </c>
      <c r="M722" s="20" t="s">
        <v>1706</v>
      </c>
      <c r="N722" s="20">
        <v>0</v>
      </c>
      <c r="O722" s="22">
        <v>571</v>
      </c>
      <c r="P722" s="23" t="b">
        <v>0</v>
      </c>
      <c r="Q722" s="20" t="s">
        <v>2476</v>
      </c>
      <c r="R722" s="20" t="s">
        <v>2477</v>
      </c>
      <c r="S722" s="22">
        <v>40</v>
      </c>
      <c r="T722" s="20" t="s">
        <v>1707</v>
      </c>
      <c r="U722" s="20">
        <v>0</v>
      </c>
      <c r="V722" s="20" t="s">
        <v>761</v>
      </c>
      <c r="W722" s="20">
        <v>0.4</v>
      </c>
      <c r="X722" s="23" t="b">
        <v>0</v>
      </c>
      <c r="Y722" s="20"/>
      <c r="Z722" s="20" t="s">
        <v>872</v>
      </c>
      <c r="AA722" s="22">
        <v>20</v>
      </c>
      <c r="AB722" s="22">
        <v>39</v>
      </c>
      <c r="AC722" s="22">
        <v>0</v>
      </c>
      <c r="AD722" s="22">
        <v>0</v>
      </c>
      <c r="AE722" s="22">
        <v>0</v>
      </c>
      <c r="AF722" s="22">
        <v>21145</v>
      </c>
      <c r="AG722" s="22">
        <v>430</v>
      </c>
      <c r="AH722" s="20">
        <v>0</v>
      </c>
      <c r="AI722" s="20">
        <v>0</v>
      </c>
      <c r="AJ722" s="20" t="s">
        <v>761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488</v>
      </c>
      <c r="BH722" s="22">
        <v>55</v>
      </c>
      <c r="BI722" s="22">
        <v>472</v>
      </c>
      <c r="BJ722" s="22">
        <v>39</v>
      </c>
      <c r="BK722" s="22">
        <v>450</v>
      </c>
      <c r="BL722" s="22">
        <v>34</v>
      </c>
      <c r="BM722" s="22">
        <v>493</v>
      </c>
      <c r="BN722" s="22">
        <v>55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639</v>
      </c>
      <c r="CB722" s="22">
        <v>52</v>
      </c>
      <c r="CC722" s="22">
        <v>427</v>
      </c>
      <c r="CD722" s="22">
        <v>54</v>
      </c>
      <c r="CE722" s="22">
        <v>495</v>
      </c>
      <c r="CF722" s="22">
        <v>55</v>
      </c>
      <c r="CG722" s="22">
        <v>258</v>
      </c>
      <c r="CH722" s="22">
        <v>33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0</v>
      </c>
      <c r="C723" s="22">
        <v>200402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2</v>
      </c>
      <c r="J723" s="20">
        <v>0.5</v>
      </c>
      <c r="K723" s="20">
        <v>0</v>
      </c>
      <c r="L723" s="22">
        <v>0</v>
      </c>
      <c r="M723" s="20" t="s">
        <v>1686</v>
      </c>
      <c r="N723" s="20">
        <v>1</v>
      </c>
      <c r="O723" s="22">
        <v>572</v>
      </c>
      <c r="P723" s="23" t="b">
        <v>0</v>
      </c>
      <c r="Q723" s="20"/>
      <c r="R723" s="20" t="s">
        <v>3561</v>
      </c>
      <c r="S723" s="22">
        <v>45</v>
      </c>
      <c r="T723" s="20" t="s">
        <v>1687</v>
      </c>
      <c r="U723" s="20">
        <v>1.5</v>
      </c>
      <c r="V723" s="20" t="s">
        <v>1688</v>
      </c>
      <c r="W723" s="20">
        <v>0.4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12</v>
      </c>
      <c r="AD723" s="22">
        <v>33583</v>
      </c>
      <c r="AE723" s="22">
        <v>407</v>
      </c>
      <c r="AF723" s="22">
        <v>35137</v>
      </c>
      <c r="AG723" s="22">
        <v>1189</v>
      </c>
      <c r="AH723" s="20">
        <v>0.2</v>
      </c>
      <c r="AI723" s="20">
        <v>2.7</v>
      </c>
      <c r="AJ723" s="20" t="s">
        <v>2348</v>
      </c>
      <c r="AK723" s="22">
        <v>713</v>
      </c>
      <c r="AL723" s="22">
        <v>0</v>
      </c>
      <c r="AM723" s="22">
        <v>0</v>
      </c>
      <c r="AN723" s="22">
        <v>1</v>
      </c>
      <c r="AO723" s="22">
        <v>14</v>
      </c>
      <c r="AP723" s="22">
        <v>0</v>
      </c>
      <c r="AQ723" s="22">
        <v>0</v>
      </c>
      <c r="AR723" s="22">
        <v>0</v>
      </c>
      <c r="AS723" s="22">
        <v>4</v>
      </c>
      <c r="AT723" s="22">
        <v>0</v>
      </c>
      <c r="AU723" s="22">
        <v>0</v>
      </c>
      <c r="AV723" s="22">
        <v>0</v>
      </c>
      <c r="AW723" s="22">
        <v>94</v>
      </c>
      <c r="AX723" s="20">
        <v>139.19999999999999</v>
      </c>
      <c r="AY723" s="20">
        <v>60.4</v>
      </c>
      <c r="AZ723" s="20">
        <v>30</v>
      </c>
      <c r="BA723" s="20">
        <v>23</v>
      </c>
      <c r="BB723" s="22">
        <v>8</v>
      </c>
      <c r="BC723" s="20">
        <v>0.32</v>
      </c>
      <c r="BD723" s="20">
        <v>0.33</v>
      </c>
      <c r="BE723" s="20">
        <v>0.64</v>
      </c>
      <c r="BF723" s="20">
        <v>13.91</v>
      </c>
      <c r="BG723" s="22">
        <v>111</v>
      </c>
      <c r="BH723" s="22">
        <v>41</v>
      </c>
      <c r="BI723" s="22">
        <v>169</v>
      </c>
      <c r="BJ723" s="22">
        <v>42</v>
      </c>
      <c r="BK723" s="22">
        <v>221</v>
      </c>
      <c r="BL723" s="22">
        <v>62</v>
      </c>
      <c r="BM723" s="22">
        <v>164</v>
      </c>
      <c r="BN723" s="22">
        <v>43</v>
      </c>
      <c r="BO723" s="20"/>
      <c r="BP723" s="20"/>
      <c r="BQ723" s="20"/>
      <c r="BR723" s="20"/>
      <c r="BS723" s="20"/>
      <c r="BT723" s="20"/>
      <c r="BU723" s="22">
        <v>0.04</v>
      </c>
      <c r="BV723" s="22">
        <v>0</v>
      </c>
      <c r="BW723" s="22">
        <v>0.04</v>
      </c>
      <c r="BX723" s="22">
        <v>0.08</v>
      </c>
      <c r="BY723" s="22">
        <v>1.76</v>
      </c>
      <c r="BZ723" s="22">
        <v>1.77</v>
      </c>
      <c r="CA723" s="22">
        <v>378</v>
      </c>
      <c r="CB723" s="22">
        <v>67</v>
      </c>
      <c r="CC723" s="22">
        <v>231</v>
      </c>
      <c r="CD723" s="22">
        <v>70</v>
      </c>
      <c r="CE723" s="22">
        <v>286</v>
      </c>
      <c r="CF723" s="22">
        <v>92</v>
      </c>
      <c r="CG723" s="22">
        <v>251</v>
      </c>
      <c r="CH723" s="22">
        <v>97</v>
      </c>
      <c r="CI723" s="22">
        <v>1.01</v>
      </c>
      <c r="CJ723" s="22">
        <v>0.13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510362</v>
      </c>
      <c r="D724" s="22">
        <v>0</v>
      </c>
      <c r="E724" s="22">
        <v>0</v>
      </c>
      <c r="F724" s="22">
        <v>-1</v>
      </c>
      <c r="G724" s="22">
        <v>1</v>
      </c>
      <c r="H724" s="22">
        <v>0</v>
      </c>
      <c r="I724" s="22">
        <v>2</v>
      </c>
      <c r="J724" s="20">
        <v>1.5</v>
      </c>
      <c r="K724" s="20">
        <v>2</v>
      </c>
      <c r="L724" s="22">
        <v>2</v>
      </c>
      <c r="M724" s="20" t="s">
        <v>1701</v>
      </c>
      <c r="N724" s="20">
        <v>2</v>
      </c>
      <c r="O724" s="22">
        <v>573</v>
      </c>
      <c r="P724" s="23" t="b">
        <v>0</v>
      </c>
      <c r="Q724" s="20"/>
      <c r="R724" s="20"/>
      <c r="S724" s="22">
        <v>44</v>
      </c>
      <c r="T724" s="20" t="s">
        <v>1702</v>
      </c>
      <c r="U724" s="20">
        <v>1.5</v>
      </c>
      <c r="V724" s="20" t="s">
        <v>696</v>
      </c>
      <c r="W724" s="20">
        <v>0.1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9</v>
      </c>
      <c r="AD724" s="22">
        <v>2886</v>
      </c>
      <c r="AE724" s="22">
        <v>221</v>
      </c>
      <c r="AF724" s="22">
        <v>4868</v>
      </c>
      <c r="AG724" s="22">
        <v>204</v>
      </c>
      <c r="AH724" s="20">
        <v>0.5</v>
      </c>
      <c r="AI724" s="20">
        <v>2</v>
      </c>
      <c r="AJ724" s="20" t="s">
        <v>639</v>
      </c>
      <c r="AK724" s="22">
        <v>323</v>
      </c>
      <c r="AL724" s="22">
        <v>0</v>
      </c>
      <c r="AM724" s="22">
        <v>0</v>
      </c>
      <c r="AN724" s="22">
        <v>0</v>
      </c>
      <c r="AO724" s="22">
        <v>4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40</v>
      </c>
      <c r="AX724" s="20">
        <v>47.6</v>
      </c>
      <c r="AY724" s="20">
        <v>4.3</v>
      </c>
      <c r="AZ724" s="20">
        <v>2</v>
      </c>
      <c r="BA724" s="20">
        <v>5.5</v>
      </c>
      <c r="BB724" s="22">
        <v>3</v>
      </c>
      <c r="BC724" s="20">
        <v>0</v>
      </c>
      <c r="BD724" s="20">
        <v>0.01</v>
      </c>
      <c r="BE724" s="20">
        <v>0.01</v>
      </c>
      <c r="BF724" s="20">
        <v>4.8600000000000003</v>
      </c>
      <c r="BG724" s="22">
        <v>277</v>
      </c>
      <c r="BH724" s="22">
        <v>108</v>
      </c>
      <c r="BI724" s="22">
        <v>369</v>
      </c>
      <c r="BJ724" s="22">
        <v>135</v>
      </c>
      <c r="BK724" s="22">
        <v>375</v>
      </c>
      <c r="BL724" s="22">
        <v>135</v>
      </c>
      <c r="BM724" s="22">
        <v>340</v>
      </c>
      <c r="BN724" s="22">
        <v>118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1.35</v>
      </c>
      <c r="BZ724" s="22">
        <v>1.1100000000000001</v>
      </c>
      <c r="CA724" s="22">
        <v>566</v>
      </c>
      <c r="CB724" s="22">
        <v>137</v>
      </c>
      <c r="CC724" s="22">
        <v>141</v>
      </c>
      <c r="CD724" s="22">
        <v>42</v>
      </c>
      <c r="CE724" s="22">
        <v>284</v>
      </c>
      <c r="CF724" s="22">
        <v>90</v>
      </c>
      <c r="CG724" s="22">
        <v>425</v>
      </c>
      <c r="CH724" s="22">
        <v>164</v>
      </c>
      <c r="CI724" s="22">
        <v>0.84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476502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3</v>
      </c>
      <c r="J725" s="20">
        <v>0.5</v>
      </c>
      <c r="K725" s="20">
        <v>1</v>
      </c>
      <c r="L725" s="22">
        <v>1</v>
      </c>
      <c r="M725" s="20" t="s">
        <v>965</v>
      </c>
      <c r="N725" s="20">
        <v>1</v>
      </c>
      <c r="O725" s="22">
        <v>574</v>
      </c>
      <c r="P725" s="23" t="b">
        <v>0</v>
      </c>
      <c r="Q725" s="20"/>
      <c r="R725" s="20"/>
      <c r="S725" s="22">
        <v>44</v>
      </c>
      <c r="T725" s="20" t="s">
        <v>1723</v>
      </c>
      <c r="U725" s="20">
        <v>1</v>
      </c>
      <c r="V725" s="20" t="s">
        <v>670</v>
      </c>
      <c r="W725" s="20">
        <v>0.5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6</v>
      </c>
      <c r="AD725" s="22">
        <v>27143</v>
      </c>
      <c r="AE725" s="22">
        <v>793</v>
      </c>
      <c r="AF725" s="22">
        <v>38524</v>
      </c>
      <c r="AG725" s="22">
        <v>1069</v>
      </c>
      <c r="AH725" s="20">
        <v>0.2</v>
      </c>
      <c r="AI725" s="20">
        <v>1.4</v>
      </c>
      <c r="AJ725" s="20" t="s">
        <v>2349</v>
      </c>
      <c r="AK725" s="22">
        <v>181</v>
      </c>
      <c r="AL725" s="22">
        <v>0</v>
      </c>
      <c r="AM725" s="22">
        <v>0</v>
      </c>
      <c r="AN725" s="22">
        <v>0</v>
      </c>
      <c r="AO725" s="22">
        <v>5</v>
      </c>
      <c r="AP725" s="22">
        <v>0</v>
      </c>
      <c r="AQ725" s="22">
        <v>0</v>
      </c>
      <c r="AR725" s="22">
        <v>0</v>
      </c>
      <c r="AS725" s="22">
        <v>1</v>
      </c>
      <c r="AT725" s="22">
        <v>0</v>
      </c>
      <c r="AU725" s="22">
        <v>0</v>
      </c>
      <c r="AV725" s="22">
        <v>0</v>
      </c>
      <c r="AW725" s="22">
        <v>24</v>
      </c>
      <c r="AX725" s="20">
        <v>26.4</v>
      </c>
      <c r="AY725" s="20">
        <v>18.2</v>
      </c>
      <c r="AZ725" s="20">
        <v>6</v>
      </c>
      <c r="BA725" s="20">
        <v>5.2</v>
      </c>
      <c r="BB725" s="22">
        <v>1</v>
      </c>
      <c r="BC725" s="20">
        <v>0.01</v>
      </c>
      <c r="BD725" s="20">
        <v>0.11</v>
      </c>
      <c r="BE725" s="20">
        <v>0.12</v>
      </c>
      <c r="BF725" s="20">
        <v>3.3</v>
      </c>
      <c r="BG725" s="22">
        <v>327</v>
      </c>
      <c r="BH725" s="22">
        <v>143</v>
      </c>
      <c r="BI725" s="22">
        <v>298</v>
      </c>
      <c r="BJ725" s="22">
        <v>158</v>
      </c>
      <c r="BK725" s="22">
        <v>340</v>
      </c>
      <c r="BL725" s="22">
        <v>174</v>
      </c>
      <c r="BM725" s="22">
        <v>343</v>
      </c>
      <c r="BN725" s="22">
        <v>159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0.05</v>
      </c>
      <c r="BX725" s="22">
        <v>0.05</v>
      </c>
      <c r="BY725" s="22">
        <v>1.64</v>
      </c>
      <c r="BZ725" s="22">
        <v>2.4900000000000002</v>
      </c>
      <c r="CA725" s="22">
        <v>552</v>
      </c>
      <c r="CB725" s="22">
        <v>298</v>
      </c>
      <c r="CC725" s="22">
        <v>230</v>
      </c>
      <c r="CD725" s="22">
        <v>111</v>
      </c>
      <c r="CE725" s="22">
        <v>367</v>
      </c>
      <c r="CF725" s="22">
        <v>166</v>
      </c>
      <c r="CG725" s="22">
        <v>237</v>
      </c>
      <c r="CH725" s="22">
        <v>73</v>
      </c>
      <c r="CI725" s="22">
        <v>0.5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430871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4</v>
      </c>
      <c r="J726" s="20">
        <v>4.2</v>
      </c>
      <c r="K726" s="20">
        <v>4.7</v>
      </c>
      <c r="L726" s="22">
        <v>7</v>
      </c>
      <c r="M726" s="20" t="s">
        <v>642</v>
      </c>
      <c r="N726" s="20">
        <v>4.7</v>
      </c>
      <c r="O726" s="22">
        <v>590</v>
      </c>
      <c r="P726" s="23" t="b">
        <v>0</v>
      </c>
      <c r="Q726" s="20"/>
      <c r="R726" s="20" t="s">
        <v>2652</v>
      </c>
      <c r="S726" s="22">
        <v>55</v>
      </c>
      <c r="T726" s="20" t="s">
        <v>1724</v>
      </c>
      <c r="U726" s="20">
        <v>3.3</v>
      </c>
      <c r="V726" s="20" t="s">
        <v>1725</v>
      </c>
      <c r="W726" s="20">
        <v>0.8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30</v>
      </c>
      <c r="AD726" s="22">
        <v>113531</v>
      </c>
      <c r="AE726" s="22">
        <v>7521</v>
      </c>
      <c r="AF726" s="22">
        <v>81019</v>
      </c>
      <c r="AG726" s="22">
        <v>2797</v>
      </c>
      <c r="AH726" s="20">
        <v>0.9</v>
      </c>
      <c r="AI726" s="20">
        <v>5.5</v>
      </c>
      <c r="AJ726" s="20" t="s">
        <v>1726</v>
      </c>
      <c r="AK726" s="22">
        <v>711</v>
      </c>
      <c r="AL726" s="22">
        <v>2</v>
      </c>
      <c r="AM726" s="22">
        <v>1</v>
      </c>
      <c r="AN726" s="22">
        <v>1</v>
      </c>
      <c r="AO726" s="22">
        <v>13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2</v>
      </c>
      <c r="AW726" s="22">
        <v>108</v>
      </c>
      <c r="AX726" s="20">
        <v>162.80000000000001</v>
      </c>
      <c r="AY726" s="20">
        <v>109.5</v>
      </c>
      <c r="AZ726" s="20">
        <v>201</v>
      </c>
      <c r="BA726" s="20">
        <v>47.3</v>
      </c>
      <c r="BB726" s="22">
        <v>9</v>
      </c>
      <c r="BC726" s="20">
        <v>2.46</v>
      </c>
      <c r="BD726" s="20">
        <v>0.92</v>
      </c>
      <c r="BE726" s="20">
        <v>3.38</v>
      </c>
      <c r="BF726" s="20">
        <v>12.53</v>
      </c>
      <c r="BG726" s="22">
        <v>86</v>
      </c>
      <c r="BH726" s="22">
        <v>11</v>
      </c>
      <c r="BI726" s="22">
        <v>77</v>
      </c>
      <c r="BJ726" s="22">
        <v>6</v>
      </c>
      <c r="BK726" s="22">
        <v>27</v>
      </c>
      <c r="BL726" s="22">
        <v>11</v>
      </c>
      <c r="BM726" s="22">
        <v>43</v>
      </c>
      <c r="BN726" s="22">
        <v>11</v>
      </c>
      <c r="BO726" s="20"/>
      <c r="BP726" s="20"/>
      <c r="BQ726" s="20"/>
      <c r="BR726" s="20"/>
      <c r="BS726" s="22">
        <v>1</v>
      </c>
      <c r="BT726" s="20"/>
      <c r="BU726" s="22">
        <v>0.31</v>
      </c>
      <c r="BV726" s="22">
        <v>0</v>
      </c>
      <c r="BW726" s="22">
        <v>0.12</v>
      </c>
      <c r="BX726" s="22">
        <v>0.43</v>
      </c>
      <c r="BY726" s="22">
        <v>1.59</v>
      </c>
      <c r="BZ726" s="22">
        <v>1.65</v>
      </c>
      <c r="CA726" s="22">
        <v>112</v>
      </c>
      <c r="CB726" s="22">
        <v>32</v>
      </c>
      <c r="CC726" s="22">
        <v>45</v>
      </c>
      <c r="CD726" s="22">
        <v>6</v>
      </c>
      <c r="CE726" s="22">
        <v>107</v>
      </c>
      <c r="CF726" s="22">
        <v>17</v>
      </c>
      <c r="CG726" s="22">
        <v>184</v>
      </c>
      <c r="CH726" s="22">
        <v>28</v>
      </c>
      <c r="CI726" s="22">
        <v>1.1399999999999999</v>
      </c>
      <c r="CJ726" s="22">
        <v>0.13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2">
        <v>87835</v>
      </c>
      <c r="D727" s="22">
        <v>0</v>
      </c>
      <c r="E727" s="22">
        <v>0</v>
      </c>
      <c r="F727" s="22">
        <v>-2</v>
      </c>
      <c r="G727" s="22">
        <v>2</v>
      </c>
      <c r="H727" s="22">
        <v>0</v>
      </c>
      <c r="I727" s="22">
        <v>2</v>
      </c>
      <c r="J727" s="20">
        <v>0.8</v>
      </c>
      <c r="K727" s="20">
        <v>1.3</v>
      </c>
      <c r="L727" s="22">
        <v>2</v>
      </c>
      <c r="M727" s="20" t="s">
        <v>900</v>
      </c>
      <c r="N727" s="20">
        <v>1.3</v>
      </c>
      <c r="O727" s="22">
        <v>598</v>
      </c>
      <c r="P727" s="23" t="b">
        <v>0</v>
      </c>
      <c r="Q727" s="20"/>
      <c r="R727" s="20"/>
      <c r="S727" s="22">
        <v>43</v>
      </c>
      <c r="T727" s="20" t="s">
        <v>1596</v>
      </c>
      <c r="U727" s="20">
        <v>1</v>
      </c>
      <c r="V727" s="20" t="s">
        <v>425</v>
      </c>
      <c r="W727" s="20">
        <v>0.2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5</v>
      </c>
      <c r="AD727" s="22">
        <v>7674</v>
      </c>
      <c r="AE727" s="22">
        <v>662</v>
      </c>
      <c r="AF727" s="22">
        <v>17412</v>
      </c>
      <c r="AG727" s="22">
        <v>412</v>
      </c>
      <c r="AH727" s="20">
        <v>0.3</v>
      </c>
      <c r="AI727" s="20">
        <v>1.2</v>
      </c>
      <c r="AJ727" s="20" t="s">
        <v>425</v>
      </c>
      <c r="AK727" s="22">
        <v>226</v>
      </c>
      <c r="AL727" s="22">
        <v>0</v>
      </c>
      <c r="AM727" s="22">
        <v>0</v>
      </c>
      <c r="AN727" s="22">
        <v>0</v>
      </c>
      <c r="AO727" s="22">
        <v>5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27</v>
      </c>
      <c r="AX727" s="20">
        <v>42.8</v>
      </c>
      <c r="AY727" s="20">
        <v>52</v>
      </c>
      <c r="AZ727" s="20">
        <v>21</v>
      </c>
      <c r="BA727" s="20">
        <v>11.6</v>
      </c>
      <c r="BB727" s="22">
        <v>1</v>
      </c>
      <c r="BC727" s="20">
        <v>0.12</v>
      </c>
      <c r="BD727" s="20">
        <v>0.33</v>
      </c>
      <c r="BE727" s="20">
        <v>0.45</v>
      </c>
      <c r="BF727" s="20">
        <v>4.38</v>
      </c>
      <c r="BG727" s="22">
        <v>287</v>
      </c>
      <c r="BH727" s="22">
        <v>112</v>
      </c>
      <c r="BI727" s="22">
        <v>192</v>
      </c>
      <c r="BJ727" s="22">
        <v>49</v>
      </c>
      <c r="BK727" s="22">
        <v>251</v>
      </c>
      <c r="BL727" s="22">
        <v>76</v>
      </c>
      <c r="BM727" s="22">
        <v>281</v>
      </c>
      <c r="BN727" s="22">
        <v>97</v>
      </c>
      <c r="BO727" s="20"/>
      <c r="BP727" s="20"/>
      <c r="BQ727" s="20"/>
      <c r="BR727" s="20"/>
      <c r="BS727" s="20"/>
      <c r="BT727" s="20"/>
      <c r="BU727" s="22">
        <v>0.05</v>
      </c>
      <c r="BV727" s="22">
        <v>0</v>
      </c>
      <c r="BW727" s="22">
        <v>0.13</v>
      </c>
      <c r="BX727" s="22">
        <v>0.18</v>
      </c>
      <c r="BY727" s="22">
        <v>1.74</v>
      </c>
      <c r="BZ727" s="22">
        <v>1.99</v>
      </c>
      <c r="CA727" s="22">
        <v>572</v>
      </c>
      <c r="CB727" s="22">
        <v>138</v>
      </c>
      <c r="CC727" s="22">
        <v>200</v>
      </c>
      <c r="CD727" s="22">
        <v>58</v>
      </c>
      <c r="CE727" s="22">
        <v>352</v>
      </c>
      <c r="CF727" s="22">
        <v>122</v>
      </c>
      <c r="CG727" s="22">
        <v>321</v>
      </c>
      <c r="CH727" s="22">
        <v>125</v>
      </c>
      <c r="CI727" s="22">
        <v>0.4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100</v>
      </c>
      <c r="B728" s="22">
        <v>100</v>
      </c>
      <c r="C728" s="22">
        <v>231480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2</v>
      </c>
      <c r="J728" s="20">
        <v>-0.5</v>
      </c>
      <c r="K728" s="20">
        <v>0</v>
      </c>
      <c r="L728" s="22">
        <v>0</v>
      </c>
      <c r="M728" s="20" t="s">
        <v>3111</v>
      </c>
      <c r="N728" s="20">
        <v>0</v>
      </c>
      <c r="O728" s="22">
        <v>697</v>
      </c>
      <c r="P728" s="23" t="b">
        <v>0</v>
      </c>
      <c r="Q728" s="20"/>
      <c r="R728" s="20" t="s">
        <v>3455</v>
      </c>
      <c r="S728" s="22">
        <v>45</v>
      </c>
      <c r="T728" s="20" t="s">
        <v>3112</v>
      </c>
      <c r="U728" s="20">
        <v>0</v>
      </c>
      <c r="V728" s="20" t="s">
        <v>488</v>
      </c>
      <c r="W728" s="20">
        <v>0</v>
      </c>
      <c r="X728" s="23" t="b">
        <v>0</v>
      </c>
      <c r="Y728" s="20"/>
      <c r="Z728" s="20" t="s">
        <v>858</v>
      </c>
      <c r="AA728" s="22">
        <v>20</v>
      </c>
      <c r="AB728" s="22">
        <v>39</v>
      </c>
      <c r="AC728" s="22">
        <v>0</v>
      </c>
      <c r="AD728" s="22">
        <v>991</v>
      </c>
      <c r="AE728" s="22">
        <v>55</v>
      </c>
      <c r="AF728" s="22">
        <v>618</v>
      </c>
      <c r="AG728" s="22">
        <v>63</v>
      </c>
      <c r="AH728" s="20">
        <v>0</v>
      </c>
      <c r="AI728" s="20">
        <v>0</v>
      </c>
      <c r="AJ728" s="20" t="s">
        <v>3113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612</v>
      </c>
      <c r="BH728" s="22">
        <v>234</v>
      </c>
      <c r="BI728" s="22">
        <v>608</v>
      </c>
      <c r="BJ728" s="22">
        <v>233</v>
      </c>
      <c r="BK728" s="22">
        <v>599</v>
      </c>
      <c r="BL728" s="22">
        <v>232</v>
      </c>
      <c r="BM728" s="22">
        <v>616</v>
      </c>
      <c r="BN728" s="22">
        <v>233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394</v>
      </c>
      <c r="CB728" s="22">
        <v>80</v>
      </c>
      <c r="CC728" s="22">
        <v>578</v>
      </c>
      <c r="CD728" s="22">
        <v>221</v>
      </c>
      <c r="CE728" s="22">
        <v>620</v>
      </c>
      <c r="CF728" s="22">
        <v>233</v>
      </c>
      <c r="CG728" s="22">
        <v>612</v>
      </c>
      <c r="CH728" s="22">
        <v>214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593001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3</v>
      </c>
      <c r="J729" s="20">
        <v>-0.5</v>
      </c>
      <c r="K729" s="20">
        <v>0</v>
      </c>
      <c r="L729" s="22">
        <v>0</v>
      </c>
      <c r="M729" s="20" t="s">
        <v>3114</v>
      </c>
      <c r="N729" s="20">
        <v>0</v>
      </c>
      <c r="O729" s="22">
        <v>698</v>
      </c>
      <c r="P729" s="23" t="b">
        <v>0</v>
      </c>
      <c r="Q729" s="20"/>
      <c r="R729" s="20"/>
      <c r="S729" s="22">
        <v>50</v>
      </c>
      <c r="T729" s="20" t="s">
        <v>3115</v>
      </c>
      <c r="U729" s="20">
        <v>0</v>
      </c>
      <c r="V729" s="20" t="s">
        <v>3116</v>
      </c>
      <c r="W729" s="20">
        <v>0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0</v>
      </c>
      <c r="AD729" s="22">
        <v>576</v>
      </c>
      <c r="AE729" s="22">
        <v>30</v>
      </c>
      <c r="AF729" s="22">
        <v>392</v>
      </c>
      <c r="AG729" s="22">
        <v>41</v>
      </c>
      <c r="AH729" s="20">
        <v>0</v>
      </c>
      <c r="AI729" s="20">
        <v>0</v>
      </c>
      <c r="AJ729" s="20" t="s">
        <v>3116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707</v>
      </c>
      <c r="BH729" s="22">
        <v>302</v>
      </c>
      <c r="BI729" s="22">
        <v>705</v>
      </c>
      <c r="BJ729" s="22">
        <v>301</v>
      </c>
      <c r="BK729" s="22">
        <v>702</v>
      </c>
      <c r="BL729" s="22">
        <v>300</v>
      </c>
      <c r="BM729" s="22">
        <v>707</v>
      </c>
      <c r="BN729" s="22">
        <v>302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217</v>
      </c>
      <c r="CB729" s="22">
        <v>139</v>
      </c>
      <c r="CC729" s="22">
        <v>692</v>
      </c>
      <c r="CD729" s="22">
        <v>294</v>
      </c>
      <c r="CE729" s="22">
        <v>708</v>
      </c>
      <c r="CF729" s="22">
        <v>302</v>
      </c>
      <c r="CG729" s="22">
        <v>674</v>
      </c>
      <c r="CH729" s="22">
        <v>276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531363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4</v>
      </c>
      <c r="J730" s="20">
        <v>-0.5</v>
      </c>
      <c r="K730" s="20">
        <v>0</v>
      </c>
      <c r="L730" s="22">
        <v>0</v>
      </c>
      <c r="M730" s="20" t="s">
        <v>920</v>
      </c>
      <c r="N730" s="20">
        <v>0</v>
      </c>
      <c r="O730" s="22">
        <v>704</v>
      </c>
      <c r="P730" s="23" t="b">
        <v>0</v>
      </c>
      <c r="Q730" s="20"/>
      <c r="R730" s="20"/>
      <c r="S730" s="22">
        <v>45</v>
      </c>
      <c r="T730" s="20" t="s">
        <v>3117</v>
      </c>
      <c r="U730" s="20">
        <v>0</v>
      </c>
      <c r="V730" s="20" t="s">
        <v>622</v>
      </c>
      <c r="W730" s="20">
        <v>0.1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0</v>
      </c>
      <c r="AD730" s="22">
        <v>8408</v>
      </c>
      <c r="AE730" s="22">
        <v>449</v>
      </c>
      <c r="AF730" s="22">
        <v>3903</v>
      </c>
      <c r="AG730" s="22">
        <v>317</v>
      </c>
      <c r="AH730" s="20">
        <v>0</v>
      </c>
      <c r="AI730" s="20">
        <v>0</v>
      </c>
      <c r="AJ730" s="20" t="s">
        <v>622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654</v>
      </c>
      <c r="BH730" s="22">
        <v>74</v>
      </c>
      <c r="BI730" s="22">
        <v>650</v>
      </c>
      <c r="BJ730" s="22">
        <v>76</v>
      </c>
      <c r="BK730" s="22">
        <v>643</v>
      </c>
      <c r="BL730" s="22">
        <v>75</v>
      </c>
      <c r="BM730" s="22">
        <v>659</v>
      </c>
      <c r="BN730" s="22">
        <v>75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453</v>
      </c>
      <c r="CB730" s="22">
        <v>82</v>
      </c>
      <c r="CC730" s="22">
        <v>622</v>
      </c>
      <c r="CD730" s="22">
        <v>74</v>
      </c>
      <c r="CE730" s="22">
        <v>658</v>
      </c>
      <c r="CF730" s="22">
        <v>76</v>
      </c>
      <c r="CG730" s="22">
        <v>458</v>
      </c>
      <c r="CH730" s="22">
        <v>67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75</v>
      </c>
      <c r="B731" s="22">
        <v>100</v>
      </c>
      <c r="C731" s="22">
        <v>231057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3</v>
      </c>
      <c r="J731" s="20">
        <v>-0.4</v>
      </c>
      <c r="K731" s="20">
        <v>0</v>
      </c>
      <c r="L731" s="22">
        <v>0</v>
      </c>
      <c r="M731" s="20" t="s">
        <v>3255</v>
      </c>
      <c r="N731" s="20">
        <v>0</v>
      </c>
      <c r="O731" s="22">
        <v>715</v>
      </c>
      <c r="P731" s="23" t="b">
        <v>0</v>
      </c>
      <c r="Q731" s="20" t="s">
        <v>3067</v>
      </c>
      <c r="R731" s="20" t="s">
        <v>3562</v>
      </c>
      <c r="S731" s="22">
        <v>50</v>
      </c>
      <c r="T731" s="20" t="s">
        <v>3256</v>
      </c>
      <c r="U731" s="20">
        <v>0</v>
      </c>
      <c r="V731" s="20" t="s">
        <v>3257</v>
      </c>
      <c r="W731" s="20">
        <v>0</v>
      </c>
      <c r="X731" s="23" t="b">
        <v>0</v>
      </c>
      <c r="Y731" s="20"/>
      <c r="Z731" s="20" t="s">
        <v>937</v>
      </c>
      <c r="AA731" s="22">
        <v>20</v>
      </c>
      <c r="AB731" s="22">
        <v>39</v>
      </c>
      <c r="AC731" s="22">
        <v>0</v>
      </c>
      <c r="AD731" s="22">
        <v>2169</v>
      </c>
      <c r="AE731" s="22">
        <v>16</v>
      </c>
      <c r="AF731" s="22">
        <v>1687</v>
      </c>
      <c r="AG731" s="22">
        <v>86</v>
      </c>
      <c r="AH731" s="20">
        <v>0</v>
      </c>
      <c r="AI731" s="20">
        <v>0</v>
      </c>
      <c r="AJ731" s="20" t="s">
        <v>3257</v>
      </c>
      <c r="AK731" s="22">
        <v>114</v>
      </c>
      <c r="AL731" s="22">
        <v>0</v>
      </c>
      <c r="AM731" s="22">
        <v>0</v>
      </c>
      <c r="AN731" s="22">
        <v>0</v>
      </c>
      <c r="AO731" s="22">
        <v>2</v>
      </c>
      <c r="AP731" s="22">
        <v>0</v>
      </c>
      <c r="AQ731" s="22">
        <v>0</v>
      </c>
      <c r="AR731" s="22">
        <v>0</v>
      </c>
      <c r="AS731" s="22">
        <v>0</v>
      </c>
      <c r="AT731" s="22">
        <v>1</v>
      </c>
      <c r="AU731" s="22">
        <v>0</v>
      </c>
      <c r="AV731" s="22">
        <v>0</v>
      </c>
      <c r="AW731" s="22">
        <v>0</v>
      </c>
      <c r="AX731" s="20">
        <v>9.6</v>
      </c>
      <c r="AY731" s="20">
        <v>13.3</v>
      </c>
      <c r="AZ731" s="20">
        <v>9</v>
      </c>
      <c r="BA731" s="20">
        <v>3.2</v>
      </c>
      <c r="BB731" s="22">
        <v>2</v>
      </c>
      <c r="BC731" s="20">
        <v>0.04</v>
      </c>
      <c r="BD731" s="20">
        <v>0.02</v>
      </c>
      <c r="BE731" s="20">
        <v>0.06</v>
      </c>
      <c r="BF731" s="20">
        <v>5.69</v>
      </c>
      <c r="BG731" s="22">
        <v>383</v>
      </c>
      <c r="BH731" s="22">
        <v>172</v>
      </c>
      <c r="BI731" s="22">
        <v>326</v>
      </c>
      <c r="BJ731" s="22">
        <v>170</v>
      </c>
      <c r="BK731" s="22">
        <v>321</v>
      </c>
      <c r="BL731" s="22">
        <v>166</v>
      </c>
      <c r="BM731" s="22">
        <v>375</v>
      </c>
      <c r="BN731" s="22">
        <v>174</v>
      </c>
      <c r="BO731" s="20"/>
      <c r="BP731" s="20"/>
      <c r="BQ731" s="20"/>
      <c r="BR731" s="20"/>
      <c r="BS731" s="20"/>
      <c r="BT731" s="20"/>
      <c r="BU731" s="22">
        <v>0.03</v>
      </c>
      <c r="BV731" s="22">
        <v>0</v>
      </c>
      <c r="BW731" s="22">
        <v>0.02</v>
      </c>
      <c r="BX731" s="22">
        <v>0.05</v>
      </c>
      <c r="BY731" s="22">
        <v>4.49</v>
      </c>
      <c r="BZ731" s="22">
        <v>1.58</v>
      </c>
      <c r="CA731" s="22">
        <v>199</v>
      </c>
      <c r="CB731" s="22">
        <v>125</v>
      </c>
      <c r="CC731" s="22">
        <v>688</v>
      </c>
      <c r="CD731" s="22">
        <v>291</v>
      </c>
      <c r="CE731" s="22">
        <v>704</v>
      </c>
      <c r="CF731" s="22">
        <v>299</v>
      </c>
      <c r="CG731" s="22">
        <v>673</v>
      </c>
      <c r="CH731" s="22">
        <v>275</v>
      </c>
      <c r="CI731" s="22">
        <v>1.58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1"/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  <c r="AD1001" s="101"/>
      <c r="AE1001" s="101"/>
      <c r="AF1001" s="101"/>
      <c r="AG1001" s="101"/>
      <c r="AH1001" s="101"/>
      <c r="AI1001" s="101"/>
      <c r="AJ1001" s="101"/>
      <c r="AK1001" s="101"/>
      <c r="AL1001" s="101"/>
      <c r="AM1001" s="101"/>
      <c r="AN1001" s="101"/>
      <c r="AO1001" s="101"/>
      <c r="AP1001" s="101"/>
      <c r="AQ1001" s="101"/>
      <c r="AR1001" s="101"/>
      <c r="AS1001" s="101"/>
      <c r="AT1001" s="101"/>
      <c r="AU1001" s="101"/>
      <c r="AV1001" s="101"/>
      <c r="AW1001" s="101"/>
      <c r="AX1001" s="101"/>
      <c r="AY1001" s="101"/>
      <c r="AZ1001" s="101"/>
      <c r="BA1001" s="101"/>
      <c r="BB1001" s="101"/>
      <c r="BC1001" s="101"/>
      <c r="BD1001" s="101"/>
      <c r="BE1001" s="101"/>
      <c r="BF1001" s="101"/>
      <c r="BG1001" s="101"/>
      <c r="BH1001" s="101"/>
      <c r="BI1001" s="101"/>
      <c r="BJ1001" s="101"/>
      <c r="BK1001" s="101"/>
      <c r="BL1001" s="101"/>
      <c r="BM1001" s="101"/>
      <c r="BN1001" s="101"/>
      <c r="BO1001" s="101"/>
      <c r="BP1001" s="101"/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  <c r="CH1001" s="101"/>
      <c r="CI1001" s="101"/>
      <c r="CJ1001" s="101"/>
      <c r="CK1001" s="101"/>
      <c r="CL1001" s="101"/>
      <c r="CM1001" s="101"/>
      <c r="CN1001" s="101"/>
      <c r="CO1001" s="101"/>
      <c r="CP1001" s="101"/>
      <c r="CQ1001" s="101"/>
      <c r="CR1001" s="101"/>
      <c r="CS1001" s="101"/>
      <c r="CT1001" s="101"/>
      <c r="CU1001" s="101"/>
      <c r="CV1001" s="101"/>
      <c r="CW1001" s="101"/>
      <c r="CX1001" s="101"/>
      <c r="CY1001" s="101"/>
      <c r="CZ1001" s="101"/>
      <c r="DA1001" s="101"/>
      <c r="DB1001" s="101"/>
      <c r="DC1001" s="101"/>
      <c r="DD1001" s="101"/>
      <c r="DE1001" s="101"/>
      <c r="DF1001" s="101"/>
      <c r="DG1001" s="101"/>
      <c r="DH1001" s="101"/>
      <c r="DI1001" s="101"/>
      <c r="DJ1001" s="101"/>
      <c r="DK1001" s="101"/>
      <c r="DL1001" s="101"/>
      <c r="DM1001" s="101"/>
      <c r="DN1001" s="101"/>
      <c r="DO1001" s="101"/>
      <c r="DP1001" s="101"/>
      <c r="DQ1001" s="101"/>
      <c r="DR1001" s="101"/>
      <c r="DS1001" s="101"/>
      <c r="DT1001" s="101"/>
      <c r="DU1001" s="101"/>
      <c r="DV1001" s="101"/>
      <c r="DW1001" s="101"/>
      <c r="DX1001" s="101"/>
      <c r="DY1001" s="101"/>
      <c r="DZ1001" s="101"/>
      <c r="EA1001" s="101"/>
      <c r="EB1001" s="101"/>
      <c r="EC1001" s="101"/>
      <c r="ED1001" s="101"/>
      <c r="EE1001" s="101"/>
      <c r="EF1001" s="101"/>
      <c r="EG1001" s="101"/>
      <c r="EH1001" s="101"/>
      <c r="EI1001" s="101"/>
      <c r="EJ1001" s="101"/>
      <c r="EK1001" s="101"/>
      <c r="EL1001" s="101"/>
      <c r="EM1001" s="101"/>
      <c r="EN1001" s="101"/>
      <c r="EO1001" s="101"/>
      <c r="EP1001" s="101"/>
      <c r="EQ1001" s="101"/>
      <c r="ER1001" s="101"/>
      <c r="ES1001" s="101"/>
      <c r="ET1001" s="101"/>
      <c r="EU1001" s="101"/>
      <c r="EV1001" s="101"/>
      <c r="EW1001" s="101"/>
      <c r="EX1001" s="101"/>
      <c r="EY1001" s="101"/>
      <c r="EZ1001" s="101"/>
      <c r="FA1001" s="101"/>
      <c r="FB1001" s="101"/>
      <c r="FC1001" s="101"/>
      <c r="FD1001" s="101"/>
      <c r="FE1001" s="101"/>
      <c r="FF1001" s="101"/>
      <c r="FG1001" s="101"/>
      <c r="FH1001" s="101"/>
      <c r="FI1001" s="101"/>
      <c r="FJ1001" s="101"/>
      <c r="FK1001" s="101"/>
      <c r="FL1001" s="101"/>
      <c r="FM1001" s="101"/>
      <c r="FN1001" s="101"/>
      <c r="FO1001" s="101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1"/>
      <c r="CQ1081" s="101"/>
      <c r="CR1081" s="101"/>
      <c r="CS1081" s="101"/>
      <c r="CT1081" s="101"/>
      <c r="CU1081" s="101"/>
      <c r="CV1081" s="101"/>
      <c r="CW1081" s="101"/>
      <c r="CX1081" s="101"/>
      <c r="CY1081" s="101"/>
      <c r="CZ1081" s="101"/>
      <c r="DA1081" s="101"/>
      <c r="DB1081" s="101"/>
      <c r="DC1081" s="101"/>
      <c r="DD1081" s="101"/>
      <c r="DE1081" s="101"/>
      <c r="DF1081" s="101"/>
      <c r="DG1081" s="101"/>
      <c r="DH1081" s="101"/>
      <c r="DI1081" s="101"/>
      <c r="DJ1081" s="101"/>
      <c r="DK1081" s="101"/>
      <c r="DL1081" s="101"/>
      <c r="DM1081" s="101"/>
      <c r="DN1081" s="101"/>
      <c r="DO1081" s="101"/>
      <c r="DP1081" s="101"/>
      <c r="DQ1081" s="101"/>
      <c r="DR1081" s="101"/>
      <c r="DS1081" s="101"/>
      <c r="DT1081" s="101"/>
      <c r="DU1081" s="101"/>
      <c r="DV1081" s="101"/>
      <c r="DW1081" s="101"/>
      <c r="DX1081" s="101"/>
      <c r="DY1081" s="101"/>
      <c r="DZ1081" s="101"/>
      <c r="EA1081" s="101"/>
      <c r="EB1081" s="101"/>
      <c r="EC1081" s="101"/>
      <c r="ED1081" s="101"/>
      <c r="EE1081" s="101"/>
      <c r="EF1081" s="101"/>
      <c r="EG1081" s="101"/>
      <c r="EH1081" s="101"/>
      <c r="EI1081" s="101"/>
      <c r="EJ1081" s="101"/>
      <c r="EK1081" s="101"/>
      <c r="EL1081" s="101"/>
      <c r="EM1081" s="101"/>
      <c r="EN1081" s="101"/>
      <c r="EO1081" s="101"/>
      <c r="EP1081" s="101"/>
      <c r="EQ1081" s="101"/>
      <c r="ER1081" s="101"/>
      <c r="ES1081" s="101"/>
      <c r="ET1081" s="101"/>
      <c r="EU1081" s="101"/>
      <c r="EV1081" s="101"/>
      <c r="EW1081" s="101"/>
      <c r="EX1081" s="101"/>
      <c r="EY1081" s="101"/>
      <c r="EZ1081" s="101"/>
      <c r="FA1081" s="101"/>
      <c r="FB1081" s="101"/>
      <c r="FC1081" s="101"/>
      <c r="FD1081" s="101"/>
      <c r="FE1081" s="101"/>
      <c r="FF1081" s="101"/>
      <c r="FG1081" s="101"/>
      <c r="FH1081" s="101"/>
      <c r="FI1081" s="101"/>
      <c r="FJ1081" s="101"/>
      <c r="FK1081" s="101"/>
      <c r="FL1081" s="101"/>
      <c r="FM1081" s="101"/>
      <c r="FN1081" s="101"/>
      <c r="FO1081" s="101"/>
      <c r="FP1081" s="101"/>
      <c r="FQ1081" s="101"/>
      <c r="FR1081" s="101"/>
      <c r="FS1081" s="101"/>
      <c r="FT1081" s="101"/>
      <c r="FU1081" s="101"/>
      <c r="FV1081" s="101"/>
      <c r="FW1081" s="101"/>
      <c r="FX1081" s="101"/>
      <c r="FY1081" s="101"/>
      <c r="FZ1081" s="101"/>
      <c r="GA1081" s="101"/>
      <c r="GB1081" s="101"/>
      <c r="GC1081" s="101"/>
      <c r="GD1081" s="101"/>
      <c r="GE1081" s="101"/>
      <c r="GF1081" s="101"/>
      <c r="GG1081" s="101"/>
      <c r="GH1081" s="101"/>
      <c r="GI1081" s="101"/>
      <c r="GJ1081" s="101"/>
      <c r="GK1081" s="101"/>
      <c r="GL1081" s="101"/>
      <c r="GM1081" s="101"/>
      <c r="GN1081" s="101"/>
      <c r="GO1081" s="101"/>
      <c r="GP1081" s="101"/>
      <c r="GQ1081" s="101"/>
      <c r="GR1081" s="101"/>
      <c r="GS1081" s="101"/>
      <c r="GT1081" s="101"/>
      <c r="GU1081" s="101"/>
      <c r="GV1081" s="101"/>
      <c r="GW1081" s="101"/>
      <c r="GX1081" s="101"/>
      <c r="GY1081" s="101"/>
      <c r="GZ1081" s="101"/>
      <c r="HA1081" s="101"/>
      <c r="HB1081" s="101"/>
      <c r="HC1081" s="101"/>
      <c r="HD1081" s="101"/>
      <c r="HE1081" s="101"/>
      <c r="HF1081" s="101"/>
      <c r="HG1081" s="101"/>
      <c r="HH1081" s="101"/>
      <c r="HI1081" s="101"/>
      <c r="HJ1081" s="101"/>
      <c r="HK1081" s="101"/>
      <c r="HL1081" s="101"/>
      <c r="HM1081" s="101"/>
      <c r="HN1081" s="101"/>
      <c r="HO1081" s="101"/>
      <c r="HP1081" s="101"/>
      <c r="HQ1081" s="101"/>
      <c r="HR1081" s="101"/>
      <c r="HS1081" s="101"/>
      <c r="HT1081" s="101"/>
      <c r="HU1081" s="101"/>
      <c r="HV1081" s="101"/>
      <c r="HW1081" s="101"/>
      <c r="HX1081" s="101"/>
      <c r="HY1081" s="101"/>
      <c r="HZ1081" s="101"/>
      <c r="IA1081" s="101"/>
      <c r="IB1081" s="101"/>
      <c r="IC1081" s="101"/>
      <c r="ID1081" s="101"/>
      <c r="IE1081" s="101"/>
      <c r="IF1081" s="101"/>
      <c r="IG1081" s="101"/>
      <c r="IH1081" s="101"/>
      <c r="II1081" s="101"/>
      <c r="IJ1081" s="101"/>
      <c r="IK1081" s="101"/>
      <c r="IL1081" s="101"/>
      <c r="IM1081" s="101"/>
      <c r="IN1081" s="101"/>
      <c r="IO1081" s="101"/>
      <c r="IP1081" s="101"/>
      <c r="IQ1081" s="101"/>
      <c r="IR1081" s="101"/>
      <c r="IS1081" s="101"/>
      <c r="IT1081" s="101"/>
      <c r="IU1081" s="101"/>
      <c r="IV1081" s="101"/>
      <c r="IW1081" s="101"/>
      <c r="IX1081" s="101"/>
      <c r="IY1081" s="101"/>
      <c r="IZ1081" s="101"/>
      <c r="JA1081" s="101"/>
      <c r="JB1081" s="101"/>
      <c r="JC1081" s="101"/>
      <c r="JD1081" s="101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57"/>
  <sheetViews>
    <sheetView workbookViewId="0">
      <pane ySplit="2" topLeftCell="A3" activePane="bottomLeft" state="frozen"/>
      <selection pane="bottomLeft" activeCell="AM10" sqref="AM10"/>
    </sheetView>
  </sheetViews>
  <sheetFormatPr defaultRowHeight="16.5"/>
  <cols>
    <col min="1" max="1" width="3.75" style="94" customWidth="1"/>
    <col min="2" max="2" width="28.75" style="94" customWidth="1"/>
    <col min="3" max="3" width="0" style="94" hidden="1" customWidth="1"/>
    <col min="4" max="5" width="9" style="94"/>
    <col min="6" max="7" width="0" style="94" hidden="1" customWidth="1"/>
    <col min="8" max="11" width="9" style="94"/>
    <col min="12" max="15" width="9" style="94" customWidth="1"/>
    <col min="16" max="26" width="9" style="94" hidden="1" customWidth="1"/>
    <col min="27" max="36" width="9" style="94"/>
    <col min="37" max="37" width="0" style="94" hidden="1" customWidth="1"/>
    <col min="38" max="16384" width="9" style="94"/>
  </cols>
  <sheetData>
    <row r="1" spans="1:38" ht="17.25" thickBot="1">
      <c r="A1" s="105"/>
      <c r="B1" s="105"/>
      <c r="C1" s="105"/>
      <c r="D1" s="105"/>
      <c r="E1" s="105"/>
      <c r="F1" s="105"/>
      <c r="G1" s="106"/>
      <c r="H1" s="102" t="s">
        <v>0</v>
      </c>
      <c r="I1" s="103"/>
      <c r="J1" s="103"/>
      <c r="K1" s="107"/>
      <c r="L1" s="102" t="s">
        <v>1</v>
      </c>
      <c r="M1" s="103"/>
      <c r="N1" s="103"/>
      <c r="O1" s="103"/>
      <c r="P1" s="103"/>
      <c r="Q1" s="103"/>
      <c r="R1" s="103"/>
      <c r="S1" s="107"/>
      <c r="T1" s="102" t="s">
        <v>3</v>
      </c>
      <c r="U1" s="103"/>
      <c r="V1" s="103"/>
      <c r="W1" s="107"/>
      <c r="X1" s="102" t="s">
        <v>1775</v>
      </c>
      <c r="Y1" s="103"/>
      <c r="Z1" s="107"/>
      <c r="AA1" s="102" t="s">
        <v>2</v>
      </c>
      <c r="AB1" s="103"/>
      <c r="AC1" s="103"/>
      <c r="AD1" s="103"/>
      <c r="AE1" s="103"/>
      <c r="AF1" s="103"/>
      <c r="AG1" s="103"/>
      <c r="AH1" s="103"/>
      <c r="AI1" s="103"/>
      <c r="AJ1" s="104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9" t="s">
        <v>3500</v>
      </c>
    </row>
    <row r="3" spans="1:38" ht="17.25" thickBot="1">
      <c r="A3" s="72">
        <v>1</v>
      </c>
      <c r="B3" s="57" t="s">
        <v>2654</v>
      </c>
      <c r="C3" s="58" t="s">
        <v>1814</v>
      </c>
      <c r="D3" s="69" t="s">
        <v>104</v>
      </c>
      <c r="E3" s="58" t="s">
        <v>95</v>
      </c>
      <c r="F3" s="69" t="s">
        <v>3563</v>
      </c>
      <c r="G3" s="69">
        <v>2000</v>
      </c>
      <c r="H3" s="70">
        <v>9</v>
      </c>
      <c r="I3" s="71">
        <v>8</v>
      </c>
      <c r="J3" s="71">
        <v>709</v>
      </c>
      <c r="K3" s="71">
        <v>7.9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71">
        <v>0.2</v>
      </c>
      <c r="W3" s="71">
        <v>0.3</v>
      </c>
      <c r="X3" s="70">
        <v>12</v>
      </c>
      <c r="Y3" s="71">
        <v>23</v>
      </c>
      <c r="Z3" s="71">
        <v>14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71">
        <v>0.03</v>
      </c>
      <c r="AH3" s="71">
        <v>0.03</v>
      </c>
      <c r="AI3" s="60">
        <v>0</v>
      </c>
      <c r="AJ3" s="71">
        <v>0.03</v>
      </c>
      <c r="AK3" s="63" t="s">
        <v>25</v>
      </c>
      <c r="AL3" s="94">
        <f t="shared" ref="AL3:AL66" si="0">AC3-AH3</f>
        <v>-0.03</v>
      </c>
    </row>
    <row r="4" spans="1:38" ht="17.25" thickBot="1">
      <c r="A4" s="72">
        <v>2</v>
      </c>
      <c r="B4" s="57" t="s">
        <v>2655</v>
      </c>
      <c r="C4" s="58" t="s">
        <v>1832</v>
      </c>
      <c r="D4" s="69" t="s">
        <v>1821</v>
      </c>
      <c r="E4" s="58" t="s">
        <v>2351</v>
      </c>
      <c r="F4" s="69" t="s">
        <v>3564</v>
      </c>
      <c r="G4" s="69">
        <v>2002</v>
      </c>
      <c r="H4" s="70">
        <v>6</v>
      </c>
      <c r="I4" s="71">
        <v>3</v>
      </c>
      <c r="J4" s="71">
        <v>325</v>
      </c>
      <c r="K4" s="71">
        <v>3.6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70">
        <v>0.3</v>
      </c>
      <c r="U4" s="71">
        <v>0.3</v>
      </c>
      <c r="V4" s="71">
        <v>0.5</v>
      </c>
      <c r="W4" s="71">
        <v>0.7</v>
      </c>
      <c r="X4" s="70">
        <v>7</v>
      </c>
      <c r="Y4" s="71">
        <v>9</v>
      </c>
      <c r="Z4" s="71">
        <v>13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70">
        <v>7.0000000000000007E-2</v>
      </c>
      <c r="AG4" s="71">
        <v>0.13</v>
      </c>
      <c r="AH4" s="71">
        <v>0.2</v>
      </c>
      <c r="AI4" s="71">
        <v>7.0000000000000007E-2</v>
      </c>
      <c r="AJ4" s="71">
        <v>0.2</v>
      </c>
      <c r="AK4" s="63" t="s">
        <v>25</v>
      </c>
      <c r="AL4" s="95">
        <f t="shared" si="0"/>
        <v>-0.2</v>
      </c>
    </row>
    <row r="5" spans="1:38" ht="17.25" thickBot="1">
      <c r="A5" s="72">
        <v>3</v>
      </c>
      <c r="B5" s="57" t="s">
        <v>2945</v>
      </c>
      <c r="C5" s="58" t="s">
        <v>1814</v>
      </c>
      <c r="D5" s="69" t="s">
        <v>104</v>
      </c>
      <c r="E5" s="58" t="s">
        <v>75</v>
      </c>
      <c r="F5" s="69" t="s">
        <v>3565</v>
      </c>
      <c r="G5" s="69">
        <v>1997</v>
      </c>
      <c r="H5" s="70">
        <v>1</v>
      </c>
      <c r="I5" s="60">
        <v>0</v>
      </c>
      <c r="J5" s="71">
        <v>2</v>
      </c>
      <c r="K5" s="60">
        <v>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5">
        <f t="shared" si="0"/>
        <v>0</v>
      </c>
    </row>
    <row r="6" spans="1:38" ht="17.25" thickBot="1">
      <c r="A6" s="72">
        <v>4</v>
      </c>
      <c r="B6" s="57" t="s">
        <v>2656</v>
      </c>
      <c r="C6" s="58" t="s">
        <v>1814</v>
      </c>
      <c r="D6" s="69" t="s">
        <v>102</v>
      </c>
      <c r="E6" s="58" t="s">
        <v>2653</v>
      </c>
      <c r="F6" s="69" t="s">
        <v>3566</v>
      </c>
      <c r="G6" s="69">
        <v>1998</v>
      </c>
      <c r="H6" s="70">
        <v>9</v>
      </c>
      <c r="I6" s="71">
        <v>4</v>
      </c>
      <c r="J6" s="71">
        <v>352</v>
      </c>
      <c r="K6" s="71">
        <v>3.9</v>
      </c>
      <c r="L6" s="70">
        <v>2</v>
      </c>
      <c r="M6" s="60">
        <v>0</v>
      </c>
      <c r="N6" s="71">
        <v>2</v>
      </c>
      <c r="O6" s="71">
        <v>2</v>
      </c>
      <c r="P6" s="60">
        <v>0</v>
      </c>
      <c r="Q6" s="60">
        <v>0</v>
      </c>
      <c r="R6" s="60">
        <v>0</v>
      </c>
      <c r="S6" s="60">
        <v>0</v>
      </c>
      <c r="T6" s="70">
        <v>1.2</v>
      </c>
      <c r="U6" s="71">
        <v>1.2</v>
      </c>
      <c r="V6" s="71">
        <v>0.3</v>
      </c>
      <c r="W6" s="71">
        <v>1.5</v>
      </c>
      <c r="X6" s="70">
        <v>3</v>
      </c>
      <c r="Y6" s="71">
        <v>7</v>
      </c>
      <c r="Z6" s="71">
        <v>24</v>
      </c>
      <c r="AA6" s="70">
        <v>0.51</v>
      </c>
      <c r="AB6" s="60">
        <v>0</v>
      </c>
      <c r="AC6" s="71">
        <v>0.51</v>
      </c>
      <c r="AD6" s="71">
        <v>0.51</v>
      </c>
      <c r="AE6" s="71">
        <v>0.51</v>
      </c>
      <c r="AF6" s="70">
        <v>0.32</v>
      </c>
      <c r="AG6" s="71">
        <v>7.0000000000000007E-2</v>
      </c>
      <c r="AH6" s="71">
        <v>0.39</v>
      </c>
      <c r="AI6" s="71">
        <v>0.32</v>
      </c>
      <c r="AJ6" s="71">
        <v>0.39</v>
      </c>
      <c r="AK6" s="63" t="s">
        <v>25</v>
      </c>
      <c r="AL6" s="95">
        <f t="shared" si="0"/>
        <v>0.12</v>
      </c>
    </row>
    <row r="7" spans="1:38" ht="17.25" thickBot="1">
      <c r="A7" s="72">
        <v>5</v>
      </c>
      <c r="B7" s="57" t="s">
        <v>2657</v>
      </c>
      <c r="C7" s="58" t="s">
        <v>1832</v>
      </c>
      <c r="D7" s="69" t="s">
        <v>1821</v>
      </c>
      <c r="E7" s="58" t="s">
        <v>73</v>
      </c>
      <c r="F7" s="69" t="s">
        <v>3567</v>
      </c>
      <c r="G7" s="69">
        <v>2002</v>
      </c>
      <c r="H7" s="70">
        <v>8</v>
      </c>
      <c r="I7" s="71">
        <v>4</v>
      </c>
      <c r="J7" s="71">
        <v>417</v>
      </c>
      <c r="K7" s="71">
        <v>4.5999999999999996</v>
      </c>
      <c r="L7" s="70">
        <v>2</v>
      </c>
      <c r="M7" s="71">
        <v>1</v>
      </c>
      <c r="N7" s="71">
        <v>3</v>
      </c>
      <c r="O7" s="71">
        <v>2</v>
      </c>
      <c r="P7" s="60">
        <v>0</v>
      </c>
      <c r="Q7" s="60">
        <v>0</v>
      </c>
      <c r="R7" s="60">
        <v>0</v>
      </c>
      <c r="S7" s="60">
        <v>0</v>
      </c>
      <c r="T7" s="70">
        <v>0.7</v>
      </c>
      <c r="U7" s="71">
        <v>0.7</v>
      </c>
      <c r="V7" s="71">
        <v>1.3</v>
      </c>
      <c r="W7" s="71">
        <v>2.1</v>
      </c>
      <c r="X7" s="70">
        <v>10</v>
      </c>
      <c r="Y7" s="71">
        <v>5</v>
      </c>
      <c r="Z7" s="71">
        <v>31</v>
      </c>
      <c r="AA7" s="70">
        <v>0.43</v>
      </c>
      <c r="AB7" s="71">
        <v>0.22</v>
      </c>
      <c r="AC7" s="71">
        <v>0.65</v>
      </c>
      <c r="AD7" s="71">
        <v>0.43</v>
      </c>
      <c r="AE7" s="71">
        <v>0.65</v>
      </c>
      <c r="AF7" s="70">
        <v>0.16</v>
      </c>
      <c r="AG7" s="71">
        <v>0.28000000000000003</v>
      </c>
      <c r="AH7" s="71">
        <v>0.44</v>
      </c>
      <c r="AI7" s="71">
        <v>0.16</v>
      </c>
      <c r="AJ7" s="71">
        <v>0.44</v>
      </c>
      <c r="AK7" s="63" t="s">
        <v>25</v>
      </c>
      <c r="AL7" s="95">
        <f t="shared" si="0"/>
        <v>0.21000000000000002</v>
      </c>
    </row>
    <row r="8" spans="1:38" ht="17.25" thickBot="1">
      <c r="A8" s="72">
        <v>6</v>
      </c>
      <c r="B8" s="57" t="s">
        <v>105</v>
      </c>
      <c r="C8" s="58" t="s">
        <v>1815</v>
      </c>
      <c r="D8" s="69" t="s">
        <v>104</v>
      </c>
      <c r="E8" s="58" t="s">
        <v>91</v>
      </c>
      <c r="F8" s="69" t="s">
        <v>3568</v>
      </c>
      <c r="G8" s="69">
        <v>1996</v>
      </c>
      <c r="H8" s="70">
        <v>8</v>
      </c>
      <c r="I8" s="71">
        <v>8</v>
      </c>
      <c r="J8" s="71">
        <v>696</v>
      </c>
      <c r="K8" s="71">
        <v>7.7</v>
      </c>
      <c r="L8" s="70">
        <v>1</v>
      </c>
      <c r="M8" s="60">
        <v>0</v>
      </c>
      <c r="N8" s="71">
        <v>1</v>
      </c>
      <c r="O8" s="71">
        <v>1</v>
      </c>
      <c r="P8" s="60">
        <v>0</v>
      </c>
      <c r="Q8" s="60">
        <v>0</v>
      </c>
      <c r="R8" s="71">
        <v>2</v>
      </c>
      <c r="S8" s="71">
        <v>1</v>
      </c>
      <c r="T8" s="70">
        <v>0.8</v>
      </c>
      <c r="U8" s="71">
        <v>0.8</v>
      </c>
      <c r="V8" s="60">
        <v>0</v>
      </c>
      <c r="W8" s="71">
        <v>0.8</v>
      </c>
      <c r="X8" s="70">
        <v>2</v>
      </c>
      <c r="Y8" s="71">
        <v>14</v>
      </c>
      <c r="Z8" s="60">
        <v>0</v>
      </c>
      <c r="AA8" s="70">
        <v>0.13</v>
      </c>
      <c r="AB8" s="60">
        <v>0</v>
      </c>
      <c r="AC8" s="71">
        <v>0.13</v>
      </c>
      <c r="AD8" s="71">
        <v>0.13</v>
      </c>
      <c r="AE8" s="71">
        <v>0.13</v>
      </c>
      <c r="AF8" s="70">
        <v>0.1</v>
      </c>
      <c r="AG8" s="60">
        <v>0</v>
      </c>
      <c r="AH8" s="71">
        <v>0.1</v>
      </c>
      <c r="AI8" s="71">
        <v>0.1</v>
      </c>
      <c r="AJ8" s="71">
        <v>0.1</v>
      </c>
      <c r="AK8" s="63" t="s">
        <v>25</v>
      </c>
      <c r="AL8" s="95">
        <f t="shared" si="0"/>
        <v>0.03</v>
      </c>
    </row>
    <row r="9" spans="1:38" ht="17.25" thickBot="1">
      <c r="A9" s="72">
        <v>7</v>
      </c>
      <c r="B9" s="57" t="s">
        <v>1779</v>
      </c>
      <c r="C9" s="58" t="s">
        <v>1816</v>
      </c>
      <c r="D9" s="69" t="s">
        <v>1821</v>
      </c>
      <c r="E9" s="58" t="s">
        <v>85</v>
      </c>
      <c r="F9" s="69" t="s">
        <v>3569</v>
      </c>
      <c r="G9" s="69">
        <v>2002</v>
      </c>
      <c r="H9" s="70">
        <v>3</v>
      </c>
      <c r="I9" s="60">
        <v>0</v>
      </c>
      <c r="J9" s="71">
        <v>38</v>
      </c>
      <c r="K9" s="71">
        <v>0.4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4</v>
      </c>
      <c r="Y9" s="71">
        <v>4</v>
      </c>
      <c r="Z9" s="71">
        <v>6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5">
        <f t="shared" si="0"/>
        <v>0</v>
      </c>
    </row>
    <row r="10" spans="1:38" ht="17.25" thickBot="1">
      <c r="A10" s="72">
        <v>8</v>
      </c>
      <c r="B10" s="57" t="s">
        <v>3383</v>
      </c>
      <c r="C10" s="58" t="s">
        <v>1837</v>
      </c>
      <c r="D10" s="69" t="s">
        <v>104</v>
      </c>
      <c r="E10" s="58" t="s">
        <v>2351</v>
      </c>
      <c r="F10" s="69" t="s">
        <v>3570</v>
      </c>
      <c r="G10" s="69">
        <v>1999</v>
      </c>
      <c r="H10" s="70">
        <v>8</v>
      </c>
      <c r="I10" s="71">
        <v>8</v>
      </c>
      <c r="J10" s="71">
        <v>720</v>
      </c>
      <c r="K10" s="71">
        <v>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70">
        <v>0.9</v>
      </c>
      <c r="U10" s="71">
        <v>0.9</v>
      </c>
      <c r="V10" s="60">
        <v>0</v>
      </c>
      <c r="W10" s="71">
        <v>0.9</v>
      </c>
      <c r="X10" s="70">
        <v>3</v>
      </c>
      <c r="Y10" s="71">
        <v>11</v>
      </c>
      <c r="Z10" s="71">
        <v>10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0.11</v>
      </c>
      <c r="AG10" s="60">
        <v>0</v>
      </c>
      <c r="AH10" s="71">
        <v>0.11</v>
      </c>
      <c r="AI10" s="71">
        <v>0.11</v>
      </c>
      <c r="AJ10" s="71">
        <v>0.11</v>
      </c>
      <c r="AK10" s="63" t="s">
        <v>25</v>
      </c>
      <c r="AL10" s="95">
        <f t="shared" si="0"/>
        <v>-0.11</v>
      </c>
    </row>
    <row r="11" spans="1:38" ht="17.25" thickBot="1">
      <c r="A11" s="72">
        <v>9</v>
      </c>
      <c r="B11" s="57" t="s">
        <v>2658</v>
      </c>
      <c r="C11" s="58" t="s">
        <v>1829</v>
      </c>
      <c r="D11" s="69" t="s">
        <v>1835</v>
      </c>
      <c r="E11" s="58" t="s">
        <v>87</v>
      </c>
      <c r="F11" s="69" t="s">
        <v>3571</v>
      </c>
      <c r="G11" s="69">
        <v>1996</v>
      </c>
      <c r="H11" s="70">
        <v>6</v>
      </c>
      <c r="I11" s="71">
        <v>5</v>
      </c>
      <c r="J11" s="71">
        <v>400</v>
      </c>
      <c r="K11" s="71">
        <v>4.4000000000000004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3</v>
      </c>
      <c r="S11" s="60">
        <v>0</v>
      </c>
      <c r="T11" s="59">
        <v>0</v>
      </c>
      <c r="U11" s="60">
        <v>0</v>
      </c>
      <c r="V11" s="60">
        <v>0</v>
      </c>
      <c r="W11" s="71">
        <v>0.1</v>
      </c>
      <c r="X11" s="70">
        <v>10</v>
      </c>
      <c r="Y11" s="71">
        <v>11</v>
      </c>
      <c r="Z11" s="71">
        <v>4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70">
        <v>0.01</v>
      </c>
      <c r="AG11" s="71">
        <v>0.01</v>
      </c>
      <c r="AH11" s="71">
        <v>0.02</v>
      </c>
      <c r="AI11" s="71">
        <v>0.01</v>
      </c>
      <c r="AJ11" s="71">
        <v>0.02</v>
      </c>
      <c r="AK11" s="63" t="s">
        <v>25</v>
      </c>
      <c r="AL11" s="95">
        <f t="shared" si="0"/>
        <v>-0.02</v>
      </c>
    </row>
    <row r="12" spans="1:38" ht="17.25" thickBot="1">
      <c r="A12" s="72">
        <v>10</v>
      </c>
      <c r="B12" s="57" t="s">
        <v>106</v>
      </c>
      <c r="C12" s="58" t="s">
        <v>1817</v>
      </c>
      <c r="D12" s="69" t="s">
        <v>1835</v>
      </c>
      <c r="E12" s="58" t="s">
        <v>93</v>
      </c>
      <c r="F12" s="69" t="s">
        <v>3572</v>
      </c>
      <c r="G12" s="69">
        <v>2001</v>
      </c>
      <c r="H12" s="70">
        <v>9</v>
      </c>
      <c r="I12" s="71">
        <v>8</v>
      </c>
      <c r="J12" s="71">
        <v>604</v>
      </c>
      <c r="K12" s="71">
        <v>6.7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70">
        <v>0.5</v>
      </c>
      <c r="U12" s="71">
        <v>0.5</v>
      </c>
      <c r="V12" s="71">
        <v>0.3</v>
      </c>
      <c r="W12" s="71">
        <v>0.8</v>
      </c>
      <c r="X12" s="70">
        <v>12</v>
      </c>
      <c r="Y12" s="71">
        <v>35</v>
      </c>
      <c r="Z12" s="71">
        <v>24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0.08</v>
      </c>
      <c r="AG12" s="71">
        <v>0.04</v>
      </c>
      <c r="AH12" s="71">
        <v>0.12</v>
      </c>
      <c r="AI12" s="71">
        <v>0.08</v>
      </c>
      <c r="AJ12" s="71">
        <v>0.12</v>
      </c>
      <c r="AK12" s="63" t="s">
        <v>25</v>
      </c>
      <c r="AL12" s="95">
        <f t="shared" si="0"/>
        <v>-0.12</v>
      </c>
    </row>
    <row r="13" spans="1:38" ht="17.25" thickBot="1">
      <c r="A13" s="72">
        <v>11</v>
      </c>
      <c r="B13" s="57" t="s">
        <v>107</v>
      </c>
      <c r="C13" s="58" t="s">
        <v>1818</v>
      </c>
      <c r="D13" s="69" t="s">
        <v>104</v>
      </c>
      <c r="E13" s="58" t="s">
        <v>77</v>
      </c>
      <c r="F13" s="69" t="s">
        <v>3573</v>
      </c>
      <c r="G13" s="69">
        <v>1998</v>
      </c>
      <c r="H13" s="70">
        <v>7</v>
      </c>
      <c r="I13" s="71">
        <v>4</v>
      </c>
      <c r="J13" s="71">
        <v>378</v>
      </c>
      <c r="K13" s="71">
        <v>4.2</v>
      </c>
      <c r="L13" s="59">
        <v>0</v>
      </c>
      <c r="M13" s="71">
        <v>1</v>
      </c>
      <c r="N13" s="71">
        <v>1</v>
      </c>
      <c r="O13" s="60">
        <v>0</v>
      </c>
      <c r="P13" s="60">
        <v>0</v>
      </c>
      <c r="Q13" s="60">
        <v>0</v>
      </c>
      <c r="R13" s="71">
        <v>1</v>
      </c>
      <c r="S13" s="60">
        <v>0</v>
      </c>
      <c r="T13" s="70">
        <v>0.6</v>
      </c>
      <c r="U13" s="71">
        <v>0.6</v>
      </c>
      <c r="V13" s="71">
        <v>1.2</v>
      </c>
      <c r="W13" s="71">
        <v>1.8</v>
      </c>
      <c r="X13" s="70">
        <v>9</v>
      </c>
      <c r="Y13" s="71">
        <v>11</v>
      </c>
      <c r="Z13" s="71">
        <v>13</v>
      </c>
      <c r="AA13" s="59">
        <v>0</v>
      </c>
      <c r="AB13" s="71">
        <v>0.24</v>
      </c>
      <c r="AC13" s="71">
        <v>0.24</v>
      </c>
      <c r="AD13" s="60">
        <v>0</v>
      </c>
      <c r="AE13" s="71">
        <v>0.24</v>
      </c>
      <c r="AF13" s="70">
        <v>0.14000000000000001</v>
      </c>
      <c r="AG13" s="71">
        <v>0.28999999999999998</v>
      </c>
      <c r="AH13" s="71">
        <v>0.43</v>
      </c>
      <c r="AI13" s="71">
        <v>0.14000000000000001</v>
      </c>
      <c r="AJ13" s="71">
        <v>0.43</v>
      </c>
      <c r="AK13" s="63" t="s">
        <v>25</v>
      </c>
      <c r="AL13" s="95">
        <f t="shared" si="0"/>
        <v>-0.19</v>
      </c>
    </row>
    <row r="14" spans="1:38" ht="17.25" thickBot="1">
      <c r="A14" s="72">
        <v>12</v>
      </c>
      <c r="B14" s="57" t="s">
        <v>108</v>
      </c>
      <c r="C14" s="58" t="s">
        <v>1819</v>
      </c>
      <c r="D14" s="69" t="s">
        <v>104</v>
      </c>
      <c r="E14" s="58" t="s">
        <v>65</v>
      </c>
      <c r="F14" s="69" t="s">
        <v>3574</v>
      </c>
      <c r="G14" s="69">
        <v>1995</v>
      </c>
      <c r="H14" s="70">
        <v>7</v>
      </c>
      <c r="I14" s="71">
        <v>7</v>
      </c>
      <c r="J14" s="71">
        <v>629</v>
      </c>
      <c r="K14" s="71">
        <v>7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3</v>
      </c>
      <c r="S14" s="71">
        <v>1</v>
      </c>
      <c r="T14" s="70">
        <v>0.1</v>
      </c>
      <c r="U14" s="71">
        <v>0.1</v>
      </c>
      <c r="V14" s="71">
        <v>0.1</v>
      </c>
      <c r="W14" s="71">
        <v>0.2</v>
      </c>
      <c r="X14" s="70">
        <v>11</v>
      </c>
      <c r="Y14" s="71">
        <v>27</v>
      </c>
      <c r="Z14" s="71">
        <v>7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70">
        <v>0.02</v>
      </c>
      <c r="AG14" s="71">
        <v>0.02</v>
      </c>
      <c r="AH14" s="71">
        <v>0.03</v>
      </c>
      <c r="AI14" s="71">
        <v>0.02</v>
      </c>
      <c r="AJ14" s="71">
        <v>0.03</v>
      </c>
      <c r="AK14" s="63" t="s">
        <v>25</v>
      </c>
      <c r="AL14" s="95">
        <f t="shared" si="0"/>
        <v>-0.03</v>
      </c>
    </row>
    <row r="15" spans="1:38" ht="17.25" thickBot="1">
      <c r="A15" s="72">
        <v>13</v>
      </c>
      <c r="B15" s="57" t="s">
        <v>109</v>
      </c>
      <c r="C15" s="58" t="s">
        <v>1820</v>
      </c>
      <c r="D15" s="69" t="s">
        <v>104</v>
      </c>
      <c r="E15" s="58" t="s">
        <v>65</v>
      </c>
      <c r="F15" s="69" t="s">
        <v>3575</v>
      </c>
      <c r="G15" s="69">
        <v>1995</v>
      </c>
      <c r="H15" s="70">
        <v>8</v>
      </c>
      <c r="I15" s="71">
        <v>5</v>
      </c>
      <c r="J15" s="71">
        <v>463</v>
      </c>
      <c r="K15" s="71">
        <v>5.0999999999999996</v>
      </c>
      <c r="L15" s="70">
        <v>1</v>
      </c>
      <c r="M15" s="60">
        <v>0</v>
      </c>
      <c r="N15" s="71">
        <v>1</v>
      </c>
      <c r="O15" s="71">
        <v>1</v>
      </c>
      <c r="P15" s="60">
        <v>0</v>
      </c>
      <c r="Q15" s="60">
        <v>0</v>
      </c>
      <c r="R15" s="60">
        <v>0</v>
      </c>
      <c r="S15" s="60">
        <v>0</v>
      </c>
      <c r="T15" s="70">
        <v>0.8</v>
      </c>
      <c r="U15" s="71">
        <v>0.8</v>
      </c>
      <c r="V15" s="71">
        <v>0.5</v>
      </c>
      <c r="W15" s="71">
        <v>1.4</v>
      </c>
      <c r="X15" s="70">
        <v>6</v>
      </c>
      <c r="Y15" s="71">
        <v>28</v>
      </c>
      <c r="Z15" s="71">
        <v>3</v>
      </c>
      <c r="AA15" s="70">
        <v>0.19</v>
      </c>
      <c r="AB15" s="60">
        <v>0</v>
      </c>
      <c r="AC15" s="71">
        <v>0.19</v>
      </c>
      <c r="AD15" s="71">
        <v>0.19</v>
      </c>
      <c r="AE15" s="71">
        <v>0.19</v>
      </c>
      <c r="AF15" s="70">
        <v>0.16</v>
      </c>
      <c r="AG15" s="71">
        <v>0.11</v>
      </c>
      <c r="AH15" s="71">
        <v>0.26</v>
      </c>
      <c r="AI15" s="71">
        <v>0.16</v>
      </c>
      <c r="AJ15" s="71">
        <v>0.26</v>
      </c>
      <c r="AK15" s="63" t="s">
        <v>25</v>
      </c>
      <c r="AL15" s="95">
        <f t="shared" si="0"/>
        <v>-7.0000000000000007E-2</v>
      </c>
    </row>
    <row r="16" spans="1:38" ht="17.25" thickBot="1">
      <c r="A16" s="72">
        <v>14</v>
      </c>
      <c r="B16" s="57" t="s">
        <v>110</v>
      </c>
      <c r="C16" s="58" t="s">
        <v>1814</v>
      </c>
      <c r="D16" s="69" t="s">
        <v>104</v>
      </c>
      <c r="E16" s="58" t="s">
        <v>79</v>
      </c>
      <c r="F16" s="69" t="s">
        <v>3576</v>
      </c>
      <c r="G16" s="69">
        <v>1998</v>
      </c>
      <c r="H16" s="70">
        <v>7</v>
      </c>
      <c r="I16" s="71">
        <v>6</v>
      </c>
      <c r="J16" s="71">
        <v>510</v>
      </c>
      <c r="K16" s="71">
        <v>5.7</v>
      </c>
      <c r="L16" s="59">
        <v>0</v>
      </c>
      <c r="M16" s="71">
        <v>1</v>
      </c>
      <c r="N16" s="71">
        <v>1</v>
      </c>
      <c r="O16" s="60">
        <v>0</v>
      </c>
      <c r="P16" s="60">
        <v>0</v>
      </c>
      <c r="Q16" s="60">
        <v>0</v>
      </c>
      <c r="R16" s="71">
        <v>2</v>
      </c>
      <c r="S16" s="60">
        <v>0</v>
      </c>
      <c r="T16" s="70">
        <v>0.4</v>
      </c>
      <c r="U16" s="71">
        <v>0.4</v>
      </c>
      <c r="V16" s="71">
        <v>0.9</v>
      </c>
      <c r="W16" s="71">
        <v>1.3</v>
      </c>
      <c r="X16" s="70">
        <v>17</v>
      </c>
      <c r="Y16" s="71">
        <v>29</v>
      </c>
      <c r="Z16" s="71">
        <v>14</v>
      </c>
      <c r="AA16" s="59">
        <v>0</v>
      </c>
      <c r="AB16" s="71">
        <v>0.18</v>
      </c>
      <c r="AC16" s="71">
        <v>0.18</v>
      </c>
      <c r="AD16" s="60">
        <v>0</v>
      </c>
      <c r="AE16" s="71">
        <v>0.18</v>
      </c>
      <c r="AF16" s="70">
        <v>7.0000000000000007E-2</v>
      </c>
      <c r="AG16" s="71">
        <v>0.16</v>
      </c>
      <c r="AH16" s="71">
        <v>0.22</v>
      </c>
      <c r="AI16" s="71">
        <v>7.0000000000000007E-2</v>
      </c>
      <c r="AJ16" s="71">
        <v>0.22</v>
      </c>
      <c r="AK16" s="63" t="s">
        <v>25</v>
      </c>
      <c r="AL16" s="95">
        <f t="shared" si="0"/>
        <v>-4.0000000000000008E-2</v>
      </c>
    </row>
    <row r="17" spans="1:38" ht="17.25" thickBot="1">
      <c r="A17" s="72">
        <v>15</v>
      </c>
      <c r="B17" s="57" t="s">
        <v>80</v>
      </c>
      <c r="C17" s="58" t="s">
        <v>1824</v>
      </c>
      <c r="D17" s="69" t="s">
        <v>111</v>
      </c>
      <c r="E17" s="58" t="s">
        <v>79</v>
      </c>
      <c r="F17" s="69" t="s">
        <v>3577</v>
      </c>
      <c r="G17" s="69">
        <v>1992</v>
      </c>
      <c r="H17" s="70">
        <v>9</v>
      </c>
      <c r="I17" s="71">
        <v>9</v>
      </c>
      <c r="J17" s="71">
        <v>810</v>
      </c>
      <c r="K17" s="71">
        <v>9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1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  <c r="AL17" s="95">
        <f t="shared" si="0"/>
        <v>0</v>
      </c>
    </row>
    <row r="18" spans="1:38" ht="17.25" thickBot="1">
      <c r="A18" s="72">
        <v>16</v>
      </c>
      <c r="B18" s="57" t="s">
        <v>112</v>
      </c>
      <c r="C18" s="58" t="s">
        <v>1825</v>
      </c>
      <c r="D18" s="69" t="s">
        <v>102</v>
      </c>
      <c r="E18" s="58" t="s">
        <v>67</v>
      </c>
      <c r="F18" s="69" t="s">
        <v>3578</v>
      </c>
      <c r="G18" s="69">
        <v>1994</v>
      </c>
      <c r="H18" s="70">
        <v>9</v>
      </c>
      <c r="I18" s="71">
        <v>7</v>
      </c>
      <c r="J18" s="71">
        <v>585</v>
      </c>
      <c r="K18" s="71">
        <v>6.5</v>
      </c>
      <c r="L18" s="70">
        <v>2</v>
      </c>
      <c r="M18" s="60">
        <v>0</v>
      </c>
      <c r="N18" s="71">
        <v>2</v>
      </c>
      <c r="O18" s="71">
        <v>2</v>
      </c>
      <c r="P18" s="60">
        <v>0</v>
      </c>
      <c r="Q18" s="60">
        <v>0</v>
      </c>
      <c r="R18" s="71">
        <v>1</v>
      </c>
      <c r="S18" s="60">
        <v>0</v>
      </c>
      <c r="T18" s="70">
        <v>1.3</v>
      </c>
      <c r="U18" s="71">
        <v>1.3</v>
      </c>
      <c r="V18" s="71">
        <v>0.4</v>
      </c>
      <c r="W18" s="71">
        <v>1.7</v>
      </c>
      <c r="X18" s="70">
        <v>32</v>
      </c>
      <c r="Y18" s="71">
        <v>23</v>
      </c>
      <c r="Z18" s="71">
        <v>60</v>
      </c>
      <c r="AA18" s="70">
        <v>0.31</v>
      </c>
      <c r="AB18" s="60">
        <v>0</v>
      </c>
      <c r="AC18" s="71">
        <v>0.31</v>
      </c>
      <c r="AD18" s="71">
        <v>0.31</v>
      </c>
      <c r="AE18" s="71">
        <v>0.31</v>
      </c>
      <c r="AF18" s="70">
        <v>0.2</v>
      </c>
      <c r="AG18" s="71">
        <v>0.06</v>
      </c>
      <c r="AH18" s="71">
        <v>0.26</v>
      </c>
      <c r="AI18" s="71">
        <v>0.2</v>
      </c>
      <c r="AJ18" s="71">
        <v>0.26</v>
      </c>
      <c r="AK18" s="63" t="s">
        <v>25</v>
      </c>
      <c r="AL18" s="95">
        <f t="shared" si="0"/>
        <v>4.9999999999999989E-2</v>
      </c>
    </row>
    <row r="19" spans="1:38" ht="17.25" thickBot="1">
      <c r="A19" s="72">
        <v>17</v>
      </c>
      <c r="B19" s="57" t="s">
        <v>2830</v>
      </c>
      <c r="C19" s="58" t="s">
        <v>1857</v>
      </c>
      <c r="D19" s="69" t="s">
        <v>103</v>
      </c>
      <c r="E19" s="58" t="s">
        <v>91</v>
      </c>
      <c r="F19" s="69" t="s">
        <v>3579</v>
      </c>
      <c r="G19" s="69">
        <v>1997</v>
      </c>
      <c r="H19" s="70">
        <v>8</v>
      </c>
      <c r="I19" s="71">
        <v>7</v>
      </c>
      <c r="J19" s="71">
        <v>591</v>
      </c>
      <c r="K19" s="71">
        <v>6.6</v>
      </c>
      <c r="L19" s="59">
        <v>0</v>
      </c>
      <c r="M19" s="71">
        <v>1</v>
      </c>
      <c r="N19" s="71">
        <v>1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70">
        <v>0.2</v>
      </c>
      <c r="U19" s="71">
        <v>0.2</v>
      </c>
      <c r="V19" s="71">
        <v>0.1</v>
      </c>
      <c r="W19" s="71">
        <v>0.3</v>
      </c>
      <c r="X19" s="70">
        <v>3</v>
      </c>
      <c r="Y19" s="71">
        <v>14</v>
      </c>
      <c r="Z19" s="71">
        <v>7</v>
      </c>
      <c r="AA19" s="59">
        <v>0</v>
      </c>
      <c r="AB19" s="71">
        <v>0.15</v>
      </c>
      <c r="AC19" s="71">
        <v>0.15</v>
      </c>
      <c r="AD19" s="60">
        <v>0</v>
      </c>
      <c r="AE19" s="71">
        <v>0.15</v>
      </c>
      <c r="AF19" s="70">
        <v>0.04</v>
      </c>
      <c r="AG19" s="71">
        <v>0.02</v>
      </c>
      <c r="AH19" s="71">
        <v>0.05</v>
      </c>
      <c r="AI19" s="71">
        <v>0.04</v>
      </c>
      <c r="AJ19" s="71">
        <v>0.05</v>
      </c>
      <c r="AK19" s="63" t="s">
        <v>25</v>
      </c>
      <c r="AL19" s="95">
        <f t="shared" si="0"/>
        <v>9.9999999999999992E-2</v>
      </c>
    </row>
    <row r="20" spans="1:38" ht="17.25" thickBot="1">
      <c r="A20" s="72">
        <v>18</v>
      </c>
      <c r="B20" s="57" t="s">
        <v>113</v>
      </c>
      <c r="C20" s="58" t="s">
        <v>1823</v>
      </c>
      <c r="D20" s="69" t="s">
        <v>1812</v>
      </c>
      <c r="E20" s="58" t="s">
        <v>65</v>
      </c>
      <c r="F20" s="69" t="s">
        <v>3580</v>
      </c>
      <c r="G20" s="69">
        <v>2000</v>
      </c>
      <c r="H20" s="70">
        <v>9</v>
      </c>
      <c r="I20" s="71">
        <v>9</v>
      </c>
      <c r="J20" s="71">
        <v>751</v>
      </c>
      <c r="K20" s="71">
        <v>8.3000000000000007</v>
      </c>
      <c r="L20" s="70">
        <v>4</v>
      </c>
      <c r="M20" s="71">
        <v>3</v>
      </c>
      <c r="N20" s="71">
        <v>7</v>
      </c>
      <c r="O20" s="71">
        <v>4</v>
      </c>
      <c r="P20" s="60">
        <v>0</v>
      </c>
      <c r="Q20" s="60">
        <v>0</v>
      </c>
      <c r="R20" s="71">
        <v>2</v>
      </c>
      <c r="S20" s="60">
        <v>0</v>
      </c>
      <c r="T20" s="70">
        <v>2.9</v>
      </c>
      <c r="U20" s="71">
        <v>2.9</v>
      </c>
      <c r="V20" s="71">
        <v>1.1000000000000001</v>
      </c>
      <c r="W20" s="71">
        <v>4.0999999999999996</v>
      </c>
      <c r="X20" s="70">
        <v>16</v>
      </c>
      <c r="Y20" s="71">
        <v>27</v>
      </c>
      <c r="Z20" s="71">
        <v>47</v>
      </c>
      <c r="AA20" s="70">
        <v>0.48</v>
      </c>
      <c r="AB20" s="71">
        <v>0.36</v>
      </c>
      <c r="AC20" s="71">
        <v>0.84</v>
      </c>
      <c r="AD20" s="71">
        <v>0.48</v>
      </c>
      <c r="AE20" s="71">
        <v>0.84</v>
      </c>
      <c r="AF20" s="70">
        <v>0.35</v>
      </c>
      <c r="AG20" s="71">
        <v>0.14000000000000001</v>
      </c>
      <c r="AH20" s="71">
        <v>0.49</v>
      </c>
      <c r="AI20" s="71">
        <v>0.35</v>
      </c>
      <c r="AJ20" s="71">
        <v>0.49</v>
      </c>
      <c r="AK20" s="63" t="s">
        <v>25</v>
      </c>
      <c r="AL20" s="95">
        <f t="shared" si="0"/>
        <v>0.35</v>
      </c>
    </row>
    <row r="21" spans="1:38" ht="17.25" thickBot="1">
      <c r="A21" s="72">
        <v>19</v>
      </c>
      <c r="B21" s="57" t="s">
        <v>2659</v>
      </c>
      <c r="C21" s="58" t="s">
        <v>1819</v>
      </c>
      <c r="D21" s="69" t="s">
        <v>1821</v>
      </c>
      <c r="E21" s="58" t="s">
        <v>2350</v>
      </c>
      <c r="F21" s="69" t="s">
        <v>3581</v>
      </c>
      <c r="G21" s="69">
        <v>2000</v>
      </c>
      <c r="H21" s="70">
        <v>8</v>
      </c>
      <c r="I21" s="71">
        <v>8</v>
      </c>
      <c r="J21" s="71">
        <v>538</v>
      </c>
      <c r="K21" s="71">
        <v>6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71">
        <v>1</v>
      </c>
      <c r="S21" s="60">
        <v>0</v>
      </c>
      <c r="T21" s="70">
        <v>1.5</v>
      </c>
      <c r="U21" s="71">
        <v>1.5</v>
      </c>
      <c r="V21" s="71">
        <v>0.3</v>
      </c>
      <c r="W21" s="71">
        <v>1.8</v>
      </c>
      <c r="X21" s="70">
        <v>14</v>
      </c>
      <c r="Y21" s="71">
        <v>14</v>
      </c>
      <c r="Z21" s="71">
        <v>14</v>
      </c>
      <c r="AA21" s="70">
        <v>0.17</v>
      </c>
      <c r="AB21" s="60">
        <v>0</v>
      </c>
      <c r="AC21" s="71">
        <v>0.17</v>
      </c>
      <c r="AD21" s="71">
        <v>0.17</v>
      </c>
      <c r="AE21" s="71">
        <v>0.17</v>
      </c>
      <c r="AF21" s="70">
        <v>0.25</v>
      </c>
      <c r="AG21" s="71">
        <v>0.05</v>
      </c>
      <c r="AH21" s="71">
        <v>0.3</v>
      </c>
      <c r="AI21" s="71">
        <v>0.25</v>
      </c>
      <c r="AJ21" s="71">
        <v>0.3</v>
      </c>
      <c r="AK21" s="63" t="s">
        <v>25</v>
      </c>
      <c r="AL21" s="95">
        <f t="shared" si="0"/>
        <v>-0.12999999999999998</v>
      </c>
    </row>
    <row r="22" spans="1:38" ht="17.25" thickBot="1">
      <c r="A22" s="72">
        <v>20</v>
      </c>
      <c r="B22" s="57" t="s">
        <v>3318</v>
      </c>
      <c r="C22" s="58" t="s">
        <v>1815</v>
      </c>
      <c r="D22" s="69" t="s">
        <v>1855</v>
      </c>
      <c r="E22" s="58" t="s">
        <v>69</v>
      </c>
      <c r="F22" s="69" t="s">
        <v>3582</v>
      </c>
      <c r="G22" s="69">
        <v>1996</v>
      </c>
      <c r="H22" s="70">
        <v>4</v>
      </c>
      <c r="I22" s="71">
        <v>3</v>
      </c>
      <c r="J22" s="71">
        <v>268</v>
      </c>
      <c r="K22" s="71">
        <v>3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1</v>
      </c>
      <c r="S22" s="60">
        <v>0</v>
      </c>
      <c r="T22" s="59">
        <v>0</v>
      </c>
      <c r="U22" s="60">
        <v>0</v>
      </c>
      <c r="V22" s="71">
        <v>0.1</v>
      </c>
      <c r="W22" s="71">
        <v>0.1</v>
      </c>
      <c r="X22" s="70">
        <v>4</v>
      </c>
      <c r="Y22" s="71">
        <v>35</v>
      </c>
      <c r="Z22" s="71">
        <v>4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70">
        <v>0.01</v>
      </c>
      <c r="AG22" s="71">
        <v>0.03</v>
      </c>
      <c r="AH22" s="71">
        <v>0.04</v>
      </c>
      <c r="AI22" s="71">
        <v>0.01</v>
      </c>
      <c r="AJ22" s="71">
        <v>0.04</v>
      </c>
      <c r="AK22" s="63" t="s">
        <v>25</v>
      </c>
      <c r="AL22" s="95">
        <f t="shared" si="0"/>
        <v>-0.04</v>
      </c>
    </row>
    <row r="23" spans="1:38" ht="17.25" thickBot="1">
      <c r="A23" s="72">
        <v>21</v>
      </c>
      <c r="B23" s="57" t="s">
        <v>114</v>
      </c>
      <c r="C23" s="58" t="s">
        <v>1827</v>
      </c>
      <c r="D23" s="69" t="s">
        <v>104</v>
      </c>
      <c r="E23" s="58" t="s">
        <v>85</v>
      </c>
      <c r="F23" s="69" t="s">
        <v>3583</v>
      </c>
      <c r="G23" s="69">
        <v>1996</v>
      </c>
      <c r="H23" s="70">
        <v>9</v>
      </c>
      <c r="I23" s="71">
        <v>9</v>
      </c>
      <c r="J23" s="71">
        <v>810</v>
      </c>
      <c r="K23" s="71">
        <v>9</v>
      </c>
      <c r="L23" s="70">
        <v>2</v>
      </c>
      <c r="M23" s="60">
        <v>0</v>
      </c>
      <c r="N23" s="71">
        <v>2</v>
      </c>
      <c r="O23" s="71">
        <v>2</v>
      </c>
      <c r="P23" s="60">
        <v>0</v>
      </c>
      <c r="Q23" s="60">
        <v>0</v>
      </c>
      <c r="R23" s="60">
        <v>0</v>
      </c>
      <c r="S23" s="60">
        <v>0</v>
      </c>
      <c r="T23" s="70">
        <v>0.6</v>
      </c>
      <c r="U23" s="71">
        <v>0.6</v>
      </c>
      <c r="V23" s="71">
        <v>1.2</v>
      </c>
      <c r="W23" s="71">
        <v>1.8</v>
      </c>
      <c r="X23" s="70">
        <v>8</v>
      </c>
      <c r="Y23" s="71">
        <v>57</v>
      </c>
      <c r="Z23" s="71">
        <v>4</v>
      </c>
      <c r="AA23" s="70">
        <v>0.22</v>
      </c>
      <c r="AB23" s="60">
        <v>0</v>
      </c>
      <c r="AC23" s="71">
        <v>0.22</v>
      </c>
      <c r="AD23" s="71">
        <v>0.22</v>
      </c>
      <c r="AE23" s="71">
        <v>0.22</v>
      </c>
      <c r="AF23" s="70">
        <v>7.0000000000000007E-2</v>
      </c>
      <c r="AG23" s="71">
        <v>0.13</v>
      </c>
      <c r="AH23" s="71">
        <v>0.2</v>
      </c>
      <c r="AI23" s="71">
        <v>7.0000000000000007E-2</v>
      </c>
      <c r="AJ23" s="71">
        <v>0.2</v>
      </c>
      <c r="AK23" s="63" t="s">
        <v>25</v>
      </c>
      <c r="AL23" s="95">
        <f t="shared" si="0"/>
        <v>1.999999999999999E-2</v>
      </c>
    </row>
    <row r="24" spans="1:38" ht="17.25" thickBot="1">
      <c r="A24" s="72">
        <v>22</v>
      </c>
      <c r="B24" s="57" t="s">
        <v>115</v>
      </c>
      <c r="C24" s="58" t="s">
        <v>1813</v>
      </c>
      <c r="D24" s="69" t="s">
        <v>1812</v>
      </c>
      <c r="E24" s="58" t="s">
        <v>67</v>
      </c>
      <c r="F24" s="69" t="s">
        <v>3584</v>
      </c>
      <c r="G24" s="69">
        <v>2002</v>
      </c>
      <c r="H24" s="70">
        <v>9</v>
      </c>
      <c r="I24" s="71">
        <v>4</v>
      </c>
      <c r="J24" s="71">
        <v>411</v>
      </c>
      <c r="K24" s="71">
        <v>4.5999999999999996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70">
        <v>0.7</v>
      </c>
      <c r="U24" s="71">
        <v>0.7</v>
      </c>
      <c r="V24" s="71">
        <v>0.9</v>
      </c>
      <c r="W24" s="71">
        <v>1.6</v>
      </c>
      <c r="X24" s="70">
        <v>14</v>
      </c>
      <c r="Y24" s="71">
        <v>26</v>
      </c>
      <c r="Z24" s="71">
        <v>33</v>
      </c>
      <c r="AA24" s="59">
        <v>0</v>
      </c>
      <c r="AB24" s="71">
        <v>0.22</v>
      </c>
      <c r="AC24" s="71">
        <v>0.22</v>
      </c>
      <c r="AD24" s="60">
        <v>0</v>
      </c>
      <c r="AE24" s="71">
        <v>0.22</v>
      </c>
      <c r="AF24" s="70">
        <v>0.16</v>
      </c>
      <c r="AG24" s="71">
        <v>0.19</v>
      </c>
      <c r="AH24" s="71">
        <v>0.35</v>
      </c>
      <c r="AI24" s="71">
        <v>0.16</v>
      </c>
      <c r="AJ24" s="71">
        <v>0.35</v>
      </c>
      <c r="AK24" s="63" t="s">
        <v>25</v>
      </c>
      <c r="AL24" s="95">
        <f t="shared" si="0"/>
        <v>-0.12999999999999998</v>
      </c>
    </row>
    <row r="25" spans="1:38" ht="17.25" thickBot="1">
      <c r="A25" s="72">
        <v>23</v>
      </c>
      <c r="B25" s="57" t="s">
        <v>116</v>
      </c>
      <c r="C25" s="58" t="s">
        <v>1814</v>
      </c>
      <c r="D25" s="69" t="s">
        <v>102</v>
      </c>
      <c r="E25" s="58" t="s">
        <v>95</v>
      </c>
      <c r="F25" s="69" t="s">
        <v>3585</v>
      </c>
      <c r="G25" s="69">
        <v>1999</v>
      </c>
      <c r="H25" s="70">
        <v>3</v>
      </c>
      <c r="I25" s="71">
        <v>2</v>
      </c>
      <c r="J25" s="71">
        <v>152</v>
      </c>
      <c r="K25" s="71">
        <v>1.7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0.1</v>
      </c>
      <c r="U25" s="71">
        <v>0.1</v>
      </c>
      <c r="V25" s="60">
        <v>0</v>
      </c>
      <c r="W25" s="71">
        <v>0.1</v>
      </c>
      <c r="X25" s="70">
        <v>2</v>
      </c>
      <c r="Y25" s="71">
        <v>8</v>
      </c>
      <c r="Z25" s="71">
        <v>9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60">
        <v>0</v>
      </c>
      <c r="AH25" s="71">
        <v>0.04</v>
      </c>
      <c r="AI25" s="71">
        <v>0.04</v>
      </c>
      <c r="AJ25" s="71">
        <v>0.04</v>
      </c>
      <c r="AK25" s="63" t="s">
        <v>25</v>
      </c>
      <c r="AL25" s="95">
        <f t="shared" si="0"/>
        <v>-0.04</v>
      </c>
    </row>
    <row r="26" spans="1:38" ht="17.25" thickBot="1">
      <c r="A26" s="72">
        <v>24</v>
      </c>
      <c r="B26" s="57" t="s">
        <v>117</v>
      </c>
      <c r="C26" s="58" t="s">
        <v>1828</v>
      </c>
      <c r="D26" s="69" t="s">
        <v>102</v>
      </c>
      <c r="E26" s="58" t="s">
        <v>91</v>
      </c>
      <c r="F26" s="69" t="s">
        <v>3586</v>
      </c>
      <c r="G26" s="69">
        <v>1990</v>
      </c>
      <c r="H26" s="70">
        <v>9</v>
      </c>
      <c r="I26" s="71">
        <v>9</v>
      </c>
      <c r="J26" s="71">
        <v>682</v>
      </c>
      <c r="K26" s="71">
        <v>7.6</v>
      </c>
      <c r="L26" s="70">
        <v>2</v>
      </c>
      <c r="M26" s="71">
        <v>1</v>
      </c>
      <c r="N26" s="71">
        <v>3</v>
      </c>
      <c r="O26" s="71">
        <v>2</v>
      </c>
      <c r="P26" s="60">
        <v>0</v>
      </c>
      <c r="Q26" s="60">
        <v>0</v>
      </c>
      <c r="R26" s="71">
        <v>2</v>
      </c>
      <c r="S26" s="60">
        <v>0</v>
      </c>
      <c r="T26" s="70">
        <v>1.1000000000000001</v>
      </c>
      <c r="U26" s="71">
        <v>1.1000000000000001</v>
      </c>
      <c r="V26" s="71">
        <v>0.6</v>
      </c>
      <c r="W26" s="71">
        <v>1.7</v>
      </c>
      <c r="X26" s="70">
        <v>20</v>
      </c>
      <c r="Y26" s="71">
        <v>10</v>
      </c>
      <c r="Z26" s="71">
        <v>35</v>
      </c>
      <c r="AA26" s="70">
        <v>0.26</v>
      </c>
      <c r="AB26" s="71">
        <v>0.13</v>
      </c>
      <c r="AC26" s="71">
        <v>0.4</v>
      </c>
      <c r="AD26" s="71">
        <v>0.26</v>
      </c>
      <c r="AE26" s="71">
        <v>0.4</v>
      </c>
      <c r="AF26" s="70">
        <v>0.14000000000000001</v>
      </c>
      <c r="AG26" s="71">
        <v>0.08</v>
      </c>
      <c r="AH26" s="71">
        <v>0.22</v>
      </c>
      <c r="AI26" s="71">
        <v>0.14000000000000001</v>
      </c>
      <c r="AJ26" s="71">
        <v>0.22</v>
      </c>
      <c r="AK26" s="63" t="s">
        <v>25</v>
      </c>
      <c r="AL26" s="95">
        <f t="shared" si="0"/>
        <v>0.18000000000000002</v>
      </c>
    </row>
    <row r="27" spans="1:38" ht="17.25" thickBot="1">
      <c r="A27" s="72">
        <v>25</v>
      </c>
      <c r="B27" s="57" t="s">
        <v>118</v>
      </c>
      <c r="C27" s="58" t="s">
        <v>1824</v>
      </c>
      <c r="D27" s="69" t="s">
        <v>1821</v>
      </c>
      <c r="E27" s="58" t="s">
        <v>69</v>
      </c>
      <c r="F27" s="69" t="s">
        <v>3587</v>
      </c>
      <c r="G27" s="69">
        <v>2000</v>
      </c>
      <c r="H27" s="70">
        <v>6</v>
      </c>
      <c r="I27" s="71">
        <v>5</v>
      </c>
      <c r="J27" s="71">
        <v>399</v>
      </c>
      <c r="K27" s="71">
        <v>4.4000000000000004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1</v>
      </c>
      <c r="S27" s="60">
        <v>0</v>
      </c>
      <c r="T27" s="70">
        <v>0.8</v>
      </c>
      <c r="U27" s="71">
        <v>0.8</v>
      </c>
      <c r="V27" s="71">
        <v>0.8</v>
      </c>
      <c r="W27" s="71">
        <v>1.6</v>
      </c>
      <c r="X27" s="70">
        <v>19</v>
      </c>
      <c r="Y27" s="71">
        <v>21</v>
      </c>
      <c r="Z27" s="71">
        <v>61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0.17</v>
      </c>
      <c r="AG27" s="71">
        <v>0.19</v>
      </c>
      <c r="AH27" s="71">
        <v>0.36</v>
      </c>
      <c r="AI27" s="71">
        <v>0.17</v>
      </c>
      <c r="AJ27" s="71">
        <v>0.36</v>
      </c>
      <c r="AK27" s="63" t="s">
        <v>25</v>
      </c>
      <c r="AL27" s="95">
        <f t="shared" si="0"/>
        <v>-0.36</v>
      </c>
    </row>
    <row r="28" spans="1:38" ht="17.25" thickBot="1">
      <c r="A28" s="72">
        <v>26</v>
      </c>
      <c r="B28" s="57" t="s">
        <v>119</v>
      </c>
      <c r="C28" s="58" t="s">
        <v>1814</v>
      </c>
      <c r="D28" s="69" t="s">
        <v>102</v>
      </c>
      <c r="E28" s="58" t="s">
        <v>2351</v>
      </c>
      <c r="F28" s="69" t="s">
        <v>3588</v>
      </c>
      <c r="G28" s="69">
        <v>2001</v>
      </c>
      <c r="H28" s="70">
        <v>6</v>
      </c>
      <c r="I28" s="71">
        <v>6</v>
      </c>
      <c r="J28" s="71">
        <v>500</v>
      </c>
      <c r="K28" s="71">
        <v>5.6</v>
      </c>
      <c r="L28" s="70">
        <v>1</v>
      </c>
      <c r="M28" s="60">
        <v>0</v>
      </c>
      <c r="N28" s="71">
        <v>1</v>
      </c>
      <c r="O28" s="71">
        <v>1</v>
      </c>
      <c r="P28" s="60">
        <v>0</v>
      </c>
      <c r="Q28" s="60">
        <v>0</v>
      </c>
      <c r="R28" s="71">
        <v>1</v>
      </c>
      <c r="S28" s="60">
        <v>0</v>
      </c>
      <c r="T28" s="70">
        <v>0.6</v>
      </c>
      <c r="U28" s="71">
        <v>0.6</v>
      </c>
      <c r="V28" s="71">
        <v>0.5</v>
      </c>
      <c r="W28" s="71">
        <v>1.1000000000000001</v>
      </c>
      <c r="X28" s="70">
        <v>7</v>
      </c>
      <c r="Y28" s="71">
        <v>7</v>
      </c>
      <c r="Z28" s="71">
        <v>30</v>
      </c>
      <c r="AA28" s="70">
        <v>0.18</v>
      </c>
      <c r="AB28" s="60">
        <v>0</v>
      </c>
      <c r="AC28" s="71">
        <v>0.18</v>
      </c>
      <c r="AD28" s="71">
        <v>0.18</v>
      </c>
      <c r="AE28" s="71">
        <v>0.18</v>
      </c>
      <c r="AF28" s="70">
        <v>0.1</v>
      </c>
      <c r="AG28" s="71">
        <v>0.09</v>
      </c>
      <c r="AH28" s="71">
        <v>0.19</v>
      </c>
      <c r="AI28" s="71">
        <v>0.1</v>
      </c>
      <c r="AJ28" s="71">
        <v>0.19</v>
      </c>
      <c r="AK28" s="63" t="s">
        <v>25</v>
      </c>
      <c r="AL28" s="95">
        <f t="shared" si="0"/>
        <v>-1.0000000000000009E-2</v>
      </c>
    </row>
    <row r="29" spans="1:38" ht="17.25" thickBot="1">
      <c r="A29" s="72">
        <v>27</v>
      </c>
      <c r="B29" s="57" t="s">
        <v>119</v>
      </c>
      <c r="C29" s="58" t="s">
        <v>1814</v>
      </c>
      <c r="D29" s="69" t="s">
        <v>103</v>
      </c>
      <c r="E29" s="58" t="s">
        <v>83</v>
      </c>
      <c r="F29" s="69" t="s">
        <v>3588</v>
      </c>
      <c r="G29" s="69">
        <v>2001</v>
      </c>
      <c r="H29" s="70">
        <v>1</v>
      </c>
      <c r="I29" s="60">
        <v>0</v>
      </c>
      <c r="J29" s="71">
        <v>6</v>
      </c>
      <c r="K29" s="71">
        <v>0.1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1</v>
      </c>
      <c r="S29" s="60">
        <v>0</v>
      </c>
      <c r="T29" s="59">
        <v>0</v>
      </c>
      <c r="U29" s="60">
        <v>0</v>
      </c>
      <c r="V29" s="60">
        <v>0</v>
      </c>
      <c r="W29" s="60">
        <v>0</v>
      </c>
      <c r="X29" s="70">
        <v>1</v>
      </c>
      <c r="Y29" s="60">
        <v>0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59">
        <v>0</v>
      </c>
      <c r="AG29" s="60">
        <v>0</v>
      </c>
      <c r="AH29" s="60">
        <v>0</v>
      </c>
      <c r="AI29" s="60">
        <v>0</v>
      </c>
      <c r="AJ29" s="60">
        <v>0</v>
      </c>
      <c r="AK29" s="63" t="s">
        <v>25</v>
      </c>
      <c r="AL29" s="95">
        <f t="shared" si="0"/>
        <v>0</v>
      </c>
    </row>
    <row r="30" spans="1:38" ht="17.25" thickBot="1">
      <c r="A30" s="72">
        <v>28</v>
      </c>
      <c r="B30" s="57" t="s">
        <v>120</v>
      </c>
      <c r="C30" s="58" t="s">
        <v>1816</v>
      </c>
      <c r="D30" s="69" t="s">
        <v>111</v>
      </c>
      <c r="E30" s="58" t="s">
        <v>91</v>
      </c>
      <c r="F30" s="69" t="s">
        <v>3589</v>
      </c>
      <c r="G30" s="69">
        <v>1993</v>
      </c>
      <c r="H30" s="70">
        <v>9</v>
      </c>
      <c r="I30" s="71">
        <v>9</v>
      </c>
      <c r="J30" s="71">
        <v>810</v>
      </c>
      <c r="K30" s="71">
        <v>9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59">
        <v>0</v>
      </c>
      <c r="U30" s="60">
        <v>0</v>
      </c>
      <c r="V30" s="60">
        <v>0</v>
      </c>
      <c r="W30" s="60">
        <v>0</v>
      </c>
      <c r="X30" s="59">
        <v>0</v>
      </c>
      <c r="Y30" s="60">
        <v>0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59">
        <v>0</v>
      </c>
      <c r="AG30" s="60">
        <v>0</v>
      </c>
      <c r="AH30" s="60">
        <v>0</v>
      </c>
      <c r="AI30" s="60">
        <v>0</v>
      </c>
      <c r="AJ30" s="60">
        <v>0</v>
      </c>
      <c r="AK30" s="63" t="s">
        <v>25</v>
      </c>
      <c r="AL30" s="95">
        <f t="shared" si="0"/>
        <v>0</v>
      </c>
    </row>
    <row r="31" spans="1:38" ht="17.25" thickBot="1">
      <c r="A31" s="72">
        <v>29</v>
      </c>
      <c r="B31" s="57" t="s">
        <v>121</v>
      </c>
      <c r="C31" s="58" t="s">
        <v>1832</v>
      </c>
      <c r="D31" s="69" t="s">
        <v>1835</v>
      </c>
      <c r="E31" s="58" t="s">
        <v>87</v>
      </c>
      <c r="F31" s="69" t="s">
        <v>3590</v>
      </c>
      <c r="G31" s="69">
        <v>1992</v>
      </c>
      <c r="H31" s="70">
        <v>8</v>
      </c>
      <c r="I31" s="71">
        <v>8</v>
      </c>
      <c r="J31" s="71">
        <v>618</v>
      </c>
      <c r="K31" s="71">
        <v>6.9</v>
      </c>
      <c r="L31" s="59">
        <v>0</v>
      </c>
      <c r="M31" s="71">
        <v>2</v>
      </c>
      <c r="N31" s="71">
        <v>2</v>
      </c>
      <c r="O31" s="60">
        <v>0</v>
      </c>
      <c r="P31" s="60">
        <v>0</v>
      </c>
      <c r="Q31" s="60">
        <v>0</v>
      </c>
      <c r="R31" s="71">
        <v>2</v>
      </c>
      <c r="S31" s="60">
        <v>0</v>
      </c>
      <c r="T31" s="70">
        <v>0.1</v>
      </c>
      <c r="U31" s="71">
        <v>0.1</v>
      </c>
      <c r="V31" s="71">
        <v>0.5</v>
      </c>
      <c r="W31" s="71">
        <v>0.6</v>
      </c>
      <c r="X31" s="70">
        <v>8</v>
      </c>
      <c r="Y31" s="71">
        <v>30</v>
      </c>
      <c r="Z31" s="71">
        <v>20</v>
      </c>
      <c r="AA31" s="59">
        <v>0</v>
      </c>
      <c r="AB31" s="71">
        <v>0.28999999999999998</v>
      </c>
      <c r="AC31" s="71">
        <v>0.28999999999999998</v>
      </c>
      <c r="AD31" s="60">
        <v>0</v>
      </c>
      <c r="AE31" s="71">
        <v>0.28999999999999998</v>
      </c>
      <c r="AF31" s="70">
        <v>0.01</v>
      </c>
      <c r="AG31" s="71">
        <v>7.0000000000000007E-2</v>
      </c>
      <c r="AH31" s="71">
        <v>0.08</v>
      </c>
      <c r="AI31" s="71">
        <v>0.01</v>
      </c>
      <c r="AJ31" s="71">
        <v>0.08</v>
      </c>
      <c r="AK31" s="63" t="s">
        <v>25</v>
      </c>
      <c r="AL31" s="95">
        <f t="shared" si="0"/>
        <v>0.20999999999999996</v>
      </c>
    </row>
    <row r="32" spans="1:38" ht="17.25" thickBot="1">
      <c r="A32" s="72">
        <v>30</v>
      </c>
      <c r="B32" s="57" t="s">
        <v>122</v>
      </c>
      <c r="C32" s="58" t="s">
        <v>1829</v>
      </c>
      <c r="D32" s="69" t="s">
        <v>102</v>
      </c>
      <c r="E32" s="58" t="s">
        <v>87</v>
      </c>
      <c r="F32" s="69" t="s">
        <v>3591</v>
      </c>
      <c r="G32" s="69">
        <v>1997</v>
      </c>
      <c r="H32" s="70">
        <v>7</v>
      </c>
      <c r="I32" s="71">
        <v>6</v>
      </c>
      <c r="J32" s="71">
        <v>488</v>
      </c>
      <c r="K32" s="71">
        <v>5.4</v>
      </c>
      <c r="L32" s="70">
        <v>3</v>
      </c>
      <c r="M32" s="71">
        <v>2</v>
      </c>
      <c r="N32" s="71">
        <v>5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2.2999999999999998</v>
      </c>
      <c r="U32" s="71">
        <v>2.2999999999999998</v>
      </c>
      <c r="V32" s="71">
        <v>0.8</v>
      </c>
      <c r="W32" s="71">
        <v>3.1</v>
      </c>
      <c r="X32" s="70">
        <v>5</v>
      </c>
      <c r="Y32" s="71">
        <v>7</v>
      </c>
      <c r="Z32" s="71">
        <v>22</v>
      </c>
      <c r="AA32" s="70">
        <v>0.55000000000000004</v>
      </c>
      <c r="AB32" s="71">
        <v>0.37</v>
      </c>
      <c r="AC32" s="71">
        <v>0.92</v>
      </c>
      <c r="AD32" s="71">
        <v>0.55000000000000004</v>
      </c>
      <c r="AE32" s="71">
        <v>0.92</v>
      </c>
      <c r="AF32" s="70">
        <v>0.43</v>
      </c>
      <c r="AG32" s="71">
        <v>0.14000000000000001</v>
      </c>
      <c r="AH32" s="71">
        <v>0.56999999999999995</v>
      </c>
      <c r="AI32" s="71">
        <v>0.43</v>
      </c>
      <c r="AJ32" s="71">
        <v>0.56999999999999995</v>
      </c>
      <c r="AK32" s="63" t="s">
        <v>25</v>
      </c>
      <c r="AL32" s="95">
        <f t="shared" si="0"/>
        <v>0.35000000000000009</v>
      </c>
    </row>
    <row r="33" spans="1:38" ht="17.25" thickBot="1">
      <c r="A33" s="72">
        <v>31</v>
      </c>
      <c r="B33" s="57" t="s">
        <v>123</v>
      </c>
      <c r="C33" s="58" t="s">
        <v>1826</v>
      </c>
      <c r="D33" s="69" t="s">
        <v>1821</v>
      </c>
      <c r="E33" s="58" t="s">
        <v>85</v>
      </c>
      <c r="F33" s="69" t="s">
        <v>3592</v>
      </c>
      <c r="G33" s="69">
        <v>1991</v>
      </c>
      <c r="H33" s="70">
        <v>9</v>
      </c>
      <c r="I33" s="71">
        <v>9</v>
      </c>
      <c r="J33" s="71">
        <v>744</v>
      </c>
      <c r="K33" s="71">
        <v>8.3000000000000007</v>
      </c>
      <c r="L33" s="59">
        <v>0</v>
      </c>
      <c r="M33" s="71">
        <v>2</v>
      </c>
      <c r="N33" s="71">
        <v>2</v>
      </c>
      <c r="O33" s="60">
        <v>0</v>
      </c>
      <c r="P33" s="60">
        <v>0</v>
      </c>
      <c r="Q33" s="60">
        <v>0</v>
      </c>
      <c r="R33" s="71">
        <v>2</v>
      </c>
      <c r="S33" s="60">
        <v>0</v>
      </c>
      <c r="T33" s="70">
        <v>1.5</v>
      </c>
      <c r="U33" s="71">
        <v>1.5</v>
      </c>
      <c r="V33" s="71">
        <v>1.1000000000000001</v>
      </c>
      <c r="W33" s="71">
        <v>2.6</v>
      </c>
      <c r="X33" s="70">
        <v>26</v>
      </c>
      <c r="Y33" s="71">
        <v>23</v>
      </c>
      <c r="Z33" s="71">
        <v>65</v>
      </c>
      <c r="AA33" s="59">
        <v>0</v>
      </c>
      <c r="AB33" s="71">
        <v>0.24</v>
      </c>
      <c r="AC33" s="71">
        <v>0.24</v>
      </c>
      <c r="AD33" s="60">
        <v>0</v>
      </c>
      <c r="AE33" s="71">
        <v>0.24</v>
      </c>
      <c r="AF33" s="70">
        <v>0.18</v>
      </c>
      <c r="AG33" s="71">
        <v>0.13</v>
      </c>
      <c r="AH33" s="71">
        <v>0.31</v>
      </c>
      <c r="AI33" s="71">
        <v>0.18</v>
      </c>
      <c r="AJ33" s="71">
        <v>0.31</v>
      </c>
      <c r="AK33" s="63" t="s">
        <v>25</v>
      </c>
      <c r="AL33" s="95">
        <f t="shared" si="0"/>
        <v>-7.0000000000000007E-2</v>
      </c>
    </row>
    <row r="34" spans="1:38" ht="17.25" thickBot="1">
      <c r="A34" s="72">
        <v>32</v>
      </c>
      <c r="B34" s="57" t="s">
        <v>124</v>
      </c>
      <c r="C34" s="58" t="s">
        <v>1828</v>
      </c>
      <c r="D34" s="69" t="s">
        <v>1821</v>
      </c>
      <c r="E34" s="58" t="s">
        <v>83</v>
      </c>
      <c r="F34" s="69" t="s">
        <v>3593</v>
      </c>
      <c r="G34" s="69">
        <v>1997</v>
      </c>
      <c r="H34" s="70">
        <v>7</v>
      </c>
      <c r="I34" s="71">
        <v>2</v>
      </c>
      <c r="J34" s="71">
        <v>227</v>
      </c>
      <c r="K34" s="71">
        <v>2.5</v>
      </c>
      <c r="L34" s="70">
        <v>3</v>
      </c>
      <c r="M34" s="71">
        <v>1</v>
      </c>
      <c r="N34" s="71">
        <v>4</v>
      </c>
      <c r="O34" s="71">
        <v>3</v>
      </c>
      <c r="P34" s="60">
        <v>0</v>
      </c>
      <c r="Q34" s="60">
        <v>0</v>
      </c>
      <c r="R34" s="71">
        <v>1</v>
      </c>
      <c r="S34" s="60">
        <v>0</v>
      </c>
      <c r="T34" s="70">
        <v>1.4</v>
      </c>
      <c r="U34" s="71">
        <v>1.4</v>
      </c>
      <c r="V34" s="71">
        <v>1</v>
      </c>
      <c r="W34" s="71">
        <v>2.2999999999999998</v>
      </c>
      <c r="X34" s="70">
        <v>15</v>
      </c>
      <c r="Y34" s="71">
        <v>10</v>
      </c>
      <c r="Z34" s="71">
        <v>22</v>
      </c>
      <c r="AA34" s="70">
        <v>1.19</v>
      </c>
      <c r="AB34" s="71">
        <v>0.4</v>
      </c>
      <c r="AC34" s="71">
        <v>1.59</v>
      </c>
      <c r="AD34" s="71">
        <v>1.19</v>
      </c>
      <c r="AE34" s="71">
        <v>1.59</v>
      </c>
      <c r="AF34" s="70">
        <v>0.55000000000000004</v>
      </c>
      <c r="AG34" s="71">
        <v>0.38</v>
      </c>
      <c r="AH34" s="71">
        <v>0.93</v>
      </c>
      <c r="AI34" s="71">
        <v>0.55000000000000004</v>
      </c>
      <c r="AJ34" s="71">
        <v>0.93</v>
      </c>
      <c r="AK34" s="63" t="s">
        <v>25</v>
      </c>
      <c r="AL34" s="95">
        <f t="shared" si="0"/>
        <v>0.66</v>
      </c>
    </row>
    <row r="35" spans="1:38" ht="17.25" thickBot="1">
      <c r="A35" s="72">
        <v>33</v>
      </c>
      <c r="B35" s="57" t="s">
        <v>2660</v>
      </c>
      <c r="C35" s="58" t="s">
        <v>1867</v>
      </c>
      <c r="D35" s="69" t="s">
        <v>1835</v>
      </c>
      <c r="E35" s="58" t="s">
        <v>2351</v>
      </c>
      <c r="F35" s="69" t="s">
        <v>3594</v>
      </c>
      <c r="G35" s="69">
        <v>1993</v>
      </c>
      <c r="H35" s="70">
        <v>3</v>
      </c>
      <c r="I35" s="71">
        <v>3</v>
      </c>
      <c r="J35" s="71">
        <v>250</v>
      </c>
      <c r="K35" s="71">
        <v>2.8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1</v>
      </c>
      <c r="S35" s="60">
        <v>0</v>
      </c>
      <c r="T35" s="59">
        <v>0</v>
      </c>
      <c r="U35" s="60">
        <v>0</v>
      </c>
      <c r="V35" s="71">
        <v>0.2</v>
      </c>
      <c r="W35" s="71">
        <v>0.2</v>
      </c>
      <c r="X35" s="70">
        <v>2</v>
      </c>
      <c r="Y35" s="71">
        <v>6</v>
      </c>
      <c r="Z35" s="71">
        <v>12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71">
        <v>0.06</v>
      </c>
      <c r="AH35" s="71">
        <v>0.06</v>
      </c>
      <c r="AI35" s="60">
        <v>0</v>
      </c>
      <c r="AJ35" s="71">
        <v>0.06</v>
      </c>
      <c r="AK35" s="63" t="s">
        <v>25</v>
      </c>
      <c r="AL35" s="95">
        <f t="shared" si="0"/>
        <v>-0.06</v>
      </c>
    </row>
    <row r="36" spans="1:38" ht="17.25" thickBot="1">
      <c r="A36" s="72">
        <v>34</v>
      </c>
      <c r="B36" s="57" t="s">
        <v>3270</v>
      </c>
      <c r="C36" s="58" t="s">
        <v>1862</v>
      </c>
      <c r="D36" s="69" t="s">
        <v>103</v>
      </c>
      <c r="E36" s="58" t="s">
        <v>73</v>
      </c>
      <c r="F36" s="69" t="s">
        <v>3595</v>
      </c>
      <c r="G36" s="69">
        <v>2004</v>
      </c>
      <c r="H36" s="70">
        <v>4</v>
      </c>
      <c r="I36" s="71">
        <v>2</v>
      </c>
      <c r="J36" s="71">
        <v>177</v>
      </c>
      <c r="K36" s="71">
        <v>2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1</v>
      </c>
      <c r="S36" s="60">
        <v>0</v>
      </c>
      <c r="T36" s="70">
        <v>0.1</v>
      </c>
      <c r="U36" s="71">
        <v>0.1</v>
      </c>
      <c r="V36" s="60">
        <v>0</v>
      </c>
      <c r="W36" s="71">
        <v>0.1</v>
      </c>
      <c r="X36" s="70">
        <v>1</v>
      </c>
      <c r="Y36" s="71">
        <v>4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70">
        <v>0.05</v>
      </c>
      <c r="AG36" s="71">
        <v>0.02</v>
      </c>
      <c r="AH36" s="71">
        <v>7.0000000000000007E-2</v>
      </c>
      <c r="AI36" s="71">
        <v>0.05</v>
      </c>
      <c r="AJ36" s="71">
        <v>7.0000000000000007E-2</v>
      </c>
      <c r="AK36" s="63" t="s">
        <v>25</v>
      </c>
      <c r="AL36" s="95">
        <f t="shared" si="0"/>
        <v>-7.0000000000000007E-2</v>
      </c>
    </row>
    <row r="37" spans="1:38" ht="17.25" thickBot="1">
      <c r="A37" s="72">
        <v>35</v>
      </c>
      <c r="B37" s="57" t="s">
        <v>125</v>
      </c>
      <c r="C37" s="58" t="s">
        <v>1833</v>
      </c>
      <c r="D37" s="69" t="s">
        <v>103</v>
      </c>
      <c r="E37" s="58" t="s">
        <v>77</v>
      </c>
      <c r="F37" s="69" t="s">
        <v>3596</v>
      </c>
      <c r="G37" s="69">
        <v>1998</v>
      </c>
      <c r="H37" s="70">
        <v>1</v>
      </c>
      <c r="I37" s="60">
        <v>0</v>
      </c>
      <c r="J37" s="71">
        <v>19</v>
      </c>
      <c r="K37" s="71">
        <v>0.2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  <c r="AL37" s="95">
        <f t="shared" si="0"/>
        <v>0</v>
      </c>
    </row>
    <row r="38" spans="1:38" ht="17.25" thickBot="1">
      <c r="A38" s="72">
        <v>36</v>
      </c>
      <c r="B38" s="57" t="s">
        <v>2946</v>
      </c>
      <c r="C38" s="58" t="s">
        <v>1814</v>
      </c>
      <c r="D38" s="69" t="s">
        <v>103</v>
      </c>
      <c r="E38" s="58" t="s">
        <v>2653</v>
      </c>
      <c r="F38" s="69" t="s">
        <v>3597</v>
      </c>
      <c r="G38" s="69">
        <v>1993</v>
      </c>
      <c r="H38" s="70">
        <v>4</v>
      </c>
      <c r="I38" s="71">
        <v>2</v>
      </c>
      <c r="J38" s="71">
        <v>175</v>
      </c>
      <c r="K38" s="71">
        <v>1.9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70">
        <v>0.2</v>
      </c>
      <c r="U38" s="71">
        <v>0.2</v>
      </c>
      <c r="V38" s="71">
        <v>0.3</v>
      </c>
      <c r="W38" s="71">
        <v>0.6</v>
      </c>
      <c r="X38" s="70">
        <v>3</v>
      </c>
      <c r="Y38" s="71">
        <v>13</v>
      </c>
      <c r="Z38" s="71">
        <v>2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70">
        <v>0.12</v>
      </c>
      <c r="AG38" s="71">
        <v>0.18</v>
      </c>
      <c r="AH38" s="71">
        <v>0.3</v>
      </c>
      <c r="AI38" s="71">
        <v>0.12</v>
      </c>
      <c r="AJ38" s="71">
        <v>0.3</v>
      </c>
      <c r="AK38" s="63" t="s">
        <v>25</v>
      </c>
      <c r="AL38" s="95">
        <f t="shared" si="0"/>
        <v>-0.3</v>
      </c>
    </row>
    <row r="39" spans="1:38" ht="17.25" thickBot="1">
      <c r="A39" s="72">
        <v>37</v>
      </c>
      <c r="B39" s="57" t="s">
        <v>126</v>
      </c>
      <c r="C39" s="58" t="s">
        <v>1814</v>
      </c>
      <c r="D39" s="69" t="s">
        <v>102</v>
      </c>
      <c r="E39" s="58" t="s">
        <v>67</v>
      </c>
      <c r="F39" s="69" t="s">
        <v>3598</v>
      </c>
      <c r="G39" s="69">
        <v>1997</v>
      </c>
      <c r="H39" s="70">
        <v>6</v>
      </c>
      <c r="I39" s="71">
        <v>2</v>
      </c>
      <c r="J39" s="71">
        <v>187</v>
      </c>
      <c r="K39" s="71">
        <v>2.1</v>
      </c>
      <c r="L39" s="70">
        <v>1</v>
      </c>
      <c r="M39" s="71">
        <v>1</v>
      </c>
      <c r="N39" s="71">
        <v>2</v>
      </c>
      <c r="O39" s="71">
        <v>1</v>
      </c>
      <c r="P39" s="60">
        <v>0</v>
      </c>
      <c r="Q39" s="60">
        <v>0</v>
      </c>
      <c r="R39" s="71">
        <v>1</v>
      </c>
      <c r="S39" s="60">
        <v>0</v>
      </c>
      <c r="T39" s="70">
        <v>0.7</v>
      </c>
      <c r="U39" s="71">
        <v>0.7</v>
      </c>
      <c r="V39" s="71">
        <v>0.9</v>
      </c>
      <c r="W39" s="71">
        <v>1.6</v>
      </c>
      <c r="X39" s="70">
        <v>15</v>
      </c>
      <c r="Y39" s="71">
        <v>5</v>
      </c>
      <c r="Z39" s="71">
        <v>16</v>
      </c>
      <c r="AA39" s="70">
        <v>0.48</v>
      </c>
      <c r="AB39" s="71">
        <v>0.48</v>
      </c>
      <c r="AC39" s="71">
        <v>0.96</v>
      </c>
      <c r="AD39" s="71">
        <v>0.48</v>
      </c>
      <c r="AE39" s="71">
        <v>0.96</v>
      </c>
      <c r="AF39" s="70">
        <v>0.35</v>
      </c>
      <c r="AG39" s="71">
        <v>0.42</v>
      </c>
      <c r="AH39" s="71">
        <v>0.76</v>
      </c>
      <c r="AI39" s="71">
        <v>0.35</v>
      </c>
      <c r="AJ39" s="71">
        <v>0.76</v>
      </c>
      <c r="AK39" s="63" t="s">
        <v>25</v>
      </c>
      <c r="AL39" s="95">
        <f t="shared" si="0"/>
        <v>0.19999999999999996</v>
      </c>
    </row>
    <row r="40" spans="1:38" ht="17.25" thickBot="1">
      <c r="A40" s="72">
        <v>38</v>
      </c>
      <c r="B40" s="57" t="s">
        <v>2661</v>
      </c>
      <c r="C40" s="58" t="s">
        <v>1814</v>
      </c>
      <c r="D40" s="69" t="s">
        <v>1835</v>
      </c>
      <c r="E40" s="58" t="s">
        <v>2351</v>
      </c>
      <c r="F40" s="69" t="s">
        <v>3599</v>
      </c>
      <c r="G40" s="69">
        <v>1988</v>
      </c>
      <c r="H40" s="70">
        <v>8</v>
      </c>
      <c r="I40" s="71">
        <v>3</v>
      </c>
      <c r="J40" s="71">
        <v>321</v>
      </c>
      <c r="K40" s="71">
        <v>3.6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0.1</v>
      </c>
      <c r="U40" s="71">
        <v>0.1</v>
      </c>
      <c r="V40" s="71">
        <v>0.3</v>
      </c>
      <c r="W40" s="71">
        <v>0.4</v>
      </c>
      <c r="X40" s="70">
        <v>1</v>
      </c>
      <c r="Y40" s="71">
        <v>7</v>
      </c>
      <c r="Z40" s="71">
        <v>6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7.0000000000000007E-2</v>
      </c>
      <c r="AH40" s="71">
        <v>0.1</v>
      </c>
      <c r="AI40" s="71">
        <v>0.04</v>
      </c>
      <c r="AJ40" s="71">
        <v>0.1</v>
      </c>
      <c r="AK40" s="63" t="s">
        <v>25</v>
      </c>
      <c r="AL40" s="95">
        <f t="shared" si="0"/>
        <v>-0.1</v>
      </c>
    </row>
    <row r="41" spans="1:38" ht="17.25" thickBot="1">
      <c r="A41" s="72">
        <v>39</v>
      </c>
      <c r="B41" s="57" t="s">
        <v>2724</v>
      </c>
      <c r="C41" s="58" t="s">
        <v>1829</v>
      </c>
      <c r="D41" s="69" t="s">
        <v>104</v>
      </c>
      <c r="E41" s="58" t="s">
        <v>75</v>
      </c>
      <c r="F41" s="69" t="s">
        <v>3600</v>
      </c>
      <c r="G41" s="69">
        <v>1999</v>
      </c>
      <c r="H41" s="70">
        <v>5</v>
      </c>
      <c r="I41" s="71">
        <v>2</v>
      </c>
      <c r="J41" s="71">
        <v>217</v>
      </c>
      <c r="K41" s="71">
        <v>2.4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71">
        <v>1</v>
      </c>
      <c r="T41" s="59">
        <v>0</v>
      </c>
      <c r="U41" s="60">
        <v>0</v>
      </c>
      <c r="V41" s="60">
        <v>0</v>
      </c>
      <c r="W41" s="60">
        <v>0</v>
      </c>
      <c r="X41" s="70">
        <v>1</v>
      </c>
      <c r="Y41" s="71">
        <v>3</v>
      </c>
      <c r="Z41" s="71">
        <v>2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59">
        <v>0</v>
      </c>
      <c r="AG41" s="60">
        <v>0</v>
      </c>
      <c r="AH41" s="60">
        <v>0</v>
      </c>
      <c r="AI41" s="60">
        <v>0</v>
      </c>
      <c r="AJ41" s="60">
        <v>0</v>
      </c>
      <c r="AK41" s="63" t="s">
        <v>25</v>
      </c>
      <c r="AL41" s="95">
        <f t="shared" si="0"/>
        <v>0</v>
      </c>
    </row>
    <row r="42" spans="1:38" ht="17.25" thickBot="1">
      <c r="A42" s="72">
        <v>40</v>
      </c>
      <c r="B42" s="57" t="s">
        <v>3321</v>
      </c>
      <c r="C42" s="58" t="s">
        <v>1820</v>
      </c>
      <c r="D42" s="69" t="s">
        <v>104</v>
      </c>
      <c r="E42" s="58" t="s">
        <v>69</v>
      </c>
      <c r="F42" s="69" t="s">
        <v>3467</v>
      </c>
      <c r="G42" s="69">
        <v>1997</v>
      </c>
      <c r="H42" s="70">
        <v>1</v>
      </c>
      <c r="I42" s="60">
        <v>0</v>
      </c>
      <c r="J42" s="71">
        <v>3</v>
      </c>
      <c r="K42" s="60">
        <v>0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59">
        <v>0</v>
      </c>
      <c r="U42" s="60">
        <v>0</v>
      </c>
      <c r="V42" s="71">
        <v>0.1</v>
      </c>
      <c r="W42" s="71">
        <v>0.2</v>
      </c>
      <c r="X42" s="59">
        <v>0</v>
      </c>
      <c r="Y42" s="60">
        <v>0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1.0900000000000001</v>
      </c>
      <c r="AG42" s="71">
        <v>4.4400000000000004</v>
      </c>
      <c r="AH42" s="71">
        <v>5.54</v>
      </c>
      <c r="AI42" s="71">
        <v>1.0900000000000001</v>
      </c>
      <c r="AJ42" s="71">
        <v>5.54</v>
      </c>
      <c r="AK42" s="63" t="s">
        <v>25</v>
      </c>
      <c r="AL42" s="95">
        <f t="shared" si="0"/>
        <v>-5.54</v>
      </c>
    </row>
    <row r="43" spans="1:38" ht="17.25" thickBot="1">
      <c r="A43" s="72">
        <v>41</v>
      </c>
      <c r="B43" s="57" t="s">
        <v>2662</v>
      </c>
      <c r="C43" s="58" t="s">
        <v>1828</v>
      </c>
      <c r="D43" s="69" t="s">
        <v>104</v>
      </c>
      <c r="E43" s="58" t="s">
        <v>2653</v>
      </c>
      <c r="F43" s="69" t="s">
        <v>3601</v>
      </c>
      <c r="G43" s="69">
        <v>1994</v>
      </c>
      <c r="H43" s="70">
        <v>7</v>
      </c>
      <c r="I43" s="71">
        <v>7</v>
      </c>
      <c r="J43" s="71">
        <v>560</v>
      </c>
      <c r="K43" s="71">
        <v>6.2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70">
        <v>0.2</v>
      </c>
      <c r="U43" s="71">
        <v>0.2</v>
      </c>
      <c r="V43" s="60">
        <v>0</v>
      </c>
      <c r="W43" s="71">
        <v>0.3</v>
      </c>
      <c r="X43" s="70">
        <v>6</v>
      </c>
      <c r="Y43" s="71">
        <v>20</v>
      </c>
      <c r="Z43" s="71">
        <v>3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0.04</v>
      </c>
      <c r="AG43" s="60">
        <v>0</v>
      </c>
      <c r="AH43" s="71">
        <v>0.04</v>
      </c>
      <c r="AI43" s="71">
        <v>0.04</v>
      </c>
      <c r="AJ43" s="71">
        <v>0.04</v>
      </c>
      <c r="AK43" s="63" t="s">
        <v>25</v>
      </c>
      <c r="AL43" s="95">
        <f t="shared" si="0"/>
        <v>-0.04</v>
      </c>
    </row>
    <row r="44" spans="1:38" ht="17.25" thickBot="1">
      <c r="A44" s="72">
        <v>42</v>
      </c>
      <c r="B44" s="57" t="s">
        <v>3258</v>
      </c>
      <c r="C44" s="58" t="s">
        <v>1816</v>
      </c>
      <c r="D44" s="69" t="s">
        <v>103</v>
      </c>
      <c r="E44" s="58" t="s">
        <v>93</v>
      </c>
      <c r="F44" s="69" t="s">
        <v>3602</v>
      </c>
      <c r="G44" s="69">
        <v>1998</v>
      </c>
      <c r="H44" s="70">
        <v>2</v>
      </c>
      <c r="I44" s="71">
        <v>2</v>
      </c>
      <c r="J44" s="71">
        <v>114</v>
      </c>
      <c r="K44" s="71">
        <v>1.3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71">
        <v>1</v>
      </c>
      <c r="T44" s="59">
        <v>0</v>
      </c>
      <c r="U44" s="60">
        <v>0</v>
      </c>
      <c r="V44" s="60">
        <v>0</v>
      </c>
      <c r="W44" s="71">
        <v>0.1</v>
      </c>
      <c r="X44" s="70">
        <v>6</v>
      </c>
      <c r="Y44" s="71">
        <v>5</v>
      </c>
      <c r="Z44" s="71">
        <v>2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70">
        <v>0.03</v>
      </c>
      <c r="AG44" s="71">
        <v>0.02</v>
      </c>
      <c r="AH44" s="71">
        <v>0.05</v>
      </c>
      <c r="AI44" s="71">
        <v>0.03</v>
      </c>
      <c r="AJ44" s="71">
        <v>0.05</v>
      </c>
      <c r="AK44" s="63" t="s">
        <v>25</v>
      </c>
      <c r="AL44" s="95">
        <f t="shared" si="0"/>
        <v>-0.05</v>
      </c>
    </row>
    <row r="45" spans="1:38" ht="17.25" thickBot="1">
      <c r="A45" s="72">
        <v>43</v>
      </c>
      <c r="B45" s="57" t="s">
        <v>2663</v>
      </c>
      <c r="C45" s="58" t="s">
        <v>1868</v>
      </c>
      <c r="D45" s="69" t="s">
        <v>103</v>
      </c>
      <c r="E45" s="58" t="s">
        <v>2351</v>
      </c>
      <c r="F45" s="69" t="s">
        <v>3603</v>
      </c>
      <c r="G45" s="69">
        <v>2001</v>
      </c>
      <c r="H45" s="70">
        <v>3</v>
      </c>
      <c r="I45" s="60">
        <v>0</v>
      </c>
      <c r="J45" s="71">
        <v>48</v>
      </c>
      <c r="K45" s="71">
        <v>0.5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60">
        <v>0</v>
      </c>
      <c r="W45" s="71">
        <v>0.1</v>
      </c>
      <c r="X45" s="59">
        <v>0</v>
      </c>
      <c r="Y45" s="71">
        <v>5</v>
      </c>
      <c r="Z45" s="71">
        <v>8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0.22</v>
      </c>
      <c r="AG45" s="60">
        <v>0</v>
      </c>
      <c r="AH45" s="71">
        <v>0.22</v>
      </c>
      <c r="AI45" s="71">
        <v>0.22</v>
      </c>
      <c r="AJ45" s="71">
        <v>0.22</v>
      </c>
      <c r="AK45" s="63" t="s">
        <v>25</v>
      </c>
      <c r="AL45" s="95">
        <f t="shared" si="0"/>
        <v>-0.22</v>
      </c>
    </row>
    <row r="46" spans="1:38" ht="17.25" thickBot="1">
      <c r="A46" s="72">
        <v>44</v>
      </c>
      <c r="B46" s="57" t="s">
        <v>127</v>
      </c>
      <c r="C46" s="58" t="s">
        <v>1817</v>
      </c>
      <c r="D46" s="69" t="s">
        <v>1821</v>
      </c>
      <c r="E46" s="58" t="s">
        <v>91</v>
      </c>
      <c r="F46" s="69" t="s">
        <v>3604</v>
      </c>
      <c r="G46" s="69">
        <v>1995</v>
      </c>
      <c r="H46" s="70">
        <v>7</v>
      </c>
      <c r="I46" s="71">
        <v>3</v>
      </c>
      <c r="J46" s="71">
        <v>339</v>
      </c>
      <c r="K46" s="71">
        <v>3.8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70">
        <v>0.5</v>
      </c>
      <c r="U46" s="71">
        <v>0.5</v>
      </c>
      <c r="V46" s="71">
        <v>0.9</v>
      </c>
      <c r="W46" s="71">
        <v>1.3</v>
      </c>
      <c r="X46" s="70">
        <v>19</v>
      </c>
      <c r="Y46" s="71">
        <v>17</v>
      </c>
      <c r="Z46" s="71">
        <v>43</v>
      </c>
      <c r="AA46" s="59">
        <v>0</v>
      </c>
      <c r="AB46" s="71">
        <v>0.27</v>
      </c>
      <c r="AC46" s="71">
        <v>0.27</v>
      </c>
      <c r="AD46" s="60">
        <v>0</v>
      </c>
      <c r="AE46" s="71">
        <v>0.27</v>
      </c>
      <c r="AF46" s="70">
        <v>0.13</v>
      </c>
      <c r="AG46" s="71">
        <v>0.23</v>
      </c>
      <c r="AH46" s="71">
        <v>0.35</v>
      </c>
      <c r="AI46" s="71">
        <v>0.13</v>
      </c>
      <c r="AJ46" s="71">
        <v>0.35</v>
      </c>
      <c r="AK46" s="63" t="s">
        <v>25</v>
      </c>
      <c r="AL46" s="95">
        <f t="shared" si="0"/>
        <v>-7.999999999999996E-2</v>
      </c>
    </row>
    <row r="47" spans="1:38" ht="17.25" thickBot="1">
      <c r="A47" s="72">
        <v>45</v>
      </c>
      <c r="B47" s="57" t="s">
        <v>2725</v>
      </c>
      <c r="C47" s="58" t="s">
        <v>2726</v>
      </c>
      <c r="D47" s="69" t="s">
        <v>1821</v>
      </c>
      <c r="E47" s="58" t="s">
        <v>2350</v>
      </c>
      <c r="F47" s="69" t="s">
        <v>3605</v>
      </c>
      <c r="G47" s="69">
        <v>1990</v>
      </c>
      <c r="H47" s="70">
        <v>4</v>
      </c>
      <c r="I47" s="71">
        <v>3</v>
      </c>
      <c r="J47" s="71">
        <v>171</v>
      </c>
      <c r="K47" s="71">
        <v>1.9</v>
      </c>
      <c r="L47" s="59">
        <v>0</v>
      </c>
      <c r="M47" s="71">
        <v>1</v>
      </c>
      <c r="N47" s="71">
        <v>1</v>
      </c>
      <c r="O47" s="60">
        <v>0</v>
      </c>
      <c r="P47" s="60">
        <v>0</v>
      </c>
      <c r="Q47" s="60">
        <v>0</v>
      </c>
      <c r="R47" s="71">
        <v>1</v>
      </c>
      <c r="S47" s="60">
        <v>0</v>
      </c>
      <c r="T47" s="59">
        <v>0</v>
      </c>
      <c r="U47" s="60">
        <v>0</v>
      </c>
      <c r="V47" s="71">
        <v>0.2</v>
      </c>
      <c r="W47" s="71">
        <v>0.2</v>
      </c>
      <c r="X47" s="70">
        <v>2</v>
      </c>
      <c r="Y47" s="71">
        <v>13</v>
      </c>
      <c r="Z47" s="71">
        <v>11</v>
      </c>
      <c r="AA47" s="59">
        <v>0</v>
      </c>
      <c r="AB47" s="71">
        <v>0.53</v>
      </c>
      <c r="AC47" s="71">
        <v>0.53</v>
      </c>
      <c r="AD47" s="60">
        <v>0</v>
      </c>
      <c r="AE47" s="71">
        <v>0.53</v>
      </c>
      <c r="AF47" s="59">
        <v>0</v>
      </c>
      <c r="AG47" s="71">
        <v>0.12</v>
      </c>
      <c r="AH47" s="71">
        <v>0.12</v>
      </c>
      <c r="AI47" s="60">
        <v>0</v>
      </c>
      <c r="AJ47" s="71">
        <v>0.12</v>
      </c>
      <c r="AK47" s="63" t="s">
        <v>25</v>
      </c>
      <c r="AL47" s="95">
        <f t="shared" si="0"/>
        <v>0.41000000000000003</v>
      </c>
    </row>
    <row r="48" spans="1:38" ht="17.25" thickBot="1">
      <c r="A48" s="72">
        <v>46</v>
      </c>
      <c r="B48" s="57" t="s">
        <v>2664</v>
      </c>
      <c r="C48" s="58" t="s">
        <v>1818</v>
      </c>
      <c r="D48" s="69" t="s">
        <v>103</v>
      </c>
      <c r="E48" s="58" t="s">
        <v>2350</v>
      </c>
      <c r="F48" s="69" t="s">
        <v>3606</v>
      </c>
      <c r="G48" s="69">
        <v>1998</v>
      </c>
      <c r="H48" s="70">
        <v>9</v>
      </c>
      <c r="I48" s="71">
        <v>7</v>
      </c>
      <c r="J48" s="71">
        <v>579</v>
      </c>
      <c r="K48" s="71">
        <v>6.4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2</v>
      </c>
      <c r="S48" s="60">
        <v>0</v>
      </c>
      <c r="T48" s="70">
        <v>0.3</v>
      </c>
      <c r="U48" s="71">
        <v>0.3</v>
      </c>
      <c r="V48" s="71">
        <v>0.6</v>
      </c>
      <c r="W48" s="71">
        <v>0.9</v>
      </c>
      <c r="X48" s="70">
        <v>9</v>
      </c>
      <c r="Y48" s="71">
        <v>16</v>
      </c>
      <c r="Z48" s="71">
        <v>15</v>
      </c>
      <c r="AA48" s="59">
        <v>0</v>
      </c>
      <c r="AB48" s="71">
        <v>0.16</v>
      </c>
      <c r="AC48" s="71">
        <v>0.16</v>
      </c>
      <c r="AD48" s="60">
        <v>0</v>
      </c>
      <c r="AE48" s="71">
        <v>0.16</v>
      </c>
      <c r="AF48" s="70">
        <v>0.05</v>
      </c>
      <c r="AG48" s="71">
        <v>0.09</v>
      </c>
      <c r="AH48" s="71">
        <v>0.14000000000000001</v>
      </c>
      <c r="AI48" s="71">
        <v>0.05</v>
      </c>
      <c r="AJ48" s="71">
        <v>0.14000000000000001</v>
      </c>
      <c r="AK48" s="63" t="s">
        <v>25</v>
      </c>
      <c r="AL48" s="95">
        <f t="shared" si="0"/>
        <v>1.999999999999999E-2</v>
      </c>
    </row>
    <row r="49" spans="1:38" ht="17.25" thickBot="1">
      <c r="A49" s="72">
        <v>47</v>
      </c>
      <c r="B49" s="57" t="s">
        <v>2665</v>
      </c>
      <c r="C49" s="58" t="s">
        <v>1814</v>
      </c>
      <c r="D49" s="69" t="s">
        <v>103</v>
      </c>
      <c r="E49" s="58" t="s">
        <v>2653</v>
      </c>
      <c r="F49" s="69" t="s">
        <v>3607</v>
      </c>
      <c r="G49" s="69">
        <v>1992</v>
      </c>
      <c r="H49" s="70">
        <v>2</v>
      </c>
      <c r="I49" s="60">
        <v>0</v>
      </c>
      <c r="J49" s="71">
        <v>28</v>
      </c>
      <c r="K49" s="71">
        <v>0.3</v>
      </c>
      <c r="L49" s="59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59">
        <v>0</v>
      </c>
      <c r="U49" s="60">
        <v>0</v>
      </c>
      <c r="V49" s="60">
        <v>0</v>
      </c>
      <c r="W49" s="60">
        <v>0</v>
      </c>
      <c r="X49" s="59">
        <v>0</v>
      </c>
      <c r="Y49" s="60">
        <v>0</v>
      </c>
      <c r="Z49" s="60">
        <v>0</v>
      </c>
      <c r="AA49" s="59">
        <v>0</v>
      </c>
      <c r="AB49" s="60">
        <v>0</v>
      </c>
      <c r="AC49" s="60">
        <v>0</v>
      </c>
      <c r="AD49" s="60">
        <v>0</v>
      </c>
      <c r="AE49" s="60">
        <v>0</v>
      </c>
      <c r="AF49" s="59">
        <v>0</v>
      </c>
      <c r="AG49" s="60">
        <v>0</v>
      </c>
      <c r="AH49" s="60">
        <v>0</v>
      </c>
      <c r="AI49" s="60">
        <v>0</v>
      </c>
      <c r="AJ49" s="60">
        <v>0</v>
      </c>
      <c r="AK49" s="63" t="s">
        <v>25</v>
      </c>
      <c r="AL49" s="95">
        <f t="shared" si="0"/>
        <v>0</v>
      </c>
    </row>
    <row r="50" spans="1:38" ht="17.25" thickBot="1">
      <c r="A50" s="72">
        <v>48</v>
      </c>
      <c r="B50" s="57" t="s">
        <v>3033</v>
      </c>
      <c r="C50" s="58" t="s">
        <v>3118</v>
      </c>
      <c r="D50" s="69" t="s">
        <v>102</v>
      </c>
      <c r="E50" s="58" t="s">
        <v>96</v>
      </c>
      <c r="F50" s="69" t="s">
        <v>3464</v>
      </c>
      <c r="G50" s="69">
        <v>1998</v>
      </c>
      <c r="H50" s="70">
        <v>6</v>
      </c>
      <c r="I50" s="71">
        <v>3</v>
      </c>
      <c r="J50" s="71">
        <v>286</v>
      </c>
      <c r="K50" s="71">
        <v>3.2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70">
        <v>1.5</v>
      </c>
      <c r="U50" s="71">
        <v>1.5</v>
      </c>
      <c r="V50" s="71">
        <v>0.3</v>
      </c>
      <c r="W50" s="71">
        <v>1.8</v>
      </c>
      <c r="X50" s="70">
        <v>5</v>
      </c>
      <c r="Y50" s="71">
        <v>7</v>
      </c>
      <c r="Z50" s="71">
        <v>19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70">
        <v>0.47</v>
      </c>
      <c r="AG50" s="71">
        <v>0.09</v>
      </c>
      <c r="AH50" s="71">
        <v>0.55000000000000004</v>
      </c>
      <c r="AI50" s="71">
        <v>0.47</v>
      </c>
      <c r="AJ50" s="71">
        <v>0.55000000000000004</v>
      </c>
      <c r="AK50" s="63" t="s">
        <v>25</v>
      </c>
      <c r="AL50" s="95">
        <f t="shared" si="0"/>
        <v>-0.55000000000000004</v>
      </c>
    </row>
    <row r="51" spans="1:38" ht="17.25" thickBot="1">
      <c r="A51" s="72">
        <v>49</v>
      </c>
      <c r="B51" s="57" t="s">
        <v>2666</v>
      </c>
      <c r="C51" s="58" t="s">
        <v>1838</v>
      </c>
      <c r="D51" s="69" t="s">
        <v>104</v>
      </c>
      <c r="E51" s="58" t="s">
        <v>2350</v>
      </c>
      <c r="F51" s="69" t="s">
        <v>3608</v>
      </c>
      <c r="G51" s="69">
        <v>2000</v>
      </c>
      <c r="H51" s="70">
        <v>6</v>
      </c>
      <c r="I51" s="71">
        <v>6</v>
      </c>
      <c r="J51" s="71">
        <v>502</v>
      </c>
      <c r="K51" s="71">
        <v>5.6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71">
        <v>3</v>
      </c>
      <c r="S51" s="60">
        <v>0</v>
      </c>
      <c r="T51" s="59">
        <v>0</v>
      </c>
      <c r="U51" s="60">
        <v>0</v>
      </c>
      <c r="V51" s="60">
        <v>0</v>
      </c>
      <c r="W51" s="60">
        <v>0</v>
      </c>
      <c r="X51" s="70">
        <v>4</v>
      </c>
      <c r="Y51" s="71">
        <v>5</v>
      </c>
      <c r="Z51" s="60">
        <v>0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59">
        <v>0</v>
      </c>
      <c r="AG51" s="60">
        <v>0</v>
      </c>
      <c r="AH51" s="60">
        <v>0</v>
      </c>
      <c r="AI51" s="60">
        <v>0</v>
      </c>
      <c r="AJ51" s="60">
        <v>0</v>
      </c>
      <c r="AK51" s="63" t="s">
        <v>25</v>
      </c>
      <c r="AL51" s="95">
        <f t="shared" si="0"/>
        <v>0</v>
      </c>
    </row>
    <row r="52" spans="1:38" ht="17.25" thickBot="1">
      <c r="A52" s="72">
        <v>50</v>
      </c>
      <c r="B52" s="57" t="s">
        <v>128</v>
      </c>
      <c r="C52" s="58" t="s">
        <v>1827</v>
      </c>
      <c r="D52" s="69" t="s">
        <v>103</v>
      </c>
      <c r="E52" s="58" t="s">
        <v>95</v>
      </c>
      <c r="F52" s="69" t="s">
        <v>3609</v>
      </c>
      <c r="G52" s="69">
        <v>1996</v>
      </c>
      <c r="H52" s="70">
        <v>9</v>
      </c>
      <c r="I52" s="71">
        <v>9</v>
      </c>
      <c r="J52" s="71">
        <v>780</v>
      </c>
      <c r="K52" s="71">
        <v>8.6999999999999993</v>
      </c>
      <c r="L52" s="59">
        <v>0</v>
      </c>
      <c r="M52" s="71">
        <v>1</v>
      </c>
      <c r="N52" s="71">
        <v>1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70">
        <v>1.4</v>
      </c>
      <c r="U52" s="71">
        <v>1.4</v>
      </c>
      <c r="V52" s="71">
        <v>0.9</v>
      </c>
      <c r="W52" s="71">
        <v>2.2999999999999998</v>
      </c>
      <c r="X52" s="70">
        <v>11</v>
      </c>
      <c r="Y52" s="71">
        <v>27</v>
      </c>
      <c r="Z52" s="71">
        <v>19</v>
      </c>
      <c r="AA52" s="59">
        <v>0</v>
      </c>
      <c r="AB52" s="71">
        <v>0.12</v>
      </c>
      <c r="AC52" s="71">
        <v>0.12</v>
      </c>
      <c r="AD52" s="60">
        <v>0</v>
      </c>
      <c r="AE52" s="71">
        <v>0.12</v>
      </c>
      <c r="AF52" s="70">
        <v>0.16</v>
      </c>
      <c r="AG52" s="71">
        <v>0.11</v>
      </c>
      <c r="AH52" s="71">
        <v>0.27</v>
      </c>
      <c r="AI52" s="71">
        <v>0.16</v>
      </c>
      <c r="AJ52" s="71">
        <v>0.27</v>
      </c>
      <c r="AK52" s="63" t="s">
        <v>25</v>
      </c>
      <c r="AL52" s="95">
        <f t="shared" si="0"/>
        <v>-0.15000000000000002</v>
      </c>
    </row>
    <row r="53" spans="1:38" ht="17.25" thickBot="1">
      <c r="A53" s="72">
        <v>51</v>
      </c>
      <c r="B53" s="57" t="s">
        <v>129</v>
      </c>
      <c r="C53" s="58" t="s">
        <v>1841</v>
      </c>
      <c r="D53" s="69" t="s">
        <v>103</v>
      </c>
      <c r="E53" s="58" t="s">
        <v>71</v>
      </c>
      <c r="F53" s="69" t="s">
        <v>3610</v>
      </c>
      <c r="G53" s="69">
        <v>1996</v>
      </c>
      <c r="H53" s="70">
        <v>8</v>
      </c>
      <c r="I53" s="71">
        <v>8</v>
      </c>
      <c r="J53" s="71">
        <v>656</v>
      </c>
      <c r="K53" s="71">
        <v>7.3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6</v>
      </c>
      <c r="S53" s="71">
        <v>1</v>
      </c>
      <c r="T53" s="70">
        <v>0.8</v>
      </c>
      <c r="U53" s="71">
        <v>0.8</v>
      </c>
      <c r="V53" s="71">
        <v>0.3</v>
      </c>
      <c r="W53" s="71">
        <v>1.1000000000000001</v>
      </c>
      <c r="X53" s="70">
        <v>25</v>
      </c>
      <c r="Y53" s="71">
        <v>62</v>
      </c>
      <c r="Z53" s="71">
        <v>5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70">
        <v>0.11</v>
      </c>
      <c r="AG53" s="71">
        <v>0.03</v>
      </c>
      <c r="AH53" s="71">
        <v>0.15</v>
      </c>
      <c r="AI53" s="71">
        <v>0.11</v>
      </c>
      <c r="AJ53" s="71">
        <v>0.15</v>
      </c>
      <c r="AK53" s="63" t="s">
        <v>25</v>
      </c>
      <c r="AL53" s="95">
        <f t="shared" si="0"/>
        <v>-0.15</v>
      </c>
    </row>
    <row r="54" spans="1:38" ht="17.25" thickBot="1">
      <c r="A54" s="72">
        <v>52</v>
      </c>
      <c r="B54" s="57" t="s">
        <v>2847</v>
      </c>
      <c r="C54" s="58" t="s">
        <v>1818</v>
      </c>
      <c r="D54" s="69" t="s">
        <v>1812</v>
      </c>
      <c r="E54" s="58" t="s">
        <v>65</v>
      </c>
      <c r="F54" s="69" t="s">
        <v>3611</v>
      </c>
      <c r="G54" s="69">
        <v>2003</v>
      </c>
      <c r="H54" s="70">
        <v>3</v>
      </c>
      <c r="I54" s="60">
        <v>0</v>
      </c>
      <c r="J54" s="71">
        <v>47</v>
      </c>
      <c r="K54" s="71">
        <v>0.5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59">
        <v>0</v>
      </c>
      <c r="U54" s="60">
        <v>0</v>
      </c>
      <c r="V54" s="71">
        <v>0.1</v>
      </c>
      <c r="W54" s="71">
        <v>0.1</v>
      </c>
      <c r="X54" s="70">
        <v>3</v>
      </c>
      <c r="Y54" s="71">
        <v>5</v>
      </c>
      <c r="Z54" s="71">
        <v>2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59">
        <v>0</v>
      </c>
      <c r="AG54" s="71">
        <v>0.12</v>
      </c>
      <c r="AH54" s="71">
        <v>0.12</v>
      </c>
      <c r="AI54" s="60">
        <v>0</v>
      </c>
      <c r="AJ54" s="71">
        <v>0.12</v>
      </c>
      <c r="AK54" s="63" t="s">
        <v>25</v>
      </c>
      <c r="AL54" s="95">
        <f t="shared" si="0"/>
        <v>-0.12</v>
      </c>
    </row>
    <row r="55" spans="1:38" ht="17.25" thickBot="1">
      <c r="A55" s="72">
        <v>53</v>
      </c>
      <c r="B55" s="57" t="s">
        <v>2947</v>
      </c>
      <c r="C55" s="58" t="s">
        <v>1814</v>
      </c>
      <c r="D55" s="69" t="s">
        <v>104</v>
      </c>
      <c r="E55" s="58" t="s">
        <v>2351</v>
      </c>
      <c r="F55" s="69" t="s">
        <v>3612</v>
      </c>
      <c r="G55" s="69">
        <v>2000</v>
      </c>
      <c r="H55" s="70">
        <v>6</v>
      </c>
      <c r="I55" s="71">
        <v>5</v>
      </c>
      <c r="J55" s="71">
        <v>408</v>
      </c>
      <c r="K55" s="71">
        <v>4.5</v>
      </c>
      <c r="L55" s="70">
        <v>1</v>
      </c>
      <c r="M55" s="60">
        <v>0</v>
      </c>
      <c r="N55" s="71">
        <v>1</v>
      </c>
      <c r="O55" s="71">
        <v>1</v>
      </c>
      <c r="P55" s="60">
        <v>0</v>
      </c>
      <c r="Q55" s="60">
        <v>0</v>
      </c>
      <c r="R55" s="60">
        <v>0</v>
      </c>
      <c r="S55" s="60">
        <v>0</v>
      </c>
      <c r="T55" s="70">
        <v>0.6</v>
      </c>
      <c r="U55" s="71">
        <v>0.6</v>
      </c>
      <c r="V55" s="71">
        <v>0.3</v>
      </c>
      <c r="W55" s="71">
        <v>0.9</v>
      </c>
      <c r="X55" s="70">
        <v>4</v>
      </c>
      <c r="Y55" s="71">
        <v>6</v>
      </c>
      <c r="Z55" s="71">
        <v>12</v>
      </c>
      <c r="AA55" s="70">
        <v>0.22</v>
      </c>
      <c r="AB55" s="60">
        <v>0</v>
      </c>
      <c r="AC55" s="71">
        <v>0.22</v>
      </c>
      <c r="AD55" s="71">
        <v>0.22</v>
      </c>
      <c r="AE55" s="71">
        <v>0.22</v>
      </c>
      <c r="AF55" s="70">
        <v>0.13</v>
      </c>
      <c r="AG55" s="71">
        <v>7.0000000000000007E-2</v>
      </c>
      <c r="AH55" s="71">
        <v>0.2</v>
      </c>
      <c r="AI55" s="71">
        <v>0.13</v>
      </c>
      <c r="AJ55" s="71">
        <v>0.2</v>
      </c>
      <c r="AK55" s="63" t="s">
        <v>25</v>
      </c>
      <c r="AL55" s="95">
        <f t="shared" si="0"/>
        <v>1.999999999999999E-2</v>
      </c>
    </row>
    <row r="56" spans="1:38" ht="17.25" thickBot="1">
      <c r="A56" s="72">
        <v>54</v>
      </c>
      <c r="B56" s="57" t="s">
        <v>130</v>
      </c>
      <c r="C56" s="58" t="s">
        <v>1832</v>
      </c>
      <c r="D56" s="69" t="s">
        <v>104</v>
      </c>
      <c r="E56" s="58" t="s">
        <v>87</v>
      </c>
      <c r="F56" s="69" t="s">
        <v>3613</v>
      </c>
      <c r="G56" s="69">
        <v>1991</v>
      </c>
      <c r="H56" s="70">
        <v>8</v>
      </c>
      <c r="I56" s="71">
        <v>8</v>
      </c>
      <c r="J56" s="71">
        <v>685</v>
      </c>
      <c r="K56" s="71">
        <v>7.6</v>
      </c>
      <c r="L56" s="70">
        <v>1</v>
      </c>
      <c r="M56" s="60">
        <v>0</v>
      </c>
      <c r="N56" s="71">
        <v>1</v>
      </c>
      <c r="O56" s="71">
        <v>1</v>
      </c>
      <c r="P56" s="60">
        <v>0</v>
      </c>
      <c r="Q56" s="60">
        <v>0</v>
      </c>
      <c r="R56" s="71">
        <v>1</v>
      </c>
      <c r="S56" s="60">
        <v>0</v>
      </c>
      <c r="T56" s="70">
        <v>1.1000000000000001</v>
      </c>
      <c r="U56" s="71">
        <v>1.1000000000000001</v>
      </c>
      <c r="V56" s="71">
        <v>0.8</v>
      </c>
      <c r="W56" s="71">
        <v>1.8</v>
      </c>
      <c r="X56" s="70">
        <v>2</v>
      </c>
      <c r="Y56" s="71">
        <v>15</v>
      </c>
      <c r="Z56" s="71">
        <v>1</v>
      </c>
      <c r="AA56" s="70">
        <v>0.13</v>
      </c>
      <c r="AB56" s="60">
        <v>0</v>
      </c>
      <c r="AC56" s="71">
        <v>0.13</v>
      </c>
      <c r="AD56" s="71">
        <v>0.13</v>
      </c>
      <c r="AE56" s="71">
        <v>0.13</v>
      </c>
      <c r="AF56" s="70">
        <v>0.14000000000000001</v>
      </c>
      <c r="AG56" s="71">
        <v>0.1</v>
      </c>
      <c r="AH56" s="71">
        <v>0.24</v>
      </c>
      <c r="AI56" s="71">
        <v>0.14000000000000001</v>
      </c>
      <c r="AJ56" s="71">
        <v>0.24</v>
      </c>
      <c r="AK56" s="63" t="s">
        <v>25</v>
      </c>
      <c r="AL56" s="95">
        <f t="shared" si="0"/>
        <v>-0.10999999999999999</v>
      </c>
    </row>
    <row r="57" spans="1:38" ht="17.25" thickBot="1">
      <c r="A57" s="72">
        <v>55</v>
      </c>
      <c r="B57" s="57" t="s">
        <v>131</v>
      </c>
      <c r="C57" s="58" t="s">
        <v>1820</v>
      </c>
      <c r="D57" s="69" t="s">
        <v>104</v>
      </c>
      <c r="E57" s="58" t="s">
        <v>67</v>
      </c>
      <c r="F57" s="69" t="s">
        <v>3614</v>
      </c>
      <c r="G57" s="69">
        <v>2000</v>
      </c>
      <c r="H57" s="70">
        <v>5</v>
      </c>
      <c r="I57" s="71">
        <v>5</v>
      </c>
      <c r="J57" s="71">
        <v>446</v>
      </c>
      <c r="K57" s="71">
        <v>5</v>
      </c>
      <c r="L57" s="70">
        <v>1</v>
      </c>
      <c r="M57" s="71">
        <v>1</v>
      </c>
      <c r="N57" s="71">
        <v>2</v>
      </c>
      <c r="O57" s="71">
        <v>1</v>
      </c>
      <c r="P57" s="60">
        <v>0</v>
      </c>
      <c r="Q57" s="60">
        <v>0</v>
      </c>
      <c r="R57" s="71">
        <v>1</v>
      </c>
      <c r="S57" s="60">
        <v>0</v>
      </c>
      <c r="T57" s="70">
        <v>0.3</v>
      </c>
      <c r="U57" s="71">
        <v>0.3</v>
      </c>
      <c r="V57" s="71">
        <v>0.7</v>
      </c>
      <c r="W57" s="71">
        <v>1</v>
      </c>
      <c r="X57" s="59">
        <v>0</v>
      </c>
      <c r="Y57" s="71">
        <v>9</v>
      </c>
      <c r="Z57" s="71">
        <v>2</v>
      </c>
      <c r="AA57" s="70">
        <v>0.2</v>
      </c>
      <c r="AB57" s="71">
        <v>0.2</v>
      </c>
      <c r="AC57" s="71">
        <v>0.4</v>
      </c>
      <c r="AD57" s="71">
        <v>0.2</v>
      </c>
      <c r="AE57" s="71">
        <v>0.4</v>
      </c>
      <c r="AF57" s="70">
        <v>0.06</v>
      </c>
      <c r="AG57" s="71">
        <v>0.14000000000000001</v>
      </c>
      <c r="AH57" s="71">
        <v>0.2</v>
      </c>
      <c r="AI57" s="71">
        <v>0.06</v>
      </c>
      <c r="AJ57" s="71">
        <v>0.2</v>
      </c>
      <c r="AK57" s="63" t="s">
        <v>25</v>
      </c>
      <c r="AL57" s="95">
        <f t="shared" si="0"/>
        <v>0.2</v>
      </c>
    </row>
    <row r="58" spans="1:38" ht="17.25" thickBot="1">
      <c r="A58" s="72">
        <v>56</v>
      </c>
      <c r="B58" s="57" t="s">
        <v>132</v>
      </c>
      <c r="C58" s="58" t="s">
        <v>1814</v>
      </c>
      <c r="D58" s="69" t="s">
        <v>1821</v>
      </c>
      <c r="E58" s="58" t="s">
        <v>91</v>
      </c>
      <c r="F58" s="69" t="s">
        <v>3615</v>
      </c>
      <c r="G58" s="69">
        <v>1996</v>
      </c>
      <c r="H58" s="70">
        <v>9</v>
      </c>
      <c r="I58" s="71">
        <v>9</v>
      </c>
      <c r="J58" s="71">
        <v>809</v>
      </c>
      <c r="K58" s="71">
        <v>9</v>
      </c>
      <c r="L58" s="70">
        <v>6</v>
      </c>
      <c r="M58" s="71">
        <v>1</v>
      </c>
      <c r="N58" s="71">
        <v>7</v>
      </c>
      <c r="O58" s="71">
        <v>6</v>
      </c>
      <c r="P58" s="60">
        <v>0</v>
      </c>
      <c r="Q58" s="60">
        <v>0</v>
      </c>
      <c r="R58" s="71">
        <v>1</v>
      </c>
      <c r="S58" s="60">
        <v>0</v>
      </c>
      <c r="T58" s="70">
        <v>3.7</v>
      </c>
      <c r="U58" s="71">
        <v>3.7</v>
      </c>
      <c r="V58" s="71">
        <v>1</v>
      </c>
      <c r="W58" s="71">
        <v>4.5999999999999996</v>
      </c>
      <c r="X58" s="70">
        <v>23</v>
      </c>
      <c r="Y58" s="71">
        <v>14</v>
      </c>
      <c r="Z58" s="71">
        <v>44</v>
      </c>
      <c r="AA58" s="70">
        <v>0.67</v>
      </c>
      <c r="AB58" s="71">
        <v>0.11</v>
      </c>
      <c r="AC58" s="71">
        <v>0.78</v>
      </c>
      <c r="AD58" s="71">
        <v>0.67</v>
      </c>
      <c r="AE58" s="71">
        <v>0.78</v>
      </c>
      <c r="AF58" s="70">
        <v>0.41</v>
      </c>
      <c r="AG58" s="71">
        <v>0.11</v>
      </c>
      <c r="AH58" s="71">
        <v>0.52</v>
      </c>
      <c r="AI58" s="71">
        <v>0.41</v>
      </c>
      <c r="AJ58" s="71">
        <v>0.52</v>
      </c>
      <c r="AK58" s="63" t="s">
        <v>25</v>
      </c>
      <c r="AL58" s="95">
        <f t="shared" si="0"/>
        <v>0.26</v>
      </c>
    </row>
    <row r="59" spans="1:38" ht="17.25" thickBot="1">
      <c r="A59" s="72">
        <v>57</v>
      </c>
      <c r="B59" s="57" t="s">
        <v>2728</v>
      </c>
      <c r="C59" s="58" t="s">
        <v>1814</v>
      </c>
      <c r="D59" s="69" t="s">
        <v>104</v>
      </c>
      <c r="E59" s="58" t="s">
        <v>96</v>
      </c>
      <c r="F59" s="69" t="s">
        <v>3616</v>
      </c>
      <c r="G59" s="69">
        <v>2002</v>
      </c>
      <c r="H59" s="70">
        <v>7</v>
      </c>
      <c r="I59" s="71">
        <v>7</v>
      </c>
      <c r="J59" s="71">
        <v>630</v>
      </c>
      <c r="K59" s="71">
        <v>7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3</v>
      </c>
      <c r="S59" s="60">
        <v>0</v>
      </c>
      <c r="T59" s="70">
        <v>0.2</v>
      </c>
      <c r="U59" s="71">
        <v>0.2</v>
      </c>
      <c r="V59" s="71">
        <v>0.1</v>
      </c>
      <c r="W59" s="71">
        <v>0.3</v>
      </c>
      <c r="X59" s="59">
        <v>0</v>
      </c>
      <c r="Y59" s="71">
        <v>17</v>
      </c>
      <c r="Z59" s="71">
        <v>1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70">
        <v>0.03</v>
      </c>
      <c r="AG59" s="71">
        <v>0.01</v>
      </c>
      <c r="AH59" s="71">
        <v>0.04</v>
      </c>
      <c r="AI59" s="71">
        <v>0.03</v>
      </c>
      <c r="AJ59" s="71">
        <v>0.04</v>
      </c>
      <c r="AK59" s="63" t="s">
        <v>25</v>
      </c>
      <c r="AL59" s="95">
        <f t="shared" si="0"/>
        <v>-0.04</v>
      </c>
    </row>
    <row r="60" spans="1:38" ht="17.25" thickBot="1">
      <c r="A60" s="72">
        <v>58</v>
      </c>
      <c r="B60" s="57" t="s">
        <v>3384</v>
      </c>
      <c r="C60" s="58" t="s">
        <v>1814</v>
      </c>
      <c r="D60" s="69" t="s">
        <v>102</v>
      </c>
      <c r="E60" s="58" t="s">
        <v>2351</v>
      </c>
      <c r="F60" s="69" t="s">
        <v>3617</v>
      </c>
      <c r="G60" s="69">
        <v>2000</v>
      </c>
      <c r="H60" s="70">
        <v>3</v>
      </c>
      <c r="I60" s="60">
        <v>0</v>
      </c>
      <c r="J60" s="71">
        <v>63</v>
      </c>
      <c r="K60" s="71">
        <v>0.7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59">
        <v>0</v>
      </c>
      <c r="U60" s="60">
        <v>0</v>
      </c>
      <c r="V60" s="71">
        <v>0.1</v>
      </c>
      <c r="W60" s="71">
        <v>0.1</v>
      </c>
      <c r="X60" s="70">
        <v>1</v>
      </c>
      <c r="Y60" s="71">
        <v>1</v>
      </c>
      <c r="Z60" s="71">
        <v>5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70">
        <v>0.04</v>
      </c>
      <c r="AG60" s="71">
        <v>0.09</v>
      </c>
      <c r="AH60" s="71">
        <v>0.13</v>
      </c>
      <c r="AI60" s="71">
        <v>0.04</v>
      </c>
      <c r="AJ60" s="71">
        <v>0.13</v>
      </c>
      <c r="AK60" s="63" t="s">
        <v>25</v>
      </c>
      <c r="AL60" s="95">
        <f t="shared" si="0"/>
        <v>-0.13</v>
      </c>
    </row>
    <row r="61" spans="1:38" ht="17.25" thickBot="1">
      <c r="A61" s="72">
        <v>59</v>
      </c>
      <c r="B61" s="57" t="s">
        <v>3319</v>
      </c>
      <c r="C61" s="58" t="s">
        <v>1842</v>
      </c>
      <c r="D61" s="69" t="s">
        <v>102</v>
      </c>
      <c r="E61" s="58" t="s">
        <v>81</v>
      </c>
      <c r="F61" s="69" t="s">
        <v>3618</v>
      </c>
      <c r="G61" s="69">
        <v>2001</v>
      </c>
      <c r="H61" s="70">
        <v>3</v>
      </c>
      <c r="I61" s="71">
        <v>2</v>
      </c>
      <c r="J61" s="71">
        <v>121</v>
      </c>
      <c r="K61" s="71">
        <v>1.3</v>
      </c>
      <c r="L61" s="70">
        <v>1</v>
      </c>
      <c r="M61" s="60">
        <v>0</v>
      </c>
      <c r="N61" s="71">
        <v>1</v>
      </c>
      <c r="O61" s="71">
        <v>1</v>
      </c>
      <c r="P61" s="60">
        <v>0</v>
      </c>
      <c r="Q61" s="60">
        <v>0</v>
      </c>
      <c r="R61" s="60">
        <v>0</v>
      </c>
      <c r="S61" s="60">
        <v>0</v>
      </c>
      <c r="T61" s="70">
        <v>0.5</v>
      </c>
      <c r="U61" s="71">
        <v>0.5</v>
      </c>
      <c r="V61" s="60">
        <v>0</v>
      </c>
      <c r="W61" s="71">
        <v>0.5</v>
      </c>
      <c r="X61" s="70">
        <v>4</v>
      </c>
      <c r="Y61" s="71">
        <v>2</v>
      </c>
      <c r="Z61" s="71">
        <v>9</v>
      </c>
      <c r="AA61" s="70">
        <v>0.74</v>
      </c>
      <c r="AB61" s="60">
        <v>0</v>
      </c>
      <c r="AC61" s="71">
        <v>0.74</v>
      </c>
      <c r="AD61" s="71">
        <v>0.74</v>
      </c>
      <c r="AE61" s="71">
        <v>0.74</v>
      </c>
      <c r="AF61" s="70">
        <v>0.4</v>
      </c>
      <c r="AG61" s="60">
        <v>0</v>
      </c>
      <c r="AH61" s="71">
        <v>0.4</v>
      </c>
      <c r="AI61" s="71">
        <v>0.4</v>
      </c>
      <c r="AJ61" s="71">
        <v>0.4</v>
      </c>
      <c r="AK61" s="63" t="s">
        <v>25</v>
      </c>
      <c r="AL61" s="95">
        <f t="shared" si="0"/>
        <v>0.33999999999999997</v>
      </c>
    </row>
    <row r="62" spans="1:38" ht="17.25" thickBot="1">
      <c r="A62" s="72">
        <v>60</v>
      </c>
      <c r="B62" s="57" t="s">
        <v>2667</v>
      </c>
      <c r="C62" s="58" t="s">
        <v>1814</v>
      </c>
      <c r="D62" s="69" t="s">
        <v>1812</v>
      </c>
      <c r="E62" s="58" t="s">
        <v>2351</v>
      </c>
      <c r="F62" s="69" t="s">
        <v>3619</v>
      </c>
      <c r="G62" s="69">
        <v>2003</v>
      </c>
      <c r="H62" s="70">
        <v>2</v>
      </c>
      <c r="I62" s="60">
        <v>0</v>
      </c>
      <c r="J62" s="71">
        <v>21</v>
      </c>
      <c r="K62" s="71">
        <v>0.2</v>
      </c>
      <c r="L62" s="59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59">
        <v>0</v>
      </c>
      <c r="U62" s="60">
        <v>0</v>
      </c>
      <c r="V62" s="60">
        <v>0</v>
      </c>
      <c r="W62" s="60">
        <v>0</v>
      </c>
      <c r="X62" s="59">
        <v>0</v>
      </c>
      <c r="Y62" s="60">
        <v>0</v>
      </c>
      <c r="Z62" s="71">
        <v>2</v>
      </c>
      <c r="AA62" s="59">
        <v>0</v>
      </c>
      <c r="AB62" s="60">
        <v>0</v>
      </c>
      <c r="AC62" s="60">
        <v>0</v>
      </c>
      <c r="AD62" s="60">
        <v>0</v>
      </c>
      <c r="AE62" s="60">
        <v>0</v>
      </c>
      <c r="AF62" s="59">
        <v>0</v>
      </c>
      <c r="AG62" s="60">
        <v>0</v>
      </c>
      <c r="AH62" s="60">
        <v>0</v>
      </c>
      <c r="AI62" s="60">
        <v>0</v>
      </c>
      <c r="AJ62" s="60">
        <v>0</v>
      </c>
      <c r="AK62" s="63" t="s">
        <v>25</v>
      </c>
      <c r="AL62" s="95">
        <f t="shared" si="0"/>
        <v>0</v>
      </c>
    </row>
    <row r="63" spans="1:38" ht="17.25" thickBot="1">
      <c r="A63" s="72">
        <v>61</v>
      </c>
      <c r="B63" s="57" t="s">
        <v>661</v>
      </c>
      <c r="C63" s="58" t="s">
        <v>1840</v>
      </c>
      <c r="D63" s="69" t="s">
        <v>1821</v>
      </c>
      <c r="E63" s="58" t="s">
        <v>95</v>
      </c>
      <c r="F63" s="69" t="s">
        <v>3620</v>
      </c>
      <c r="G63" s="69">
        <v>1997</v>
      </c>
      <c r="H63" s="70">
        <v>8</v>
      </c>
      <c r="I63" s="71">
        <v>2</v>
      </c>
      <c r="J63" s="71">
        <v>229</v>
      </c>
      <c r="K63" s="71">
        <v>2.5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71">
        <v>1</v>
      </c>
      <c r="S63" s="60">
        <v>0</v>
      </c>
      <c r="T63" s="70">
        <v>1.5</v>
      </c>
      <c r="U63" s="71">
        <v>1.5</v>
      </c>
      <c r="V63" s="71">
        <v>0.6</v>
      </c>
      <c r="W63" s="71">
        <v>2.1</v>
      </c>
      <c r="X63" s="70">
        <v>5</v>
      </c>
      <c r="Y63" s="71">
        <v>16</v>
      </c>
      <c r="Z63" s="71">
        <v>18</v>
      </c>
      <c r="AA63" s="70">
        <v>0.39</v>
      </c>
      <c r="AB63" s="60">
        <v>0</v>
      </c>
      <c r="AC63" s="71">
        <v>0.39</v>
      </c>
      <c r="AD63" s="71">
        <v>0.39</v>
      </c>
      <c r="AE63" s="71">
        <v>0.39</v>
      </c>
      <c r="AF63" s="70">
        <v>0.57999999999999996</v>
      </c>
      <c r="AG63" s="71">
        <v>0.23</v>
      </c>
      <c r="AH63" s="71">
        <v>0.81</v>
      </c>
      <c r="AI63" s="71">
        <v>0.57999999999999996</v>
      </c>
      <c r="AJ63" s="71">
        <v>0.81</v>
      </c>
      <c r="AK63" s="63" t="s">
        <v>25</v>
      </c>
      <c r="AL63" s="95">
        <f t="shared" si="0"/>
        <v>-0.42000000000000004</v>
      </c>
    </row>
    <row r="64" spans="1:38" ht="17.25" thickBot="1">
      <c r="A64" s="72">
        <v>62</v>
      </c>
      <c r="B64" s="57" t="s">
        <v>2668</v>
      </c>
      <c r="C64" s="58" t="s">
        <v>1813</v>
      </c>
      <c r="D64" s="69" t="s">
        <v>1821</v>
      </c>
      <c r="E64" s="58" t="s">
        <v>2653</v>
      </c>
      <c r="F64" s="69" t="s">
        <v>3621</v>
      </c>
      <c r="G64" s="69">
        <v>1998</v>
      </c>
      <c r="H64" s="70">
        <v>9</v>
      </c>
      <c r="I64" s="71">
        <v>6</v>
      </c>
      <c r="J64" s="71">
        <v>506</v>
      </c>
      <c r="K64" s="71">
        <v>5.6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2</v>
      </c>
      <c r="S64" s="60">
        <v>0</v>
      </c>
      <c r="T64" s="70">
        <v>1.9</v>
      </c>
      <c r="U64" s="71">
        <v>1.9</v>
      </c>
      <c r="V64" s="71">
        <v>0.6</v>
      </c>
      <c r="W64" s="71">
        <v>2.5</v>
      </c>
      <c r="X64" s="70">
        <v>13</v>
      </c>
      <c r="Y64" s="71">
        <v>7</v>
      </c>
      <c r="Z64" s="71">
        <v>30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70">
        <v>0.33</v>
      </c>
      <c r="AG64" s="71">
        <v>0.1</v>
      </c>
      <c r="AH64" s="71">
        <v>0.44</v>
      </c>
      <c r="AI64" s="71">
        <v>0.33</v>
      </c>
      <c r="AJ64" s="71">
        <v>0.44</v>
      </c>
      <c r="AK64" s="63" t="s">
        <v>25</v>
      </c>
      <c r="AL64" s="95">
        <f t="shared" si="0"/>
        <v>-0.44</v>
      </c>
    </row>
    <row r="65" spans="1:38" ht="17.25" thickBot="1">
      <c r="A65" s="72">
        <v>63</v>
      </c>
      <c r="B65" s="57" t="s">
        <v>2669</v>
      </c>
      <c r="C65" s="58" t="s">
        <v>1814</v>
      </c>
      <c r="D65" s="69" t="s">
        <v>103</v>
      </c>
      <c r="E65" s="58" t="s">
        <v>2350</v>
      </c>
      <c r="F65" s="69" t="s">
        <v>3622</v>
      </c>
      <c r="G65" s="69">
        <v>1995</v>
      </c>
      <c r="H65" s="70">
        <v>8</v>
      </c>
      <c r="I65" s="71">
        <v>5</v>
      </c>
      <c r="J65" s="71">
        <v>516</v>
      </c>
      <c r="K65" s="71">
        <v>5.7</v>
      </c>
      <c r="L65" s="70">
        <v>1</v>
      </c>
      <c r="M65" s="60">
        <v>0</v>
      </c>
      <c r="N65" s="71">
        <v>1</v>
      </c>
      <c r="O65" s="71">
        <v>1</v>
      </c>
      <c r="P65" s="60">
        <v>0</v>
      </c>
      <c r="Q65" s="60">
        <v>0</v>
      </c>
      <c r="R65" s="71">
        <v>1</v>
      </c>
      <c r="S65" s="60">
        <v>0</v>
      </c>
      <c r="T65" s="70">
        <v>0.5</v>
      </c>
      <c r="U65" s="71">
        <v>0.5</v>
      </c>
      <c r="V65" s="71">
        <v>0.7</v>
      </c>
      <c r="W65" s="71">
        <v>1.2</v>
      </c>
      <c r="X65" s="70">
        <v>4</v>
      </c>
      <c r="Y65" s="71">
        <v>15</v>
      </c>
      <c r="Z65" s="71">
        <v>9</v>
      </c>
      <c r="AA65" s="70">
        <v>0.17</v>
      </c>
      <c r="AB65" s="60">
        <v>0</v>
      </c>
      <c r="AC65" s="71">
        <v>0.17</v>
      </c>
      <c r="AD65" s="71">
        <v>0.17</v>
      </c>
      <c r="AE65" s="71">
        <v>0.17</v>
      </c>
      <c r="AF65" s="70">
        <v>0.08</v>
      </c>
      <c r="AG65" s="71">
        <v>0.12</v>
      </c>
      <c r="AH65" s="71">
        <v>0.21</v>
      </c>
      <c r="AI65" s="71">
        <v>0.08</v>
      </c>
      <c r="AJ65" s="71">
        <v>0.21</v>
      </c>
      <c r="AK65" s="63" t="s">
        <v>25</v>
      </c>
      <c r="AL65" s="95">
        <f t="shared" si="0"/>
        <v>-3.999999999999998E-2</v>
      </c>
    </row>
    <row r="66" spans="1:38" ht="17.25" thickBot="1">
      <c r="A66" s="72">
        <v>64</v>
      </c>
      <c r="B66" s="57" t="s">
        <v>2670</v>
      </c>
      <c r="C66" s="58" t="s">
        <v>1827</v>
      </c>
      <c r="D66" s="69" t="s">
        <v>1821</v>
      </c>
      <c r="E66" s="58" t="s">
        <v>2350</v>
      </c>
      <c r="F66" s="69" t="s">
        <v>3623</v>
      </c>
      <c r="G66" s="69">
        <v>1998</v>
      </c>
      <c r="H66" s="70">
        <v>8</v>
      </c>
      <c r="I66" s="60">
        <v>0</v>
      </c>
      <c r="J66" s="71">
        <v>156</v>
      </c>
      <c r="K66" s="71">
        <v>1.7</v>
      </c>
      <c r="L66" s="70">
        <v>1</v>
      </c>
      <c r="M66" s="60">
        <v>0</v>
      </c>
      <c r="N66" s="71">
        <v>1</v>
      </c>
      <c r="O66" s="71">
        <v>1</v>
      </c>
      <c r="P66" s="60">
        <v>0</v>
      </c>
      <c r="Q66" s="60">
        <v>0</v>
      </c>
      <c r="R66" s="60">
        <v>0</v>
      </c>
      <c r="S66" s="60">
        <v>0</v>
      </c>
      <c r="T66" s="70">
        <v>0.5</v>
      </c>
      <c r="U66" s="71">
        <v>0.5</v>
      </c>
      <c r="V66" s="71">
        <v>0.1</v>
      </c>
      <c r="W66" s="71">
        <v>0.6</v>
      </c>
      <c r="X66" s="70">
        <v>10</v>
      </c>
      <c r="Y66" s="71">
        <v>3</v>
      </c>
      <c r="Z66" s="71">
        <v>17</v>
      </c>
      <c r="AA66" s="70">
        <v>0.57999999999999996</v>
      </c>
      <c r="AB66" s="60">
        <v>0</v>
      </c>
      <c r="AC66" s="71">
        <v>0.57999999999999996</v>
      </c>
      <c r="AD66" s="71">
        <v>0.57999999999999996</v>
      </c>
      <c r="AE66" s="71">
        <v>0.57999999999999996</v>
      </c>
      <c r="AF66" s="70">
        <v>0.26</v>
      </c>
      <c r="AG66" s="71">
        <v>0.06</v>
      </c>
      <c r="AH66" s="71">
        <v>0.32</v>
      </c>
      <c r="AI66" s="71">
        <v>0.26</v>
      </c>
      <c r="AJ66" s="71">
        <v>0.32</v>
      </c>
      <c r="AK66" s="63" t="s">
        <v>25</v>
      </c>
      <c r="AL66" s="95">
        <f t="shared" si="0"/>
        <v>0.25999999999999995</v>
      </c>
    </row>
    <row r="67" spans="1:38" ht="17.25" thickBot="1">
      <c r="A67" s="72">
        <v>65</v>
      </c>
      <c r="B67" s="57" t="s">
        <v>134</v>
      </c>
      <c r="C67" s="58" t="s">
        <v>1822</v>
      </c>
      <c r="D67" s="69" t="s">
        <v>104</v>
      </c>
      <c r="E67" s="58" t="s">
        <v>93</v>
      </c>
      <c r="F67" s="69" t="s">
        <v>3624</v>
      </c>
      <c r="G67" s="69">
        <v>2002</v>
      </c>
      <c r="H67" s="70">
        <v>6</v>
      </c>
      <c r="I67" s="71">
        <v>1</v>
      </c>
      <c r="J67" s="71">
        <v>145</v>
      </c>
      <c r="K67" s="71">
        <v>1.6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70">
        <v>0.2</v>
      </c>
      <c r="U67" s="71">
        <v>0.2</v>
      </c>
      <c r="V67" s="71">
        <v>0.1</v>
      </c>
      <c r="W67" s="71">
        <v>0.3</v>
      </c>
      <c r="X67" s="70">
        <v>7</v>
      </c>
      <c r="Y67" s="71">
        <v>3</v>
      </c>
      <c r="Z67" s="71">
        <v>13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70">
        <v>0.11</v>
      </c>
      <c r="AG67" s="71">
        <v>7.0000000000000007E-2</v>
      </c>
      <c r="AH67" s="71">
        <v>0.19</v>
      </c>
      <c r="AI67" s="71">
        <v>0.11</v>
      </c>
      <c r="AJ67" s="71">
        <v>0.19</v>
      </c>
      <c r="AK67" s="63" t="s">
        <v>25</v>
      </c>
      <c r="AL67" s="95">
        <f t="shared" ref="AL67:AL130" si="1">AC67-AH67</f>
        <v>-0.19</v>
      </c>
    </row>
    <row r="68" spans="1:38" ht="17.25" thickBot="1">
      <c r="A68" s="72">
        <v>66</v>
      </c>
      <c r="B68" s="57" t="s">
        <v>783</v>
      </c>
      <c r="C68" s="58" t="s">
        <v>1823</v>
      </c>
      <c r="D68" s="69" t="s">
        <v>102</v>
      </c>
      <c r="E68" s="58" t="s">
        <v>73</v>
      </c>
      <c r="F68" s="69" t="s">
        <v>3625</v>
      </c>
      <c r="G68" s="69">
        <v>2004</v>
      </c>
      <c r="H68" s="70">
        <v>1</v>
      </c>
      <c r="I68" s="71">
        <v>1</v>
      </c>
      <c r="J68" s="71">
        <v>45</v>
      </c>
      <c r="K68" s="71">
        <v>0.5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59">
        <v>0</v>
      </c>
      <c r="U68" s="60">
        <v>0</v>
      </c>
      <c r="V68" s="60">
        <v>0</v>
      </c>
      <c r="W68" s="60">
        <v>0</v>
      </c>
      <c r="X68" s="59">
        <v>0</v>
      </c>
      <c r="Y68" s="60">
        <v>0</v>
      </c>
      <c r="Z68" s="71">
        <v>2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7.0000000000000007E-2</v>
      </c>
      <c r="AG68" s="60">
        <v>0</v>
      </c>
      <c r="AH68" s="71">
        <v>7.0000000000000007E-2</v>
      </c>
      <c r="AI68" s="71">
        <v>7.0000000000000007E-2</v>
      </c>
      <c r="AJ68" s="71">
        <v>7.0000000000000007E-2</v>
      </c>
      <c r="AK68" s="63" t="s">
        <v>25</v>
      </c>
      <c r="AL68" s="95">
        <f t="shared" si="1"/>
        <v>-7.0000000000000007E-2</v>
      </c>
    </row>
    <row r="69" spans="1:38" ht="17.25" thickBot="1">
      <c r="A69" s="72">
        <v>67</v>
      </c>
      <c r="B69" s="57" t="s">
        <v>2948</v>
      </c>
      <c r="C69" s="58" t="s">
        <v>1814</v>
      </c>
      <c r="D69" s="69" t="s">
        <v>104</v>
      </c>
      <c r="E69" s="58" t="s">
        <v>2653</v>
      </c>
      <c r="F69" s="69" t="s">
        <v>3626</v>
      </c>
      <c r="G69" s="69">
        <v>1996</v>
      </c>
      <c r="H69" s="70">
        <v>8</v>
      </c>
      <c r="I69" s="71">
        <v>7</v>
      </c>
      <c r="J69" s="71">
        <v>595</v>
      </c>
      <c r="K69" s="71">
        <v>6.6</v>
      </c>
      <c r="L69" s="59">
        <v>0</v>
      </c>
      <c r="M69" s="71">
        <v>1</v>
      </c>
      <c r="N69" s="71">
        <v>1</v>
      </c>
      <c r="O69" s="60">
        <v>0</v>
      </c>
      <c r="P69" s="60">
        <v>0</v>
      </c>
      <c r="Q69" s="60">
        <v>0</v>
      </c>
      <c r="R69" s="71">
        <v>1</v>
      </c>
      <c r="S69" s="60">
        <v>0</v>
      </c>
      <c r="T69" s="70">
        <v>0.4</v>
      </c>
      <c r="U69" s="71">
        <v>0.4</v>
      </c>
      <c r="V69" s="71">
        <v>0.4</v>
      </c>
      <c r="W69" s="71">
        <v>0.8</v>
      </c>
      <c r="X69" s="59">
        <v>0</v>
      </c>
      <c r="Y69" s="71">
        <v>24</v>
      </c>
      <c r="Z69" s="71">
        <v>9</v>
      </c>
      <c r="AA69" s="59">
        <v>0</v>
      </c>
      <c r="AB69" s="71">
        <v>0.15</v>
      </c>
      <c r="AC69" s="71">
        <v>0.15</v>
      </c>
      <c r="AD69" s="60">
        <v>0</v>
      </c>
      <c r="AE69" s="71">
        <v>0.15</v>
      </c>
      <c r="AF69" s="70">
        <v>0.06</v>
      </c>
      <c r="AG69" s="71">
        <v>0.06</v>
      </c>
      <c r="AH69" s="71">
        <v>0.12</v>
      </c>
      <c r="AI69" s="71">
        <v>0.06</v>
      </c>
      <c r="AJ69" s="71">
        <v>0.12</v>
      </c>
      <c r="AK69" s="63" t="s">
        <v>25</v>
      </c>
      <c r="AL69" s="95">
        <f t="shared" si="1"/>
        <v>0.03</v>
      </c>
    </row>
    <row r="70" spans="1:38" ht="17.25" thickBot="1">
      <c r="A70" s="72">
        <v>68</v>
      </c>
      <c r="B70" s="57" t="s">
        <v>135</v>
      </c>
      <c r="C70" s="58" t="s">
        <v>1814</v>
      </c>
      <c r="D70" s="69" t="s">
        <v>104</v>
      </c>
      <c r="E70" s="58" t="s">
        <v>67</v>
      </c>
      <c r="F70" s="69" t="s">
        <v>3627</v>
      </c>
      <c r="G70" s="69">
        <v>1992</v>
      </c>
      <c r="H70" s="70">
        <v>9</v>
      </c>
      <c r="I70" s="71">
        <v>9</v>
      </c>
      <c r="J70" s="71">
        <v>810</v>
      </c>
      <c r="K70" s="71">
        <v>9</v>
      </c>
      <c r="L70" s="70">
        <v>1</v>
      </c>
      <c r="M70" s="60">
        <v>0</v>
      </c>
      <c r="N70" s="71">
        <v>1</v>
      </c>
      <c r="O70" s="71">
        <v>1</v>
      </c>
      <c r="P70" s="60">
        <v>0</v>
      </c>
      <c r="Q70" s="60">
        <v>0</v>
      </c>
      <c r="R70" s="71">
        <v>1</v>
      </c>
      <c r="S70" s="60">
        <v>0</v>
      </c>
      <c r="T70" s="70">
        <v>0.9</v>
      </c>
      <c r="U70" s="71">
        <v>0.9</v>
      </c>
      <c r="V70" s="71">
        <v>0.5</v>
      </c>
      <c r="W70" s="71">
        <v>1.4</v>
      </c>
      <c r="X70" s="70">
        <v>6</v>
      </c>
      <c r="Y70" s="71">
        <v>27</v>
      </c>
      <c r="Z70" s="71">
        <v>15</v>
      </c>
      <c r="AA70" s="70">
        <v>0.11</v>
      </c>
      <c r="AB70" s="60">
        <v>0</v>
      </c>
      <c r="AC70" s="71">
        <v>0.11</v>
      </c>
      <c r="AD70" s="71">
        <v>0.11</v>
      </c>
      <c r="AE70" s="71">
        <v>0.11</v>
      </c>
      <c r="AF70" s="70">
        <v>0.1</v>
      </c>
      <c r="AG70" s="71">
        <v>0.06</v>
      </c>
      <c r="AH70" s="71">
        <v>0.16</v>
      </c>
      <c r="AI70" s="71">
        <v>0.1</v>
      </c>
      <c r="AJ70" s="71">
        <v>0.16</v>
      </c>
      <c r="AK70" s="63" t="s">
        <v>25</v>
      </c>
      <c r="AL70" s="95">
        <f t="shared" si="1"/>
        <v>-0.05</v>
      </c>
    </row>
    <row r="71" spans="1:38" ht="17.25" thickBot="1">
      <c r="A71" s="72">
        <v>69</v>
      </c>
      <c r="B71" s="57" t="s">
        <v>2729</v>
      </c>
      <c r="C71" s="58" t="s">
        <v>1814</v>
      </c>
      <c r="D71" s="69" t="s">
        <v>102</v>
      </c>
      <c r="E71" s="58" t="s">
        <v>81</v>
      </c>
      <c r="F71" s="69" t="s">
        <v>3628</v>
      </c>
      <c r="G71" s="69">
        <v>2003</v>
      </c>
      <c r="H71" s="70">
        <v>2</v>
      </c>
      <c r="I71" s="60">
        <v>0</v>
      </c>
      <c r="J71" s="71">
        <v>9</v>
      </c>
      <c r="K71" s="71">
        <v>0.1</v>
      </c>
      <c r="L71" s="59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59">
        <v>0</v>
      </c>
      <c r="U71" s="60">
        <v>0</v>
      </c>
      <c r="V71" s="60">
        <v>0</v>
      </c>
      <c r="W71" s="60">
        <v>0</v>
      </c>
      <c r="X71" s="59">
        <v>0</v>
      </c>
      <c r="Y71" s="60">
        <v>0</v>
      </c>
      <c r="Z71" s="71">
        <v>1</v>
      </c>
      <c r="AA71" s="59">
        <v>0</v>
      </c>
      <c r="AB71" s="60">
        <v>0</v>
      </c>
      <c r="AC71" s="60">
        <v>0</v>
      </c>
      <c r="AD71" s="60">
        <v>0</v>
      </c>
      <c r="AE71" s="60">
        <v>0</v>
      </c>
      <c r="AF71" s="59">
        <v>0</v>
      </c>
      <c r="AG71" s="60">
        <v>0</v>
      </c>
      <c r="AH71" s="60">
        <v>0</v>
      </c>
      <c r="AI71" s="60">
        <v>0</v>
      </c>
      <c r="AJ71" s="60">
        <v>0</v>
      </c>
      <c r="AK71" s="63" t="s">
        <v>25</v>
      </c>
      <c r="AL71" s="95">
        <f t="shared" si="1"/>
        <v>0</v>
      </c>
    </row>
    <row r="72" spans="1:38" ht="17.25" thickBot="1">
      <c r="A72" s="72">
        <v>70</v>
      </c>
      <c r="B72" s="57" t="s">
        <v>2831</v>
      </c>
      <c r="C72" s="58" t="s">
        <v>1844</v>
      </c>
      <c r="D72" s="69" t="s">
        <v>103</v>
      </c>
      <c r="E72" s="58" t="s">
        <v>81</v>
      </c>
      <c r="F72" s="69" t="s">
        <v>3629</v>
      </c>
      <c r="G72" s="69">
        <v>2001</v>
      </c>
      <c r="H72" s="70">
        <v>7</v>
      </c>
      <c r="I72" s="71">
        <v>6</v>
      </c>
      <c r="J72" s="71">
        <v>543</v>
      </c>
      <c r="K72" s="71">
        <v>6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71">
        <v>1</v>
      </c>
      <c r="S72" s="60">
        <v>0</v>
      </c>
      <c r="T72" s="70">
        <v>0.1</v>
      </c>
      <c r="U72" s="71">
        <v>0.1</v>
      </c>
      <c r="V72" s="71">
        <v>0.3</v>
      </c>
      <c r="W72" s="71">
        <v>0.4</v>
      </c>
      <c r="X72" s="70">
        <v>4</v>
      </c>
      <c r="Y72" s="71">
        <v>31</v>
      </c>
      <c r="Z72" s="71">
        <v>5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70">
        <v>0.02</v>
      </c>
      <c r="AG72" s="71">
        <v>0.05</v>
      </c>
      <c r="AH72" s="71">
        <v>7.0000000000000007E-2</v>
      </c>
      <c r="AI72" s="71">
        <v>0.02</v>
      </c>
      <c r="AJ72" s="71">
        <v>7.0000000000000007E-2</v>
      </c>
      <c r="AK72" s="63" t="s">
        <v>25</v>
      </c>
      <c r="AL72" s="95">
        <f t="shared" si="1"/>
        <v>-7.0000000000000007E-2</v>
      </c>
    </row>
    <row r="73" spans="1:38" ht="17.25" thickBot="1">
      <c r="A73" s="72">
        <v>71</v>
      </c>
      <c r="B73" s="57" t="s">
        <v>136</v>
      </c>
      <c r="C73" s="58" t="s">
        <v>1813</v>
      </c>
      <c r="D73" s="69" t="s">
        <v>103</v>
      </c>
      <c r="E73" s="58" t="s">
        <v>75</v>
      </c>
      <c r="F73" s="69" t="s">
        <v>3630</v>
      </c>
      <c r="G73" s="69">
        <v>1991</v>
      </c>
      <c r="H73" s="70">
        <v>7</v>
      </c>
      <c r="I73" s="71">
        <v>2</v>
      </c>
      <c r="J73" s="71">
        <v>165</v>
      </c>
      <c r="K73" s="71">
        <v>1.8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70">
        <v>0.1</v>
      </c>
      <c r="U73" s="71">
        <v>0.1</v>
      </c>
      <c r="V73" s="71">
        <v>0.6</v>
      </c>
      <c r="W73" s="71">
        <v>0.8</v>
      </c>
      <c r="X73" s="70">
        <v>2</v>
      </c>
      <c r="Y73" s="71">
        <v>12</v>
      </c>
      <c r="Z73" s="71">
        <v>5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7.0000000000000007E-2</v>
      </c>
      <c r="AG73" s="71">
        <v>0.34</v>
      </c>
      <c r="AH73" s="71">
        <v>0.41</v>
      </c>
      <c r="AI73" s="71">
        <v>7.0000000000000007E-2</v>
      </c>
      <c r="AJ73" s="71">
        <v>0.41</v>
      </c>
      <c r="AK73" s="63" t="s">
        <v>25</v>
      </c>
      <c r="AL73" s="95">
        <f t="shared" si="1"/>
        <v>-0.41</v>
      </c>
    </row>
    <row r="74" spans="1:38" ht="17.25" thickBot="1">
      <c r="A74" s="72">
        <v>72</v>
      </c>
      <c r="B74" s="57" t="s">
        <v>2832</v>
      </c>
      <c r="C74" s="58" t="s">
        <v>1814</v>
      </c>
      <c r="D74" s="69" t="s">
        <v>102</v>
      </c>
      <c r="E74" s="58" t="s">
        <v>96</v>
      </c>
      <c r="F74" s="69" t="s">
        <v>3631</v>
      </c>
      <c r="G74" s="69">
        <v>1997</v>
      </c>
      <c r="H74" s="70">
        <v>6</v>
      </c>
      <c r="I74" s="71">
        <v>4</v>
      </c>
      <c r="J74" s="71">
        <v>322</v>
      </c>
      <c r="K74" s="71">
        <v>3.6</v>
      </c>
      <c r="L74" s="70">
        <v>2</v>
      </c>
      <c r="M74" s="60">
        <v>0</v>
      </c>
      <c r="N74" s="71">
        <v>2</v>
      </c>
      <c r="O74" s="71">
        <v>2</v>
      </c>
      <c r="P74" s="60">
        <v>0</v>
      </c>
      <c r="Q74" s="60">
        <v>0</v>
      </c>
      <c r="R74" s="60">
        <v>0</v>
      </c>
      <c r="S74" s="60">
        <v>0</v>
      </c>
      <c r="T74" s="70">
        <v>2.6</v>
      </c>
      <c r="U74" s="71">
        <v>2.6</v>
      </c>
      <c r="V74" s="71">
        <v>0.1</v>
      </c>
      <c r="W74" s="71">
        <v>2.6</v>
      </c>
      <c r="X74" s="70">
        <v>5</v>
      </c>
      <c r="Y74" s="71">
        <v>3</v>
      </c>
      <c r="Z74" s="71">
        <v>16</v>
      </c>
      <c r="AA74" s="70">
        <v>0.56000000000000005</v>
      </c>
      <c r="AB74" s="60">
        <v>0</v>
      </c>
      <c r="AC74" s="71">
        <v>0.56000000000000005</v>
      </c>
      <c r="AD74" s="71">
        <v>0.56000000000000005</v>
      </c>
      <c r="AE74" s="71">
        <v>0.56000000000000005</v>
      </c>
      <c r="AF74" s="70">
        <v>0.72</v>
      </c>
      <c r="AG74" s="71">
        <v>0.02</v>
      </c>
      <c r="AH74" s="71">
        <v>0.73</v>
      </c>
      <c r="AI74" s="71">
        <v>0.72</v>
      </c>
      <c r="AJ74" s="71">
        <v>0.73</v>
      </c>
      <c r="AK74" s="63" t="s">
        <v>25</v>
      </c>
      <c r="AL74" s="95">
        <f t="shared" si="1"/>
        <v>-0.16999999999999993</v>
      </c>
    </row>
    <row r="75" spans="1:38" ht="17.25" thickBot="1">
      <c r="A75" s="72">
        <v>73</v>
      </c>
      <c r="B75" s="57" t="s">
        <v>137</v>
      </c>
      <c r="C75" s="58" t="s">
        <v>1834</v>
      </c>
      <c r="D75" s="69" t="s">
        <v>102</v>
      </c>
      <c r="E75" s="58" t="s">
        <v>96</v>
      </c>
      <c r="F75" s="69" t="s">
        <v>3632</v>
      </c>
      <c r="G75" s="69">
        <v>2002</v>
      </c>
      <c r="H75" s="70">
        <v>1</v>
      </c>
      <c r="I75" s="60">
        <v>0</v>
      </c>
      <c r="J75" s="71">
        <v>1</v>
      </c>
      <c r="K75" s="60">
        <v>0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59">
        <v>0</v>
      </c>
      <c r="U75" s="60">
        <v>0</v>
      </c>
      <c r="V75" s="60">
        <v>0</v>
      </c>
      <c r="W75" s="60">
        <v>0</v>
      </c>
      <c r="X75" s="59">
        <v>0</v>
      </c>
      <c r="Y75" s="60">
        <v>0</v>
      </c>
      <c r="Z75" s="60">
        <v>0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59">
        <v>0</v>
      </c>
      <c r="AG75" s="60">
        <v>0</v>
      </c>
      <c r="AH75" s="60">
        <v>0</v>
      </c>
      <c r="AI75" s="60">
        <v>0</v>
      </c>
      <c r="AJ75" s="60">
        <v>0</v>
      </c>
      <c r="AK75" s="63" t="s">
        <v>25</v>
      </c>
      <c r="AL75" s="95">
        <f t="shared" si="1"/>
        <v>0</v>
      </c>
    </row>
    <row r="76" spans="1:38" ht="17.25" thickBot="1">
      <c r="A76" s="72">
        <v>74</v>
      </c>
      <c r="B76" s="57" t="s">
        <v>138</v>
      </c>
      <c r="C76" s="58" t="s">
        <v>1824</v>
      </c>
      <c r="D76" s="69" t="s">
        <v>104</v>
      </c>
      <c r="E76" s="58" t="s">
        <v>83</v>
      </c>
      <c r="F76" s="69" t="s">
        <v>3633</v>
      </c>
      <c r="G76" s="69">
        <v>1993</v>
      </c>
      <c r="H76" s="70">
        <v>5</v>
      </c>
      <c r="I76" s="71">
        <v>3</v>
      </c>
      <c r="J76" s="71">
        <v>252</v>
      </c>
      <c r="K76" s="71">
        <v>2.8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70">
        <v>0.4</v>
      </c>
      <c r="U76" s="71">
        <v>0.4</v>
      </c>
      <c r="V76" s="60">
        <v>0</v>
      </c>
      <c r="W76" s="71">
        <v>0.4</v>
      </c>
      <c r="X76" s="59">
        <v>0</v>
      </c>
      <c r="Y76" s="71">
        <v>9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70">
        <v>0.13</v>
      </c>
      <c r="AG76" s="60">
        <v>0</v>
      </c>
      <c r="AH76" s="71">
        <v>0.13</v>
      </c>
      <c r="AI76" s="71">
        <v>0.13</v>
      </c>
      <c r="AJ76" s="71">
        <v>0.13</v>
      </c>
      <c r="AK76" s="63" t="s">
        <v>25</v>
      </c>
      <c r="AL76" s="95">
        <f t="shared" si="1"/>
        <v>-0.13</v>
      </c>
    </row>
    <row r="77" spans="1:38" ht="17.25" thickBot="1">
      <c r="A77" s="72">
        <v>75</v>
      </c>
      <c r="B77" s="57" t="s">
        <v>139</v>
      </c>
      <c r="C77" s="58" t="s">
        <v>1824</v>
      </c>
      <c r="D77" s="69" t="s">
        <v>103</v>
      </c>
      <c r="E77" s="58" t="s">
        <v>69</v>
      </c>
      <c r="F77" s="69" t="s">
        <v>3634</v>
      </c>
      <c r="G77" s="69">
        <v>1992</v>
      </c>
      <c r="H77" s="70">
        <v>8</v>
      </c>
      <c r="I77" s="71">
        <v>8</v>
      </c>
      <c r="J77" s="71">
        <v>648</v>
      </c>
      <c r="K77" s="71">
        <v>7.2</v>
      </c>
      <c r="L77" s="70">
        <v>1</v>
      </c>
      <c r="M77" s="60">
        <v>0</v>
      </c>
      <c r="N77" s="71">
        <v>1</v>
      </c>
      <c r="O77" s="71">
        <v>1</v>
      </c>
      <c r="P77" s="60">
        <v>0</v>
      </c>
      <c r="Q77" s="60">
        <v>0</v>
      </c>
      <c r="R77" s="71">
        <v>1</v>
      </c>
      <c r="S77" s="60">
        <v>0</v>
      </c>
      <c r="T77" s="70">
        <v>1.8</v>
      </c>
      <c r="U77" s="71">
        <v>1.8</v>
      </c>
      <c r="V77" s="71">
        <v>0.3</v>
      </c>
      <c r="W77" s="71">
        <v>2.1</v>
      </c>
      <c r="X77" s="70">
        <v>8</v>
      </c>
      <c r="Y77" s="71">
        <v>55</v>
      </c>
      <c r="Z77" s="71">
        <v>24</v>
      </c>
      <c r="AA77" s="70">
        <v>0.14000000000000001</v>
      </c>
      <c r="AB77" s="60">
        <v>0</v>
      </c>
      <c r="AC77" s="71">
        <v>0.14000000000000001</v>
      </c>
      <c r="AD77" s="71">
        <v>0.14000000000000001</v>
      </c>
      <c r="AE77" s="71">
        <v>0.14000000000000001</v>
      </c>
      <c r="AF77" s="70">
        <v>0.25</v>
      </c>
      <c r="AG77" s="71">
        <v>0.04</v>
      </c>
      <c r="AH77" s="71">
        <v>0.28999999999999998</v>
      </c>
      <c r="AI77" s="71">
        <v>0.25</v>
      </c>
      <c r="AJ77" s="71">
        <v>0.28999999999999998</v>
      </c>
      <c r="AK77" s="63" t="s">
        <v>25</v>
      </c>
      <c r="AL77" s="95">
        <f t="shared" si="1"/>
        <v>-0.14999999999999997</v>
      </c>
    </row>
    <row r="78" spans="1:38" ht="17.25" thickBot="1">
      <c r="A78" s="72">
        <v>76</v>
      </c>
      <c r="B78" s="57" t="s">
        <v>140</v>
      </c>
      <c r="C78" s="58" t="s">
        <v>1836</v>
      </c>
      <c r="D78" s="69" t="s">
        <v>1835</v>
      </c>
      <c r="E78" s="58" t="s">
        <v>83</v>
      </c>
      <c r="F78" s="69" t="s">
        <v>3635</v>
      </c>
      <c r="G78" s="69">
        <v>1997</v>
      </c>
      <c r="H78" s="70">
        <v>9</v>
      </c>
      <c r="I78" s="71">
        <v>9</v>
      </c>
      <c r="J78" s="71">
        <v>797</v>
      </c>
      <c r="K78" s="71">
        <v>8.9</v>
      </c>
      <c r="L78" s="70">
        <v>2</v>
      </c>
      <c r="M78" s="71">
        <v>1</v>
      </c>
      <c r="N78" s="71">
        <v>3</v>
      </c>
      <c r="O78" s="71">
        <v>2</v>
      </c>
      <c r="P78" s="60">
        <v>0</v>
      </c>
      <c r="Q78" s="60">
        <v>0</v>
      </c>
      <c r="R78" s="71">
        <v>2</v>
      </c>
      <c r="S78" s="60">
        <v>0</v>
      </c>
      <c r="T78" s="70">
        <v>2.9</v>
      </c>
      <c r="U78" s="71">
        <v>2.9</v>
      </c>
      <c r="V78" s="71">
        <v>0.5</v>
      </c>
      <c r="W78" s="71">
        <v>3.4</v>
      </c>
      <c r="X78" s="70">
        <v>22</v>
      </c>
      <c r="Y78" s="71">
        <v>21</v>
      </c>
      <c r="Z78" s="71">
        <v>30</v>
      </c>
      <c r="AA78" s="70">
        <v>0.23</v>
      </c>
      <c r="AB78" s="71">
        <v>0.11</v>
      </c>
      <c r="AC78" s="71">
        <v>0.34</v>
      </c>
      <c r="AD78" s="71">
        <v>0.23</v>
      </c>
      <c r="AE78" s="71">
        <v>0.34</v>
      </c>
      <c r="AF78" s="70">
        <v>0.33</v>
      </c>
      <c r="AG78" s="71">
        <v>0.05</v>
      </c>
      <c r="AH78" s="71">
        <v>0.38</v>
      </c>
      <c r="AI78" s="71">
        <v>0.33</v>
      </c>
      <c r="AJ78" s="71">
        <v>0.38</v>
      </c>
      <c r="AK78" s="63" t="s">
        <v>25</v>
      </c>
      <c r="AL78" s="95">
        <f t="shared" si="1"/>
        <v>-3.999999999999998E-2</v>
      </c>
    </row>
    <row r="79" spans="1:38" ht="17.25" thickBot="1">
      <c r="A79" s="72">
        <v>77</v>
      </c>
      <c r="B79" s="57" t="s">
        <v>3119</v>
      </c>
      <c r="C79" s="58" t="s">
        <v>1846</v>
      </c>
      <c r="D79" s="69" t="s">
        <v>104</v>
      </c>
      <c r="E79" s="58" t="s">
        <v>75</v>
      </c>
      <c r="F79" s="69" t="s">
        <v>3636</v>
      </c>
      <c r="G79" s="69">
        <v>1995</v>
      </c>
      <c r="H79" s="70">
        <v>6</v>
      </c>
      <c r="I79" s="71">
        <v>5</v>
      </c>
      <c r="J79" s="71">
        <v>468</v>
      </c>
      <c r="K79" s="71">
        <v>5.2</v>
      </c>
      <c r="L79" s="59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71">
        <v>1</v>
      </c>
      <c r="S79" s="60">
        <v>0</v>
      </c>
      <c r="T79" s="70">
        <v>0.2</v>
      </c>
      <c r="U79" s="71">
        <v>0.2</v>
      </c>
      <c r="V79" s="71">
        <v>0.3</v>
      </c>
      <c r="W79" s="71">
        <v>0.5</v>
      </c>
      <c r="X79" s="70">
        <v>17</v>
      </c>
      <c r="Y79" s="71">
        <v>24</v>
      </c>
      <c r="Z79" s="71">
        <v>30</v>
      </c>
      <c r="AA79" s="59">
        <v>0</v>
      </c>
      <c r="AB79" s="60">
        <v>0</v>
      </c>
      <c r="AC79" s="60">
        <v>0</v>
      </c>
      <c r="AD79" s="60">
        <v>0</v>
      </c>
      <c r="AE79" s="60">
        <v>0</v>
      </c>
      <c r="AF79" s="70">
        <v>0.03</v>
      </c>
      <c r="AG79" s="71">
        <v>0.06</v>
      </c>
      <c r="AH79" s="71">
        <v>0.09</v>
      </c>
      <c r="AI79" s="71">
        <v>0.03</v>
      </c>
      <c r="AJ79" s="71">
        <v>0.09</v>
      </c>
      <c r="AK79" s="63" t="s">
        <v>25</v>
      </c>
      <c r="AL79" s="95">
        <f t="shared" si="1"/>
        <v>-0.09</v>
      </c>
    </row>
    <row r="80" spans="1:38" ht="17.25" thickBot="1">
      <c r="A80" s="72">
        <v>78</v>
      </c>
      <c r="B80" s="57" t="s">
        <v>2961</v>
      </c>
      <c r="C80" s="58" t="s">
        <v>1822</v>
      </c>
      <c r="D80" s="69" t="s">
        <v>103</v>
      </c>
      <c r="E80" s="58" t="s">
        <v>93</v>
      </c>
      <c r="F80" s="69" t="s">
        <v>3637</v>
      </c>
      <c r="G80" s="69">
        <v>1994</v>
      </c>
      <c r="H80" s="70">
        <v>1</v>
      </c>
      <c r="I80" s="60">
        <v>0</v>
      </c>
      <c r="J80" s="71">
        <v>5</v>
      </c>
      <c r="K80" s="71">
        <v>0.1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59">
        <v>0</v>
      </c>
      <c r="U80" s="60">
        <v>0</v>
      </c>
      <c r="V80" s="60">
        <v>0</v>
      </c>
      <c r="W80" s="60">
        <v>0</v>
      </c>
      <c r="X80" s="59">
        <v>0</v>
      </c>
      <c r="Y80" s="60">
        <v>0</v>
      </c>
      <c r="Z80" s="60">
        <v>0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59">
        <v>0</v>
      </c>
      <c r="AG80" s="60">
        <v>0</v>
      </c>
      <c r="AH80" s="60">
        <v>0</v>
      </c>
      <c r="AI80" s="60">
        <v>0</v>
      </c>
      <c r="AJ80" s="60">
        <v>0</v>
      </c>
      <c r="AK80" s="63" t="s">
        <v>25</v>
      </c>
      <c r="AL80" s="95">
        <f t="shared" si="1"/>
        <v>0</v>
      </c>
    </row>
    <row r="81" spans="1:38" ht="17.25" thickBot="1">
      <c r="A81" s="72">
        <v>79</v>
      </c>
      <c r="B81" s="57" t="s">
        <v>141</v>
      </c>
      <c r="C81" s="58" t="s">
        <v>1825</v>
      </c>
      <c r="D81" s="69" t="s">
        <v>103</v>
      </c>
      <c r="E81" s="58" t="s">
        <v>73</v>
      </c>
      <c r="F81" s="69" t="s">
        <v>3638</v>
      </c>
      <c r="G81" s="69">
        <v>2004</v>
      </c>
      <c r="H81" s="70">
        <v>2</v>
      </c>
      <c r="I81" s="71">
        <v>1</v>
      </c>
      <c r="J81" s="71">
        <v>69</v>
      </c>
      <c r="K81" s="71">
        <v>0.8</v>
      </c>
      <c r="L81" s="59">
        <v>0</v>
      </c>
      <c r="M81" s="71">
        <v>2</v>
      </c>
      <c r="N81" s="71">
        <v>2</v>
      </c>
      <c r="O81" s="60">
        <v>0</v>
      </c>
      <c r="P81" s="60">
        <v>0</v>
      </c>
      <c r="Q81" s="60">
        <v>0</v>
      </c>
      <c r="R81" s="71">
        <v>1</v>
      </c>
      <c r="S81" s="60">
        <v>0</v>
      </c>
      <c r="T81" s="70">
        <v>0.2</v>
      </c>
      <c r="U81" s="71">
        <v>0.2</v>
      </c>
      <c r="V81" s="71">
        <v>0.7</v>
      </c>
      <c r="W81" s="71">
        <v>0.9</v>
      </c>
      <c r="X81" s="70">
        <v>5</v>
      </c>
      <c r="Y81" s="60">
        <v>0</v>
      </c>
      <c r="Z81" s="71">
        <v>5</v>
      </c>
      <c r="AA81" s="59">
        <v>0</v>
      </c>
      <c r="AB81" s="71">
        <v>2.61</v>
      </c>
      <c r="AC81" s="71">
        <v>2.61</v>
      </c>
      <c r="AD81" s="60">
        <v>0</v>
      </c>
      <c r="AE81" s="71">
        <v>2.61</v>
      </c>
      <c r="AF81" s="70">
        <v>0.26</v>
      </c>
      <c r="AG81" s="71">
        <v>0.96</v>
      </c>
      <c r="AH81" s="71">
        <v>1.22</v>
      </c>
      <c r="AI81" s="71">
        <v>0.26</v>
      </c>
      <c r="AJ81" s="71">
        <v>1.22</v>
      </c>
      <c r="AK81" s="63" t="s">
        <v>25</v>
      </c>
      <c r="AL81" s="95">
        <f t="shared" si="1"/>
        <v>1.39</v>
      </c>
    </row>
    <row r="82" spans="1:38" ht="17.25" thickBot="1">
      <c r="A82" s="72">
        <v>80</v>
      </c>
      <c r="B82" s="57" t="s">
        <v>2949</v>
      </c>
      <c r="C82" s="58" t="s">
        <v>1843</v>
      </c>
      <c r="D82" s="69" t="s">
        <v>102</v>
      </c>
      <c r="E82" s="58" t="s">
        <v>96</v>
      </c>
      <c r="F82" s="69" t="s">
        <v>3639</v>
      </c>
      <c r="G82" s="69">
        <v>2004</v>
      </c>
      <c r="H82" s="70">
        <v>4</v>
      </c>
      <c r="I82" s="60">
        <v>0</v>
      </c>
      <c r="J82" s="71">
        <v>32</v>
      </c>
      <c r="K82" s="71">
        <v>0.4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71">
        <v>1</v>
      </c>
      <c r="S82" s="60">
        <v>0</v>
      </c>
      <c r="T82" s="70">
        <v>0.1</v>
      </c>
      <c r="U82" s="71">
        <v>0.1</v>
      </c>
      <c r="V82" s="60">
        <v>0</v>
      </c>
      <c r="W82" s="71">
        <v>0.1</v>
      </c>
      <c r="X82" s="59">
        <v>0</v>
      </c>
      <c r="Y82" s="71">
        <v>1</v>
      </c>
      <c r="Z82" s="71">
        <v>4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70">
        <v>0.15</v>
      </c>
      <c r="AG82" s="60">
        <v>0</v>
      </c>
      <c r="AH82" s="71">
        <v>0.15</v>
      </c>
      <c r="AI82" s="71">
        <v>0.15</v>
      </c>
      <c r="AJ82" s="71">
        <v>0.15</v>
      </c>
      <c r="AK82" s="63" t="s">
        <v>25</v>
      </c>
      <c r="AL82" s="95">
        <f t="shared" si="1"/>
        <v>-0.15</v>
      </c>
    </row>
    <row r="83" spans="1:38" ht="17.25" thickBot="1">
      <c r="A83" s="72">
        <v>81</v>
      </c>
      <c r="B83" s="57" t="s">
        <v>143</v>
      </c>
      <c r="C83" s="58" t="s">
        <v>1814</v>
      </c>
      <c r="D83" s="69" t="s">
        <v>1835</v>
      </c>
      <c r="E83" s="58" t="s">
        <v>81</v>
      </c>
      <c r="F83" s="69" t="s">
        <v>3640</v>
      </c>
      <c r="G83" s="69">
        <v>1996</v>
      </c>
      <c r="H83" s="70">
        <v>6</v>
      </c>
      <c r="I83" s="71">
        <v>4</v>
      </c>
      <c r="J83" s="71">
        <v>336</v>
      </c>
      <c r="K83" s="71">
        <v>3.7</v>
      </c>
      <c r="L83" s="59">
        <v>0</v>
      </c>
      <c r="M83" s="71">
        <v>1</v>
      </c>
      <c r="N83" s="71">
        <v>1</v>
      </c>
      <c r="O83" s="60">
        <v>0</v>
      </c>
      <c r="P83" s="60">
        <v>0</v>
      </c>
      <c r="Q83" s="60">
        <v>0</v>
      </c>
      <c r="R83" s="71">
        <v>3</v>
      </c>
      <c r="S83" s="60">
        <v>0</v>
      </c>
      <c r="T83" s="70">
        <v>1</v>
      </c>
      <c r="U83" s="71">
        <v>1</v>
      </c>
      <c r="V83" s="71">
        <v>1.8</v>
      </c>
      <c r="W83" s="71">
        <v>2.8</v>
      </c>
      <c r="X83" s="70">
        <v>12</v>
      </c>
      <c r="Y83" s="71">
        <v>10</v>
      </c>
      <c r="Z83" s="71">
        <v>23</v>
      </c>
      <c r="AA83" s="59">
        <v>0</v>
      </c>
      <c r="AB83" s="71">
        <v>0.27</v>
      </c>
      <c r="AC83" s="71">
        <v>0.27</v>
      </c>
      <c r="AD83" s="60">
        <v>0</v>
      </c>
      <c r="AE83" s="71">
        <v>0.27</v>
      </c>
      <c r="AF83" s="70">
        <v>0.26</v>
      </c>
      <c r="AG83" s="71">
        <v>0.49</v>
      </c>
      <c r="AH83" s="71">
        <v>0.74</v>
      </c>
      <c r="AI83" s="71">
        <v>0.26</v>
      </c>
      <c r="AJ83" s="71">
        <v>0.74</v>
      </c>
      <c r="AK83" s="63" t="s">
        <v>25</v>
      </c>
      <c r="AL83" s="95">
        <f t="shared" si="1"/>
        <v>-0.47</v>
      </c>
    </row>
    <row r="84" spans="1:38" ht="17.25" thickBot="1">
      <c r="A84" s="72">
        <v>82</v>
      </c>
      <c r="B84" s="57" t="s">
        <v>2671</v>
      </c>
      <c r="C84" s="58" t="s">
        <v>1820</v>
      </c>
      <c r="D84" s="69" t="s">
        <v>103</v>
      </c>
      <c r="E84" s="58" t="s">
        <v>2653</v>
      </c>
      <c r="F84" s="69" t="s">
        <v>3641</v>
      </c>
      <c r="G84" s="69">
        <v>1999</v>
      </c>
      <c r="H84" s="70">
        <v>7</v>
      </c>
      <c r="I84" s="71">
        <v>5</v>
      </c>
      <c r="J84" s="71">
        <v>436</v>
      </c>
      <c r="K84" s="71">
        <v>4.8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2</v>
      </c>
      <c r="S84" s="60">
        <v>0</v>
      </c>
      <c r="T84" s="70">
        <v>0.3</v>
      </c>
      <c r="U84" s="71">
        <v>0.3</v>
      </c>
      <c r="V84" s="60">
        <v>0</v>
      </c>
      <c r="W84" s="71">
        <v>0.3</v>
      </c>
      <c r="X84" s="70">
        <v>9</v>
      </c>
      <c r="Y84" s="71">
        <v>15</v>
      </c>
      <c r="Z84" s="71">
        <v>18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70">
        <v>0.06</v>
      </c>
      <c r="AG84" s="60">
        <v>0</v>
      </c>
      <c r="AH84" s="71">
        <v>7.0000000000000007E-2</v>
      </c>
      <c r="AI84" s="71">
        <v>0.06</v>
      </c>
      <c r="AJ84" s="71">
        <v>7.0000000000000007E-2</v>
      </c>
      <c r="AK84" s="63" t="s">
        <v>25</v>
      </c>
      <c r="AL84" s="95">
        <f t="shared" si="1"/>
        <v>-7.0000000000000007E-2</v>
      </c>
    </row>
    <row r="85" spans="1:38" ht="17.25" thickBot="1">
      <c r="A85" s="72">
        <v>83</v>
      </c>
      <c r="B85" s="57" t="s">
        <v>144</v>
      </c>
      <c r="C85" s="58" t="s">
        <v>1813</v>
      </c>
      <c r="D85" s="69" t="s">
        <v>103</v>
      </c>
      <c r="E85" s="58" t="s">
        <v>95</v>
      </c>
      <c r="F85" s="69" t="s">
        <v>3642</v>
      </c>
      <c r="G85" s="69">
        <v>1995</v>
      </c>
      <c r="H85" s="70">
        <v>9</v>
      </c>
      <c r="I85" s="71">
        <v>8</v>
      </c>
      <c r="J85" s="71">
        <v>603</v>
      </c>
      <c r="K85" s="71">
        <v>6.7</v>
      </c>
      <c r="L85" s="59">
        <v>0</v>
      </c>
      <c r="M85" s="71">
        <v>1</v>
      </c>
      <c r="N85" s="71">
        <v>1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70">
        <v>0.4</v>
      </c>
      <c r="U85" s="71">
        <v>0.4</v>
      </c>
      <c r="V85" s="71">
        <v>1.1000000000000001</v>
      </c>
      <c r="W85" s="71">
        <v>1.5</v>
      </c>
      <c r="X85" s="70">
        <v>14</v>
      </c>
      <c r="Y85" s="71">
        <v>23</v>
      </c>
      <c r="Z85" s="71">
        <v>29</v>
      </c>
      <c r="AA85" s="59">
        <v>0</v>
      </c>
      <c r="AB85" s="71">
        <v>0.15</v>
      </c>
      <c r="AC85" s="71">
        <v>0.15</v>
      </c>
      <c r="AD85" s="60">
        <v>0</v>
      </c>
      <c r="AE85" s="71">
        <v>0.15</v>
      </c>
      <c r="AF85" s="70">
        <v>0.06</v>
      </c>
      <c r="AG85" s="71">
        <v>0.16</v>
      </c>
      <c r="AH85" s="71">
        <v>0.22</v>
      </c>
      <c r="AI85" s="71">
        <v>0.06</v>
      </c>
      <c r="AJ85" s="71">
        <v>0.22</v>
      </c>
      <c r="AK85" s="63" t="s">
        <v>25</v>
      </c>
      <c r="AL85" s="95">
        <f t="shared" si="1"/>
        <v>-7.0000000000000007E-2</v>
      </c>
    </row>
    <row r="86" spans="1:38" ht="17.25" thickBot="1">
      <c r="A86" s="72">
        <v>84</v>
      </c>
      <c r="B86" s="57" t="s">
        <v>145</v>
      </c>
      <c r="C86" s="58" t="s">
        <v>1814</v>
      </c>
      <c r="D86" s="69" t="s">
        <v>103</v>
      </c>
      <c r="E86" s="58" t="s">
        <v>81</v>
      </c>
      <c r="F86" s="69" t="s">
        <v>3643</v>
      </c>
      <c r="G86" s="69">
        <v>2003</v>
      </c>
      <c r="H86" s="70">
        <v>2</v>
      </c>
      <c r="I86" s="71">
        <v>2</v>
      </c>
      <c r="J86" s="71">
        <v>125</v>
      </c>
      <c r="K86" s="71">
        <v>1.4</v>
      </c>
      <c r="L86" s="70">
        <v>1</v>
      </c>
      <c r="M86" s="60">
        <v>0</v>
      </c>
      <c r="N86" s="71">
        <v>1</v>
      </c>
      <c r="O86" s="71">
        <v>1</v>
      </c>
      <c r="P86" s="60">
        <v>0</v>
      </c>
      <c r="Q86" s="60">
        <v>0</v>
      </c>
      <c r="R86" s="71">
        <v>2</v>
      </c>
      <c r="S86" s="60">
        <v>0</v>
      </c>
      <c r="T86" s="70">
        <v>0.1</v>
      </c>
      <c r="U86" s="71">
        <v>0.1</v>
      </c>
      <c r="V86" s="71">
        <v>0.1</v>
      </c>
      <c r="W86" s="71">
        <v>0.2</v>
      </c>
      <c r="X86" s="70">
        <v>2</v>
      </c>
      <c r="Y86" s="71">
        <v>4</v>
      </c>
      <c r="Z86" s="71">
        <v>9</v>
      </c>
      <c r="AA86" s="70">
        <v>0.72</v>
      </c>
      <c r="AB86" s="60">
        <v>0</v>
      </c>
      <c r="AC86" s="71">
        <v>0.72</v>
      </c>
      <c r="AD86" s="71">
        <v>0.72</v>
      </c>
      <c r="AE86" s="71">
        <v>0.72</v>
      </c>
      <c r="AF86" s="70">
        <v>0.08</v>
      </c>
      <c r="AG86" s="71">
        <v>0.09</v>
      </c>
      <c r="AH86" s="71">
        <v>0.16</v>
      </c>
      <c r="AI86" s="71">
        <v>0.08</v>
      </c>
      <c r="AJ86" s="71">
        <v>0.16</v>
      </c>
      <c r="AK86" s="63" t="s">
        <v>25</v>
      </c>
      <c r="AL86" s="95">
        <f t="shared" si="1"/>
        <v>0.55999999999999994</v>
      </c>
    </row>
    <row r="87" spans="1:38" ht="17.25" thickBot="1">
      <c r="A87" s="72">
        <v>85</v>
      </c>
      <c r="B87" s="57" t="s">
        <v>146</v>
      </c>
      <c r="C87" s="58" t="s">
        <v>1814</v>
      </c>
      <c r="D87" s="69" t="s">
        <v>104</v>
      </c>
      <c r="E87" s="58" t="s">
        <v>85</v>
      </c>
      <c r="F87" s="69" t="s">
        <v>3644</v>
      </c>
      <c r="G87" s="69">
        <v>1991</v>
      </c>
      <c r="H87" s="70">
        <v>1</v>
      </c>
      <c r="I87" s="71">
        <v>1</v>
      </c>
      <c r="J87" s="71">
        <v>90</v>
      </c>
      <c r="K87" s="71">
        <v>1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59">
        <v>0</v>
      </c>
      <c r="U87" s="60">
        <v>0</v>
      </c>
      <c r="V87" s="60">
        <v>0</v>
      </c>
      <c r="W87" s="60">
        <v>0</v>
      </c>
      <c r="X87" s="59">
        <v>0</v>
      </c>
      <c r="Y87" s="71">
        <v>1</v>
      </c>
      <c r="Z87" s="71">
        <v>2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70">
        <v>0.03</v>
      </c>
      <c r="AG87" s="60">
        <v>0</v>
      </c>
      <c r="AH87" s="71">
        <v>0.03</v>
      </c>
      <c r="AI87" s="71">
        <v>0.03</v>
      </c>
      <c r="AJ87" s="71">
        <v>0.03</v>
      </c>
      <c r="AK87" s="63" t="s">
        <v>25</v>
      </c>
      <c r="AL87" s="95">
        <f t="shared" si="1"/>
        <v>-0.03</v>
      </c>
    </row>
    <row r="88" spans="1:38" ht="17.25" thickBot="1">
      <c r="A88" s="72">
        <v>86</v>
      </c>
      <c r="B88" s="57" t="s">
        <v>147</v>
      </c>
      <c r="C88" s="58" t="s">
        <v>1834</v>
      </c>
      <c r="D88" s="69" t="s">
        <v>104</v>
      </c>
      <c r="E88" s="58" t="s">
        <v>77</v>
      </c>
      <c r="F88" s="69" t="s">
        <v>3645</v>
      </c>
      <c r="G88" s="69">
        <v>2001</v>
      </c>
      <c r="H88" s="70">
        <v>9</v>
      </c>
      <c r="I88" s="71">
        <v>8</v>
      </c>
      <c r="J88" s="71">
        <v>730</v>
      </c>
      <c r="K88" s="71">
        <v>8.1</v>
      </c>
      <c r="L88" s="59">
        <v>0</v>
      </c>
      <c r="M88" s="71">
        <v>1</v>
      </c>
      <c r="N88" s="71">
        <v>1</v>
      </c>
      <c r="O88" s="60">
        <v>0</v>
      </c>
      <c r="P88" s="60">
        <v>0</v>
      </c>
      <c r="Q88" s="60">
        <v>0</v>
      </c>
      <c r="R88" s="71">
        <v>2</v>
      </c>
      <c r="S88" s="60">
        <v>0</v>
      </c>
      <c r="T88" s="70">
        <v>0.3</v>
      </c>
      <c r="U88" s="71">
        <v>0.3</v>
      </c>
      <c r="V88" s="71">
        <v>0.8</v>
      </c>
      <c r="W88" s="71">
        <v>1.1000000000000001</v>
      </c>
      <c r="X88" s="70">
        <v>3</v>
      </c>
      <c r="Y88" s="71">
        <v>31</v>
      </c>
      <c r="Z88" s="71">
        <v>4</v>
      </c>
      <c r="AA88" s="59">
        <v>0</v>
      </c>
      <c r="AB88" s="71">
        <v>0.12</v>
      </c>
      <c r="AC88" s="71">
        <v>0.12</v>
      </c>
      <c r="AD88" s="60">
        <v>0</v>
      </c>
      <c r="AE88" s="71">
        <v>0.12</v>
      </c>
      <c r="AF88" s="70">
        <v>0.04</v>
      </c>
      <c r="AG88" s="71">
        <v>0.1</v>
      </c>
      <c r="AH88" s="71">
        <v>0.14000000000000001</v>
      </c>
      <c r="AI88" s="71">
        <v>0.04</v>
      </c>
      <c r="AJ88" s="71">
        <v>0.14000000000000001</v>
      </c>
      <c r="AK88" s="63" t="s">
        <v>25</v>
      </c>
      <c r="AL88" s="95">
        <f t="shared" si="1"/>
        <v>-2.0000000000000018E-2</v>
      </c>
    </row>
    <row r="89" spans="1:38" ht="17.25" thickBot="1">
      <c r="A89" s="72">
        <v>87</v>
      </c>
      <c r="B89" s="57" t="s">
        <v>148</v>
      </c>
      <c r="C89" s="58" t="s">
        <v>1814</v>
      </c>
      <c r="D89" s="69" t="s">
        <v>104</v>
      </c>
      <c r="E89" s="58" t="s">
        <v>81</v>
      </c>
      <c r="F89" s="69" t="s">
        <v>3646</v>
      </c>
      <c r="G89" s="69">
        <v>2003</v>
      </c>
      <c r="H89" s="70">
        <v>9</v>
      </c>
      <c r="I89" s="71">
        <v>9</v>
      </c>
      <c r="J89" s="71">
        <v>799</v>
      </c>
      <c r="K89" s="71">
        <v>8.9</v>
      </c>
      <c r="L89" s="59">
        <v>0</v>
      </c>
      <c r="M89" s="71">
        <v>1</v>
      </c>
      <c r="N89" s="71">
        <v>1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70">
        <v>0.8</v>
      </c>
      <c r="U89" s="71">
        <v>0.8</v>
      </c>
      <c r="V89" s="71">
        <v>0.9</v>
      </c>
      <c r="W89" s="71">
        <v>1.7</v>
      </c>
      <c r="X89" s="70">
        <v>10</v>
      </c>
      <c r="Y89" s="71">
        <v>27</v>
      </c>
      <c r="Z89" s="71">
        <v>16</v>
      </c>
      <c r="AA89" s="59">
        <v>0</v>
      </c>
      <c r="AB89" s="71">
        <v>0.11</v>
      </c>
      <c r="AC89" s="71">
        <v>0.11</v>
      </c>
      <c r="AD89" s="60">
        <v>0</v>
      </c>
      <c r="AE89" s="71">
        <v>0.11</v>
      </c>
      <c r="AF89" s="70">
        <v>0.09</v>
      </c>
      <c r="AG89" s="71">
        <v>0.1</v>
      </c>
      <c r="AH89" s="71">
        <v>0.19</v>
      </c>
      <c r="AI89" s="71">
        <v>0.09</v>
      </c>
      <c r="AJ89" s="71">
        <v>0.19</v>
      </c>
      <c r="AK89" s="63" t="s">
        <v>25</v>
      </c>
      <c r="AL89" s="95">
        <f t="shared" si="1"/>
        <v>-0.08</v>
      </c>
    </row>
    <row r="90" spans="1:38" ht="17.25" thickBot="1">
      <c r="A90" s="72">
        <v>88</v>
      </c>
      <c r="B90" s="57" t="s">
        <v>2950</v>
      </c>
      <c r="C90" s="58" t="s">
        <v>1814</v>
      </c>
      <c r="D90" s="69" t="s">
        <v>103</v>
      </c>
      <c r="E90" s="58" t="s">
        <v>95</v>
      </c>
      <c r="F90" s="69" t="s">
        <v>3647</v>
      </c>
      <c r="G90" s="69">
        <v>1997</v>
      </c>
      <c r="H90" s="70">
        <v>7</v>
      </c>
      <c r="I90" s="71">
        <v>6</v>
      </c>
      <c r="J90" s="71">
        <v>523</v>
      </c>
      <c r="K90" s="71">
        <v>5.8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71">
        <v>1</v>
      </c>
      <c r="T90" s="70">
        <v>0.1</v>
      </c>
      <c r="U90" s="71">
        <v>0.1</v>
      </c>
      <c r="V90" s="71">
        <v>0.2</v>
      </c>
      <c r="W90" s="71">
        <v>0.3</v>
      </c>
      <c r="X90" s="70">
        <v>3</v>
      </c>
      <c r="Y90" s="71">
        <v>19</v>
      </c>
      <c r="Z90" s="71">
        <v>2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0.01</v>
      </c>
      <c r="AG90" s="71">
        <v>0.04</v>
      </c>
      <c r="AH90" s="71">
        <v>0.05</v>
      </c>
      <c r="AI90" s="71">
        <v>0.01</v>
      </c>
      <c r="AJ90" s="71">
        <v>0.05</v>
      </c>
      <c r="AK90" s="63" t="s">
        <v>25</v>
      </c>
      <c r="AL90" s="95">
        <f t="shared" si="1"/>
        <v>-0.05</v>
      </c>
    </row>
    <row r="91" spans="1:38" ht="17.25" thickBot="1">
      <c r="A91" s="72">
        <v>89</v>
      </c>
      <c r="B91" s="57" t="s">
        <v>2731</v>
      </c>
      <c r="C91" s="58" t="s">
        <v>1814</v>
      </c>
      <c r="D91" s="69" t="s">
        <v>103</v>
      </c>
      <c r="E91" s="58" t="s">
        <v>2350</v>
      </c>
      <c r="F91" s="69" t="s">
        <v>3648</v>
      </c>
      <c r="G91" s="69">
        <v>1989</v>
      </c>
      <c r="H91" s="70">
        <v>1</v>
      </c>
      <c r="I91" s="60">
        <v>0</v>
      </c>
      <c r="J91" s="71">
        <v>17</v>
      </c>
      <c r="K91" s="71">
        <v>0.2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59">
        <v>0</v>
      </c>
      <c r="U91" s="60">
        <v>0</v>
      </c>
      <c r="V91" s="60">
        <v>0</v>
      </c>
      <c r="W91" s="60">
        <v>0</v>
      </c>
      <c r="X91" s="70">
        <v>2</v>
      </c>
      <c r="Y91" s="71">
        <v>1</v>
      </c>
      <c r="Z91" s="71">
        <v>1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59">
        <v>0</v>
      </c>
      <c r="AG91" s="60">
        <v>0</v>
      </c>
      <c r="AH91" s="60">
        <v>0</v>
      </c>
      <c r="AI91" s="60">
        <v>0</v>
      </c>
      <c r="AJ91" s="60">
        <v>0</v>
      </c>
      <c r="AK91" s="63" t="s">
        <v>25</v>
      </c>
      <c r="AL91" s="95">
        <f t="shared" si="1"/>
        <v>0</v>
      </c>
    </row>
    <row r="92" spans="1:38" ht="17.25" thickBot="1">
      <c r="A92" s="72">
        <v>90</v>
      </c>
      <c r="B92" s="57" t="s">
        <v>149</v>
      </c>
      <c r="C92" s="58" t="s">
        <v>1832</v>
      </c>
      <c r="D92" s="69" t="s">
        <v>103</v>
      </c>
      <c r="E92" s="58" t="s">
        <v>91</v>
      </c>
      <c r="F92" s="69" t="s">
        <v>3649</v>
      </c>
      <c r="G92" s="69">
        <v>1996</v>
      </c>
      <c r="H92" s="70">
        <v>1</v>
      </c>
      <c r="I92" s="60">
        <v>0</v>
      </c>
      <c r="J92" s="71">
        <v>1</v>
      </c>
      <c r="K92" s="60">
        <v>0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59">
        <v>0</v>
      </c>
      <c r="U92" s="60">
        <v>0</v>
      </c>
      <c r="V92" s="60">
        <v>0</v>
      </c>
      <c r="W92" s="60">
        <v>0</v>
      </c>
      <c r="X92" s="59">
        <v>0</v>
      </c>
      <c r="Y92" s="60">
        <v>0</v>
      </c>
      <c r="Z92" s="60">
        <v>0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59">
        <v>0</v>
      </c>
      <c r="AG92" s="60">
        <v>0</v>
      </c>
      <c r="AH92" s="60">
        <v>0</v>
      </c>
      <c r="AI92" s="60">
        <v>0</v>
      </c>
      <c r="AJ92" s="60">
        <v>0</v>
      </c>
      <c r="AK92" s="63" t="s">
        <v>25</v>
      </c>
      <c r="AL92" s="95">
        <f t="shared" si="1"/>
        <v>0</v>
      </c>
    </row>
    <row r="93" spans="1:38" ht="17.25" thickBot="1">
      <c r="A93" s="72">
        <v>91</v>
      </c>
      <c r="B93" s="57" t="s">
        <v>150</v>
      </c>
      <c r="C93" s="58" t="s">
        <v>1847</v>
      </c>
      <c r="D93" s="69" t="s">
        <v>104</v>
      </c>
      <c r="E93" s="58" t="s">
        <v>91</v>
      </c>
      <c r="F93" s="69" t="s">
        <v>3650</v>
      </c>
      <c r="G93" s="69">
        <v>1992</v>
      </c>
      <c r="H93" s="70">
        <v>9</v>
      </c>
      <c r="I93" s="71">
        <v>9</v>
      </c>
      <c r="J93" s="71">
        <v>806</v>
      </c>
      <c r="K93" s="71">
        <v>9</v>
      </c>
      <c r="L93" s="59">
        <v>0</v>
      </c>
      <c r="M93" s="71">
        <v>4</v>
      </c>
      <c r="N93" s="71">
        <v>4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59">
        <v>0</v>
      </c>
      <c r="U93" s="60">
        <v>0</v>
      </c>
      <c r="V93" s="71">
        <v>1.1000000000000001</v>
      </c>
      <c r="W93" s="71">
        <v>1.1000000000000001</v>
      </c>
      <c r="X93" s="70">
        <v>25</v>
      </c>
      <c r="Y93" s="71">
        <v>31</v>
      </c>
      <c r="Z93" s="71">
        <v>22</v>
      </c>
      <c r="AA93" s="59">
        <v>0</v>
      </c>
      <c r="AB93" s="71">
        <v>0.45</v>
      </c>
      <c r="AC93" s="71">
        <v>0.45</v>
      </c>
      <c r="AD93" s="60">
        <v>0</v>
      </c>
      <c r="AE93" s="71">
        <v>0.45</v>
      </c>
      <c r="AF93" s="59">
        <v>0</v>
      </c>
      <c r="AG93" s="71">
        <v>0.13</v>
      </c>
      <c r="AH93" s="71">
        <v>0.13</v>
      </c>
      <c r="AI93" s="60">
        <v>0</v>
      </c>
      <c r="AJ93" s="71">
        <v>0.13</v>
      </c>
      <c r="AK93" s="63" t="s">
        <v>25</v>
      </c>
      <c r="AL93" s="95">
        <f t="shared" si="1"/>
        <v>0.32</v>
      </c>
    </row>
    <row r="94" spans="1:38" ht="17.25" thickBot="1">
      <c r="A94" s="72">
        <v>92</v>
      </c>
      <c r="B94" s="57" t="s">
        <v>151</v>
      </c>
      <c r="C94" s="58" t="s">
        <v>1824</v>
      </c>
      <c r="D94" s="69" t="s">
        <v>1812</v>
      </c>
      <c r="E94" s="58" t="s">
        <v>83</v>
      </c>
      <c r="F94" s="69" t="s">
        <v>3651</v>
      </c>
      <c r="G94" s="69">
        <v>1992</v>
      </c>
      <c r="H94" s="70">
        <v>2</v>
      </c>
      <c r="I94" s="60">
        <v>0</v>
      </c>
      <c r="J94" s="71">
        <v>25</v>
      </c>
      <c r="K94" s="71">
        <v>0.3</v>
      </c>
      <c r="L94" s="59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70">
        <v>0.1</v>
      </c>
      <c r="U94" s="71">
        <v>0.1</v>
      </c>
      <c r="V94" s="60">
        <v>0</v>
      </c>
      <c r="W94" s="71">
        <v>0.1</v>
      </c>
      <c r="X94" s="70">
        <v>5</v>
      </c>
      <c r="Y94" s="71">
        <v>5</v>
      </c>
      <c r="Z94" s="71">
        <v>2</v>
      </c>
      <c r="AA94" s="59">
        <v>0</v>
      </c>
      <c r="AB94" s="60">
        <v>0</v>
      </c>
      <c r="AC94" s="60">
        <v>0</v>
      </c>
      <c r="AD94" s="60">
        <v>0</v>
      </c>
      <c r="AE94" s="60">
        <v>0</v>
      </c>
      <c r="AF94" s="70">
        <v>0.52</v>
      </c>
      <c r="AG94" s="60">
        <v>0</v>
      </c>
      <c r="AH94" s="71">
        <v>0.52</v>
      </c>
      <c r="AI94" s="71">
        <v>0.52</v>
      </c>
      <c r="AJ94" s="71">
        <v>0.52</v>
      </c>
      <c r="AK94" s="63" t="s">
        <v>25</v>
      </c>
      <c r="AL94" s="95">
        <f t="shared" si="1"/>
        <v>-0.52</v>
      </c>
    </row>
    <row r="95" spans="1:38" ht="17.25" thickBot="1">
      <c r="A95" s="72">
        <v>93</v>
      </c>
      <c r="B95" s="57" t="s">
        <v>153</v>
      </c>
      <c r="C95" s="58" t="s">
        <v>1822</v>
      </c>
      <c r="D95" s="69" t="s">
        <v>104</v>
      </c>
      <c r="E95" s="58" t="s">
        <v>81</v>
      </c>
      <c r="F95" s="69" t="s">
        <v>3652</v>
      </c>
      <c r="G95" s="69">
        <v>1998</v>
      </c>
      <c r="H95" s="70">
        <v>3</v>
      </c>
      <c r="I95" s="71">
        <v>3</v>
      </c>
      <c r="J95" s="71">
        <v>270</v>
      </c>
      <c r="K95" s="71">
        <v>3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71">
        <v>3</v>
      </c>
      <c r="S95" s="60">
        <v>0</v>
      </c>
      <c r="T95" s="59">
        <v>0</v>
      </c>
      <c r="U95" s="60">
        <v>0</v>
      </c>
      <c r="V95" s="60">
        <v>0</v>
      </c>
      <c r="W95" s="60">
        <v>0</v>
      </c>
      <c r="X95" s="70">
        <v>3</v>
      </c>
      <c r="Y95" s="71">
        <v>5</v>
      </c>
      <c r="Z95" s="71">
        <v>2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59">
        <v>0</v>
      </c>
      <c r="AG95" s="71">
        <v>0.01</v>
      </c>
      <c r="AH95" s="71">
        <v>0.01</v>
      </c>
      <c r="AI95" s="60">
        <v>0</v>
      </c>
      <c r="AJ95" s="71">
        <v>0.01</v>
      </c>
      <c r="AK95" s="63" t="s">
        <v>25</v>
      </c>
      <c r="AL95" s="95">
        <f t="shared" si="1"/>
        <v>-0.01</v>
      </c>
    </row>
    <row r="96" spans="1:38" ht="17.25" thickBot="1">
      <c r="A96" s="72">
        <v>94</v>
      </c>
      <c r="B96" s="57" t="s">
        <v>2672</v>
      </c>
      <c r="C96" s="58" t="s">
        <v>1834</v>
      </c>
      <c r="D96" s="69" t="s">
        <v>103</v>
      </c>
      <c r="E96" s="58" t="s">
        <v>2350</v>
      </c>
      <c r="F96" s="69" t="s">
        <v>3653</v>
      </c>
      <c r="G96" s="69">
        <v>1996</v>
      </c>
      <c r="H96" s="70">
        <v>9</v>
      </c>
      <c r="I96" s="71">
        <v>9</v>
      </c>
      <c r="J96" s="71">
        <v>780</v>
      </c>
      <c r="K96" s="71">
        <v>8.6999999999999993</v>
      </c>
      <c r="L96" s="59">
        <v>0</v>
      </c>
      <c r="M96" s="71">
        <v>1</v>
      </c>
      <c r="N96" s="71">
        <v>1</v>
      </c>
      <c r="O96" s="60">
        <v>0</v>
      </c>
      <c r="P96" s="60">
        <v>0</v>
      </c>
      <c r="Q96" s="60">
        <v>0</v>
      </c>
      <c r="R96" s="71">
        <v>4</v>
      </c>
      <c r="S96" s="60">
        <v>0</v>
      </c>
      <c r="T96" s="70">
        <v>0.1</v>
      </c>
      <c r="U96" s="71">
        <v>0.1</v>
      </c>
      <c r="V96" s="71">
        <v>0.6</v>
      </c>
      <c r="W96" s="71">
        <v>0.7</v>
      </c>
      <c r="X96" s="70">
        <v>5</v>
      </c>
      <c r="Y96" s="71">
        <v>38</v>
      </c>
      <c r="Z96" s="71">
        <v>9</v>
      </c>
      <c r="AA96" s="59">
        <v>0</v>
      </c>
      <c r="AB96" s="71">
        <v>0.12</v>
      </c>
      <c r="AC96" s="71">
        <v>0.12</v>
      </c>
      <c r="AD96" s="60">
        <v>0</v>
      </c>
      <c r="AE96" s="71">
        <v>0.12</v>
      </c>
      <c r="AF96" s="70">
        <v>0.01</v>
      </c>
      <c r="AG96" s="71">
        <v>7.0000000000000007E-2</v>
      </c>
      <c r="AH96" s="71">
        <v>0.08</v>
      </c>
      <c r="AI96" s="71">
        <v>0.01</v>
      </c>
      <c r="AJ96" s="71">
        <v>0.08</v>
      </c>
      <c r="AK96" s="63" t="s">
        <v>25</v>
      </c>
      <c r="AL96" s="95">
        <f t="shared" si="1"/>
        <v>3.9999999999999994E-2</v>
      </c>
    </row>
    <row r="97" spans="1:38" ht="17.25" thickBot="1">
      <c r="A97" s="72">
        <v>95</v>
      </c>
      <c r="B97" s="57" t="s">
        <v>154</v>
      </c>
      <c r="C97" s="58" t="s">
        <v>1824</v>
      </c>
      <c r="D97" s="69" t="s">
        <v>102</v>
      </c>
      <c r="E97" s="58" t="s">
        <v>93</v>
      </c>
      <c r="F97" s="69" t="s">
        <v>3654</v>
      </c>
      <c r="G97" s="69">
        <v>1999</v>
      </c>
      <c r="H97" s="70">
        <v>9</v>
      </c>
      <c r="I97" s="71">
        <v>9</v>
      </c>
      <c r="J97" s="71">
        <v>711</v>
      </c>
      <c r="K97" s="71">
        <v>7.9</v>
      </c>
      <c r="L97" s="70">
        <v>2</v>
      </c>
      <c r="M97" s="71">
        <v>1</v>
      </c>
      <c r="N97" s="71">
        <v>3</v>
      </c>
      <c r="O97" s="71">
        <v>2</v>
      </c>
      <c r="P97" s="60">
        <v>0</v>
      </c>
      <c r="Q97" s="60">
        <v>0</v>
      </c>
      <c r="R97" s="71">
        <v>1</v>
      </c>
      <c r="S97" s="60">
        <v>0</v>
      </c>
      <c r="T97" s="70">
        <v>2.6</v>
      </c>
      <c r="U97" s="71">
        <v>2.6</v>
      </c>
      <c r="V97" s="71">
        <v>1.3</v>
      </c>
      <c r="W97" s="71">
        <v>3.9</v>
      </c>
      <c r="X97" s="70">
        <v>26</v>
      </c>
      <c r="Y97" s="71">
        <v>18</v>
      </c>
      <c r="Z97" s="71">
        <v>27</v>
      </c>
      <c r="AA97" s="70">
        <v>0.25</v>
      </c>
      <c r="AB97" s="71">
        <v>0.13</v>
      </c>
      <c r="AC97" s="71">
        <v>0.38</v>
      </c>
      <c r="AD97" s="71">
        <v>0.25</v>
      </c>
      <c r="AE97" s="71">
        <v>0.38</v>
      </c>
      <c r="AF97" s="70">
        <v>0.32</v>
      </c>
      <c r="AG97" s="71">
        <v>0.16</v>
      </c>
      <c r="AH97" s="71">
        <v>0.49</v>
      </c>
      <c r="AI97" s="71">
        <v>0.32</v>
      </c>
      <c r="AJ97" s="71">
        <v>0.49</v>
      </c>
      <c r="AK97" s="63" t="s">
        <v>25</v>
      </c>
      <c r="AL97" s="95">
        <f t="shared" si="1"/>
        <v>-0.10999999999999999</v>
      </c>
    </row>
    <row r="98" spans="1:38" ht="17.25" thickBot="1">
      <c r="A98" s="72">
        <v>96</v>
      </c>
      <c r="B98" s="57" t="s">
        <v>2673</v>
      </c>
      <c r="C98" s="58" t="s">
        <v>1838</v>
      </c>
      <c r="D98" s="69" t="s">
        <v>103</v>
      </c>
      <c r="E98" s="58" t="s">
        <v>73</v>
      </c>
      <c r="F98" s="69" t="s">
        <v>3655</v>
      </c>
      <c r="G98" s="69">
        <v>1996</v>
      </c>
      <c r="H98" s="70">
        <v>5</v>
      </c>
      <c r="I98" s="71">
        <v>3</v>
      </c>
      <c r="J98" s="71">
        <v>246</v>
      </c>
      <c r="K98" s="71">
        <v>2.7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1</v>
      </c>
      <c r="S98" s="60">
        <v>0</v>
      </c>
      <c r="T98" s="70">
        <v>0.1</v>
      </c>
      <c r="U98" s="71">
        <v>0.1</v>
      </c>
      <c r="V98" s="71">
        <v>0.4</v>
      </c>
      <c r="W98" s="71">
        <v>0.4</v>
      </c>
      <c r="X98" s="59">
        <v>0</v>
      </c>
      <c r="Y98" s="71">
        <v>7</v>
      </c>
      <c r="Z98" s="71">
        <v>2</v>
      </c>
      <c r="AA98" s="59">
        <v>0</v>
      </c>
      <c r="AB98" s="71">
        <v>0.37</v>
      </c>
      <c r="AC98" s="71">
        <v>0.37</v>
      </c>
      <c r="AD98" s="60">
        <v>0</v>
      </c>
      <c r="AE98" s="71">
        <v>0.37</v>
      </c>
      <c r="AF98" s="70">
        <v>0.03</v>
      </c>
      <c r="AG98" s="71">
        <v>0.14000000000000001</v>
      </c>
      <c r="AH98" s="71">
        <v>0.16</v>
      </c>
      <c r="AI98" s="71">
        <v>0.03</v>
      </c>
      <c r="AJ98" s="71">
        <v>0.16</v>
      </c>
      <c r="AK98" s="63" t="s">
        <v>25</v>
      </c>
      <c r="AL98" s="95">
        <f t="shared" si="1"/>
        <v>0.21</v>
      </c>
    </row>
    <row r="99" spans="1:38" ht="17.25" thickBot="1">
      <c r="A99" s="72">
        <v>97</v>
      </c>
      <c r="B99" s="57" t="s">
        <v>2674</v>
      </c>
      <c r="C99" s="58" t="s">
        <v>1846</v>
      </c>
      <c r="D99" s="69" t="s">
        <v>104</v>
      </c>
      <c r="E99" s="58" t="s">
        <v>2350</v>
      </c>
      <c r="F99" s="69" t="s">
        <v>3656</v>
      </c>
      <c r="G99" s="69">
        <v>2002</v>
      </c>
      <c r="H99" s="70">
        <v>9</v>
      </c>
      <c r="I99" s="71">
        <v>9</v>
      </c>
      <c r="J99" s="71">
        <v>765</v>
      </c>
      <c r="K99" s="71">
        <v>8.5</v>
      </c>
      <c r="L99" s="59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70">
        <v>0.2</v>
      </c>
      <c r="U99" s="71">
        <v>0.2</v>
      </c>
      <c r="V99" s="71">
        <v>0.1</v>
      </c>
      <c r="W99" s="71">
        <v>0.3</v>
      </c>
      <c r="X99" s="70">
        <v>6</v>
      </c>
      <c r="Y99" s="71">
        <v>28</v>
      </c>
      <c r="Z99" s="71">
        <v>2</v>
      </c>
      <c r="AA99" s="59">
        <v>0</v>
      </c>
      <c r="AB99" s="60">
        <v>0</v>
      </c>
      <c r="AC99" s="60">
        <v>0</v>
      </c>
      <c r="AD99" s="60">
        <v>0</v>
      </c>
      <c r="AE99" s="60">
        <v>0</v>
      </c>
      <c r="AF99" s="70">
        <v>0.02</v>
      </c>
      <c r="AG99" s="71">
        <v>0.02</v>
      </c>
      <c r="AH99" s="71">
        <v>0.04</v>
      </c>
      <c r="AI99" s="71">
        <v>0.02</v>
      </c>
      <c r="AJ99" s="71">
        <v>0.04</v>
      </c>
      <c r="AK99" s="63" t="s">
        <v>25</v>
      </c>
      <c r="AL99" s="95">
        <f t="shared" si="1"/>
        <v>-0.04</v>
      </c>
    </row>
    <row r="100" spans="1:38" ht="17.25" thickBot="1">
      <c r="A100" s="72">
        <v>98</v>
      </c>
      <c r="B100" s="57" t="s">
        <v>155</v>
      </c>
      <c r="C100" s="58" t="s">
        <v>1843</v>
      </c>
      <c r="D100" s="69" t="s">
        <v>104</v>
      </c>
      <c r="E100" s="58" t="s">
        <v>69</v>
      </c>
      <c r="F100" s="69" t="s">
        <v>3657</v>
      </c>
      <c r="G100" s="69">
        <v>1999</v>
      </c>
      <c r="H100" s="70">
        <v>8</v>
      </c>
      <c r="I100" s="71">
        <v>7</v>
      </c>
      <c r="J100" s="71">
        <v>655</v>
      </c>
      <c r="K100" s="71">
        <v>7.3</v>
      </c>
      <c r="L100" s="70">
        <v>1</v>
      </c>
      <c r="M100" s="60">
        <v>0</v>
      </c>
      <c r="N100" s="71">
        <v>1</v>
      </c>
      <c r="O100" s="71">
        <v>1</v>
      </c>
      <c r="P100" s="60">
        <v>0</v>
      </c>
      <c r="Q100" s="60">
        <v>0</v>
      </c>
      <c r="R100" s="71">
        <v>1</v>
      </c>
      <c r="S100" s="60">
        <v>0</v>
      </c>
      <c r="T100" s="70">
        <v>0.3</v>
      </c>
      <c r="U100" s="71">
        <v>0.3</v>
      </c>
      <c r="V100" s="71">
        <v>0.6</v>
      </c>
      <c r="W100" s="71">
        <v>0.9</v>
      </c>
      <c r="X100" s="70">
        <v>19</v>
      </c>
      <c r="Y100" s="71">
        <v>37</v>
      </c>
      <c r="Z100" s="71">
        <v>32</v>
      </c>
      <c r="AA100" s="70">
        <v>0.14000000000000001</v>
      </c>
      <c r="AB100" s="60">
        <v>0</v>
      </c>
      <c r="AC100" s="71">
        <v>0.14000000000000001</v>
      </c>
      <c r="AD100" s="71">
        <v>0.14000000000000001</v>
      </c>
      <c r="AE100" s="71">
        <v>0.14000000000000001</v>
      </c>
      <c r="AF100" s="70">
        <v>0.04</v>
      </c>
      <c r="AG100" s="71">
        <v>0.08</v>
      </c>
      <c r="AH100" s="71">
        <v>0.12</v>
      </c>
      <c r="AI100" s="71">
        <v>0.04</v>
      </c>
      <c r="AJ100" s="71">
        <v>0.12</v>
      </c>
      <c r="AK100" s="63" t="s">
        <v>25</v>
      </c>
      <c r="AL100" s="95">
        <f t="shared" si="1"/>
        <v>2.0000000000000018E-2</v>
      </c>
    </row>
    <row r="101" spans="1:38" ht="17.25" thickBot="1">
      <c r="A101" s="72">
        <v>99</v>
      </c>
      <c r="B101" s="57" t="s">
        <v>156</v>
      </c>
      <c r="C101" s="58" t="s">
        <v>1827</v>
      </c>
      <c r="D101" s="69" t="s">
        <v>1812</v>
      </c>
      <c r="E101" s="58" t="s">
        <v>77</v>
      </c>
      <c r="F101" s="69" t="s">
        <v>3658</v>
      </c>
      <c r="G101" s="69">
        <v>2000</v>
      </c>
      <c r="H101" s="70">
        <v>2</v>
      </c>
      <c r="I101" s="60">
        <v>0</v>
      </c>
      <c r="J101" s="71">
        <v>54</v>
      </c>
      <c r="K101" s="71">
        <v>0.6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70">
        <v>0.1</v>
      </c>
      <c r="U101" s="71">
        <v>0.1</v>
      </c>
      <c r="V101" s="60">
        <v>0</v>
      </c>
      <c r="W101" s="71">
        <v>0.1</v>
      </c>
      <c r="X101" s="59">
        <v>0</v>
      </c>
      <c r="Y101" s="71">
        <v>4</v>
      </c>
      <c r="Z101" s="60">
        <v>0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0.12</v>
      </c>
      <c r="AG101" s="60">
        <v>0</v>
      </c>
      <c r="AH101" s="71">
        <v>0.12</v>
      </c>
      <c r="AI101" s="71">
        <v>0.12</v>
      </c>
      <c r="AJ101" s="71">
        <v>0.12</v>
      </c>
      <c r="AK101" s="63" t="s">
        <v>25</v>
      </c>
      <c r="AL101" s="95">
        <f t="shared" si="1"/>
        <v>-0.12</v>
      </c>
    </row>
    <row r="102" spans="1:38" ht="17.25" thickBot="1">
      <c r="A102" s="72">
        <v>100</v>
      </c>
      <c r="B102" s="57" t="s">
        <v>157</v>
      </c>
      <c r="C102" s="58" t="s">
        <v>1824</v>
      </c>
      <c r="D102" s="69" t="s">
        <v>1812</v>
      </c>
      <c r="E102" s="58" t="s">
        <v>87</v>
      </c>
      <c r="F102" s="69" t="s">
        <v>3659</v>
      </c>
      <c r="G102" s="69">
        <v>2001</v>
      </c>
      <c r="H102" s="70">
        <v>4</v>
      </c>
      <c r="I102" s="71">
        <v>4</v>
      </c>
      <c r="J102" s="71">
        <v>283</v>
      </c>
      <c r="K102" s="71">
        <v>3.1</v>
      </c>
      <c r="L102" s="59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70">
        <v>0.2</v>
      </c>
      <c r="U102" s="71">
        <v>0.2</v>
      </c>
      <c r="V102" s="71">
        <v>0.1</v>
      </c>
      <c r="W102" s="71">
        <v>0.2</v>
      </c>
      <c r="X102" s="70">
        <v>3</v>
      </c>
      <c r="Y102" s="71">
        <v>7</v>
      </c>
      <c r="Z102" s="71">
        <v>7</v>
      </c>
      <c r="AA102" s="59">
        <v>0</v>
      </c>
      <c r="AB102" s="60">
        <v>0</v>
      </c>
      <c r="AC102" s="60">
        <v>0</v>
      </c>
      <c r="AD102" s="60">
        <v>0</v>
      </c>
      <c r="AE102" s="60">
        <v>0</v>
      </c>
      <c r="AF102" s="70">
        <v>0.05</v>
      </c>
      <c r="AG102" s="71">
        <v>0.02</v>
      </c>
      <c r="AH102" s="71">
        <v>7.0000000000000007E-2</v>
      </c>
      <c r="AI102" s="71">
        <v>0.05</v>
      </c>
      <c r="AJ102" s="71">
        <v>7.0000000000000007E-2</v>
      </c>
      <c r="AK102" s="63" t="s">
        <v>25</v>
      </c>
      <c r="AL102" s="95">
        <f t="shared" si="1"/>
        <v>-7.0000000000000007E-2</v>
      </c>
    </row>
    <row r="103" spans="1:38" ht="17.25" thickBot="1">
      <c r="A103" s="72">
        <v>101</v>
      </c>
      <c r="B103" s="57" t="s">
        <v>1786</v>
      </c>
      <c r="C103" s="58" t="s">
        <v>1820</v>
      </c>
      <c r="D103" s="69" t="s">
        <v>1821</v>
      </c>
      <c r="E103" s="58" t="s">
        <v>96</v>
      </c>
      <c r="F103" s="69" t="s">
        <v>3385</v>
      </c>
      <c r="G103" s="69">
        <v>1997</v>
      </c>
      <c r="H103" s="70">
        <v>8</v>
      </c>
      <c r="I103" s="71">
        <v>3</v>
      </c>
      <c r="J103" s="71">
        <v>373</v>
      </c>
      <c r="K103" s="71">
        <v>4.0999999999999996</v>
      </c>
      <c r="L103" s="70">
        <v>1</v>
      </c>
      <c r="M103" s="60">
        <v>0</v>
      </c>
      <c r="N103" s="71">
        <v>1</v>
      </c>
      <c r="O103" s="71">
        <v>1</v>
      </c>
      <c r="P103" s="60">
        <v>0</v>
      </c>
      <c r="Q103" s="60">
        <v>0</v>
      </c>
      <c r="R103" s="60">
        <v>0</v>
      </c>
      <c r="S103" s="60">
        <v>0</v>
      </c>
      <c r="T103" s="70">
        <v>1.8</v>
      </c>
      <c r="U103" s="71">
        <v>1.8</v>
      </c>
      <c r="V103" s="71">
        <v>0.3</v>
      </c>
      <c r="W103" s="71">
        <v>2.2000000000000002</v>
      </c>
      <c r="X103" s="70">
        <v>13</v>
      </c>
      <c r="Y103" s="71">
        <v>4</v>
      </c>
      <c r="Z103" s="71">
        <v>27</v>
      </c>
      <c r="AA103" s="70">
        <v>0.24</v>
      </c>
      <c r="AB103" s="60">
        <v>0</v>
      </c>
      <c r="AC103" s="71">
        <v>0.24</v>
      </c>
      <c r="AD103" s="71">
        <v>0.24</v>
      </c>
      <c r="AE103" s="71">
        <v>0.24</v>
      </c>
      <c r="AF103" s="70">
        <v>0.45</v>
      </c>
      <c r="AG103" s="71">
        <v>0.08</v>
      </c>
      <c r="AH103" s="71">
        <v>0.53</v>
      </c>
      <c r="AI103" s="71">
        <v>0.45</v>
      </c>
      <c r="AJ103" s="71">
        <v>0.53</v>
      </c>
      <c r="AK103" s="63" t="s">
        <v>25</v>
      </c>
      <c r="AL103" s="95">
        <f t="shared" si="1"/>
        <v>-0.29000000000000004</v>
      </c>
    </row>
    <row r="104" spans="1:38" ht="17.25" thickBot="1">
      <c r="A104" s="72">
        <v>102</v>
      </c>
      <c r="B104" s="57" t="s">
        <v>158</v>
      </c>
      <c r="C104" s="58" t="s">
        <v>1814</v>
      </c>
      <c r="D104" s="69" t="s">
        <v>103</v>
      </c>
      <c r="E104" s="58" t="s">
        <v>77</v>
      </c>
      <c r="F104" s="69" t="s">
        <v>3660</v>
      </c>
      <c r="G104" s="69">
        <v>1998</v>
      </c>
      <c r="H104" s="70">
        <v>1</v>
      </c>
      <c r="I104" s="60">
        <v>0</v>
      </c>
      <c r="J104" s="71">
        <v>10</v>
      </c>
      <c r="K104" s="71">
        <v>0.1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59">
        <v>0</v>
      </c>
      <c r="U104" s="60">
        <v>0</v>
      </c>
      <c r="V104" s="60">
        <v>0</v>
      </c>
      <c r="W104" s="60">
        <v>0</v>
      </c>
      <c r="X104" s="59">
        <v>0</v>
      </c>
      <c r="Y104" s="60">
        <v>0</v>
      </c>
      <c r="Z104" s="60">
        <v>0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59">
        <v>0</v>
      </c>
      <c r="AG104" s="60">
        <v>0</v>
      </c>
      <c r="AH104" s="60">
        <v>0</v>
      </c>
      <c r="AI104" s="60">
        <v>0</v>
      </c>
      <c r="AJ104" s="60">
        <v>0</v>
      </c>
      <c r="AK104" s="63" t="s">
        <v>25</v>
      </c>
      <c r="AL104" s="95">
        <f t="shared" si="1"/>
        <v>0</v>
      </c>
    </row>
    <row r="105" spans="1:38" ht="17.25" thickBot="1">
      <c r="A105" s="72">
        <v>103</v>
      </c>
      <c r="B105" s="57" t="s">
        <v>159</v>
      </c>
      <c r="C105" s="58" t="s">
        <v>1840</v>
      </c>
      <c r="D105" s="69" t="s">
        <v>104</v>
      </c>
      <c r="E105" s="58" t="s">
        <v>71</v>
      </c>
      <c r="F105" s="69" t="s">
        <v>3661</v>
      </c>
      <c r="G105" s="69">
        <v>1993</v>
      </c>
      <c r="H105" s="70">
        <v>4</v>
      </c>
      <c r="I105" s="60">
        <v>0</v>
      </c>
      <c r="J105" s="71">
        <v>47</v>
      </c>
      <c r="K105" s="71">
        <v>0.5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70">
        <v>0.6</v>
      </c>
      <c r="U105" s="71">
        <v>0.6</v>
      </c>
      <c r="V105" s="60">
        <v>0</v>
      </c>
      <c r="W105" s="71">
        <v>0.6</v>
      </c>
      <c r="X105" s="59">
        <v>0</v>
      </c>
      <c r="Y105" s="71">
        <v>6</v>
      </c>
      <c r="Z105" s="71">
        <v>2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1.07</v>
      </c>
      <c r="AG105" s="60">
        <v>0</v>
      </c>
      <c r="AH105" s="71">
        <v>1.07</v>
      </c>
      <c r="AI105" s="71">
        <v>1.07</v>
      </c>
      <c r="AJ105" s="71">
        <v>1.07</v>
      </c>
      <c r="AK105" s="63" t="s">
        <v>25</v>
      </c>
      <c r="AL105" s="95">
        <f t="shared" si="1"/>
        <v>-1.07</v>
      </c>
    </row>
    <row r="106" spans="1:38" ht="17.25" thickBot="1">
      <c r="A106" s="72">
        <v>104</v>
      </c>
      <c r="B106" s="57" t="s">
        <v>2849</v>
      </c>
      <c r="C106" s="58" t="s">
        <v>1814</v>
      </c>
      <c r="D106" s="69" t="s">
        <v>103</v>
      </c>
      <c r="E106" s="58" t="s">
        <v>2351</v>
      </c>
      <c r="F106" s="69" t="s">
        <v>3662</v>
      </c>
      <c r="G106" s="69">
        <v>1998</v>
      </c>
      <c r="H106" s="70">
        <v>3</v>
      </c>
      <c r="I106" s="60">
        <v>0</v>
      </c>
      <c r="J106" s="71">
        <v>60</v>
      </c>
      <c r="K106" s="71">
        <v>0.7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71">
        <v>1</v>
      </c>
      <c r="S106" s="60">
        <v>0</v>
      </c>
      <c r="T106" s="70">
        <v>0.1</v>
      </c>
      <c r="U106" s="71">
        <v>0.1</v>
      </c>
      <c r="V106" s="71">
        <v>0.1</v>
      </c>
      <c r="W106" s="71">
        <v>0.2</v>
      </c>
      <c r="X106" s="70">
        <v>3</v>
      </c>
      <c r="Y106" s="71">
        <v>4</v>
      </c>
      <c r="Z106" s="71">
        <v>1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70">
        <v>0.14000000000000001</v>
      </c>
      <c r="AG106" s="71">
        <v>0.11</v>
      </c>
      <c r="AH106" s="71">
        <v>0.25</v>
      </c>
      <c r="AI106" s="71">
        <v>0.14000000000000001</v>
      </c>
      <c r="AJ106" s="71">
        <v>0.25</v>
      </c>
      <c r="AK106" s="63" t="s">
        <v>25</v>
      </c>
      <c r="AL106" s="95">
        <f t="shared" si="1"/>
        <v>-0.25</v>
      </c>
    </row>
    <row r="107" spans="1:38" ht="17.25" thickBot="1">
      <c r="A107" s="72">
        <v>105</v>
      </c>
      <c r="B107" s="57" t="s">
        <v>160</v>
      </c>
      <c r="C107" s="58" t="s">
        <v>1814</v>
      </c>
      <c r="D107" s="69" t="s">
        <v>104</v>
      </c>
      <c r="E107" s="58" t="s">
        <v>93</v>
      </c>
      <c r="F107" s="69" t="s">
        <v>3663</v>
      </c>
      <c r="G107" s="69">
        <v>1990</v>
      </c>
      <c r="H107" s="70">
        <v>9</v>
      </c>
      <c r="I107" s="71">
        <v>9</v>
      </c>
      <c r="J107" s="71">
        <v>790</v>
      </c>
      <c r="K107" s="71">
        <v>8.8000000000000007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71">
        <v>3</v>
      </c>
      <c r="S107" s="60">
        <v>0</v>
      </c>
      <c r="T107" s="70">
        <v>0.7</v>
      </c>
      <c r="U107" s="71">
        <v>0.7</v>
      </c>
      <c r="V107" s="71">
        <v>0.6</v>
      </c>
      <c r="W107" s="71">
        <v>1.3</v>
      </c>
      <c r="X107" s="70">
        <v>1</v>
      </c>
      <c r="Y107" s="71">
        <v>23</v>
      </c>
      <c r="Z107" s="71">
        <v>2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0.08</v>
      </c>
      <c r="AG107" s="71">
        <v>7.0000000000000007E-2</v>
      </c>
      <c r="AH107" s="71">
        <v>0.15</v>
      </c>
      <c r="AI107" s="71">
        <v>0.08</v>
      </c>
      <c r="AJ107" s="71">
        <v>0.15</v>
      </c>
      <c r="AK107" s="63" t="s">
        <v>25</v>
      </c>
      <c r="AL107" s="95">
        <f t="shared" si="1"/>
        <v>-0.15</v>
      </c>
    </row>
    <row r="108" spans="1:38" ht="17.25" thickBot="1">
      <c r="A108" s="72">
        <v>106</v>
      </c>
      <c r="B108" s="57" t="s">
        <v>161</v>
      </c>
      <c r="C108" s="58" t="s">
        <v>1846</v>
      </c>
      <c r="D108" s="69" t="s">
        <v>103</v>
      </c>
      <c r="E108" s="58" t="s">
        <v>65</v>
      </c>
      <c r="F108" s="69" t="s">
        <v>3664</v>
      </c>
      <c r="G108" s="69">
        <v>1991</v>
      </c>
      <c r="H108" s="70">
        <v>1</v>
      </c>
      <c r="I108" s="71">
        <v>1</v>
      </c>
      <c r="J108" s="71">
        <v>22</v>
      </c>
      <c r="K108" s="71">
        <v>0.2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59">
        <v>0</v>
      </c>
      <c r="U108" s="60">
        <v>0</v>
      </c>
      <c r="V108" s="71">
        <v>0.2</v>
      </c>
      <c r="W108" s="71">
        <v>0.2</v>
      </c>
      <c r="X108" s="59">
        <v>0</v>
      </c>
      <c r="Y108" s="71">
        <v>1</v>
      </c>
      <c r="Z108" s="71">
        <v>3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0.08</v>
      </c>
      <c r="AG108" s="71">
        <v>0.83</v>
      </c>
      <c r="AH108" s="71">
        <v>0.91</v>
      </c>
      <c r="AI108" s="71">
        <v>0.08</v>
      </c>
      <c r="AJ108" s="71">
        <v>0.91</v>
      </c>
      <c r="AK108" s="63" t="s">
        <v>25</v>
      </c>
      <c r="AL108" s="95">
        <f t="shared" si="1"/>
        <v>-0.91</v>
      </c>
    </row>
    <row r="109" spans="1:38" ht="17.25" thickBot="1">
      <c r="A109" s="72">
        <v>107</v>
      </c>
      <c r="B109" s="57" t="s">
        <v>2951</v>
      </c>
      <c r="C109" s="58" t="s">
        <v>1846</v>
      </c>
      <c r="D109" s="69" t="s">
        <v>104</v>
      </c>
      <c r="E109" s="58" t="s">
        <v>2350</v>
      </c>
      <c r="F109" s="69" t="s">
        <v>3665</v>
      </c>
      <c r="G109" s="69">
        <v>1999</v>
      </c>
      <c r="H109" s="70">
        <v>6</v>
      </c>
      <c r="I109" s="71">
        <v>2</v>
      </c>
      <c r="J109" s="71">
        <v>241</v>
      </c>
      <c r="K109" s="71">
        <v>2.7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1</v>
      </c>
      <c r="S109" s="60">
        <v>0</v>
      </c>
      <c r="T109" s="70">
        <v>0.4</v>
      </c>
      <c r="U109" s="71">
        <v>0.4</v>
      </c>
      <c r="V109" s="71">
        <v>0.1</v>
      </c>
      <c r="W109" s="71">
        <v>0.5</v>
      </c>
      <c r="X109" s="70">
        <v>1</v>
      </c>
      <c r="Y109" s="71">
        <v>7</v>
      </c>
      <c r="Z109" s="60">
        <v>0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0.13</v>
      </c>
      <c r="AG109" s="71">
        <v>0.05</v>
      </c>
      <c r="AH109" s="71">
        <v>0.19</v>
      </c>
      <c r="AI109" s="71">
        <v>0.13</v>
      </c>
      <c r="AJ109" s="71">
        <v>0.19</v>
      </c>
      <c r="AK109" s="63" t="s">
        <v>25</v>
      </c>
      <c r="AL109" s="95">
        <f t="shared" si="1"/>
        <v>-0.19</v>
      </c>
    </row>
    <row r="110" spans="1:38" ht="17.25" thickBot="1">
      <c r="A110" s="72">
        <v>108</v>
      </c>
      <c r="B110" s="57" t="s">
        <v>3135</v>
      </c>
      <c r="C110" s="58" t="s">
        <v>1846</v>
      </c>
      <c r="D110" s="69" t="s">
        <v>1812</v>
      </c>
      <c r="E110" s="58" t="s">
        <v>83</v>
      </c>
      <c r="F110" s="69" t="s">
        <v>3666</v>
      </c>
      <c r="G110" s="69">
        <v>1995</v>
      </c>
      <c r="H110" s="70">
        <v>2</v>
      </c>
      <c r="I110" s="60">
        <v>0</v>
      </c>
      <c r="J110" s="71">
        <v>2</v>
      </c>
      <c r="K110" s="60">
        <v>0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59">
        <v>0</v>
      </c>
      <c r="U110" s="60">
        <v>0</v>
      </c>
      <c r="V110" s="60">
        <v>0</v>
      </c>
      <c r="W110" s="60">
        <v>0</v>
      </c>
      <c r="X110" s="59">
        <v>0</v>
      </c>
      <c r="Y110" s="60">
        <v>0</v>
      </c>
      <c r="Z110" s="60">
        <v>0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59">
        <v>0</v>
      </c>
      <c r="AG110" s="60">
        <v>0</v>
      </c>
      <c r="AH110" s="60">
        <v>0</v>
      </c>
      <c r="AI110" s="60">
        <v>0</v>
      </c>
      <c r="AJ110" s="60">
        <v>0</v>
      </c>
      <c r="AK110" s="63" t="s">
        <v>25</v>
      </c>
      <c r="AL110" s="95">
        <f t="shared" si="1"/>
        <v>0</v>
      </c>
    </row>
    <row r="111" spans="1:38" ht="17.25" thickBot="1">
      <c r="A111" s="72">
        <v>109</v>
      </c>
      <c r="B111" s="57" t="s">
        <v>2675</v>
      </c>
      <c r="C111" s="58" t="s">
        <v>1816</v>
      </c>
      <c r="D111" s="69" t="s">
        <v>1812</v>
      </c>
      <c r="E111" s="58" t="s">
        <v>83</v>
      </c>
      <c r="F111" s="69" t="s">
        <v>3667</v>
      </c>
      <c r="G111" s="69">
        <v>1999</v>
      </c>
      <c r="H111" s="70">
        <v>9</v>
      </c>
      <c r="I111" s="71">
        <v>9</v>
      </c>
      <c r="J111" s="71">
        <v>704</v>
      </c>
      <c r="K111" s="71">
        <v>7.8</v>
      </c>
      <c r="L111" s="70">
        <v>2</v>
      </c>
      <c r="M111" s="71">
        <v>3</v>
      </c>
      <c r="N111" s="71">
        <v>5</v>
      </c>
      <c r="O111" s="71">
        <v>2</v>
      </c>
      <c r="P111" s="60">
        <v>0</v>
      </c>
      <c r="Q111" s="60">
        <v>0</v>
      </c>
      <c r="R111" s="60">
        <v>0</v>
      </c>
      <c r="S111" s="60">
        <v>0</v>
      </c>
      <c r="T111" s="70">
        <v>1.6</v>
      </c>
      <c r="U111" s="71">
        <v>1.6</v>
      </c>
      <c r="V111" s="71">
        <v>3.1</v>
      </c>
      <c r="W111" s="71">
        <v>4.8</v>
      </c>
      <c r="X111" s="70">
        <v>31</v>
      </c>
      <c r="Y111" s="71">
        <v>27</v>
      </c>
      <c r="Z111" s="71">
        <v>54</v>
      </c>
      <c r="AA111" s="70">
        <v>0.26</v>
      </c>
      <c r="AB111" s="71">
        <v>0.38</v>
      </c>
      <c r="AC111" s="71">
        <v>0.64</v>
      </c>
      <c r="AD111" s="71">
        <v>0.26</v>
      </c>
      <c r="AE111" s="71">
        <v>0.64</v>
      </c>
      <c r="AF111" s="70">
        <v>0.21</v>
      </c>
      <c r="AG111" s="71">
        <v>0.4</v>
      </c>
      <c r="AH111" s="71">
        <v>0.61</v>
      </c>
      <c r="AI111" s="71">
        <v>0.21</v>
      </c>
      <c r="AJ111" s="71">
        <v>0.61</v>
      </c>
      <c r="AK111" s="63" t="s">
        <v>25</v>
      </c>
      <c r="AL111" s="95">
        <f t="shared" si="1"/>
        <v>3.0000000000000027E-2</v>
      </c>
    </row>
    <row r="112" spans="1:38" ht="17.25" thickBot="1">
      <c r="A112" s="72">
        <v>110</v>
      </c>
      <c r="B112" s="57" t="s">
        <v>2833</v>
      </c>
      <c r="C112" s="58" t="s">
        <v>1843</v>
      </c>
      <c r="D112" s="69" t="s">
        <v>104</v>
      </c>
      <c r="E112" s="58" t="s">
        <v>65</v>
      </c>
      <c r="F112" s="69" t="s">
        <v>3668</v>
      </c>
      <c r="G112" s="69">
        <v>1997</v>
      </c>
      <c r="H112" s="70">
        <v>8</v>
      </c>
      <c r="I112" s="71">
        <v>7</v>
      </c>
      <c r="J112" s="71">
        <v>646</v>
      </c>
      <c r="K112" s="71">
        <v>7.2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70">
        <v>0.4</v>
      </c>
      <c r="U112" s="71">
        <v>0.4</v>
      </c>
      <c r="V112" s="60">
        <v>0</v>
      </c>
      <c r="W112" s="71">
        <v>0.4</v>
      </c>
      <c r="X112" s="70">
        <v>14</v>
      </c>
      <c r="Y112" s="71">
        <v>50</v>
      </c>
      <c r="Z112" s="71">
        <v>5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70">
        <v>0.05</v>
      </c>
      <c r="AG112" s="60">
        <v>0</v>
      </c>
      <c r="AH112" s="71">
        <v>0.06</v>
      </c>
      <c r="AI112" s="71">
        <v>0.05</v>
      </c>
      <c r="AJ112" s="71">
        <v>0.06</v>
      </c>
      <c r="AK112" s="63" t="s">
        <v>25</v>
      </c>
      <c r="AL112" s="95">
        <f t="shared" si="1"/>
        <v>-0.06</v>
      </c>
    </row>
    <row r="113" spans="1:38" ht="17.25" thickBot="1">
      <c r="A113" s="72">
        <v>111</v>
      </c>
      <c r="B113" s="57" t="s">
        <v>162</v>
      </c>
      <c r="C113" s="58" t="s">
        <v>1848</v>
      </c>
      <c r="D113" s="69" t="s">
        <v>1821</v>
      </c>
      <c r="E113" s="58" t="s">
        <v>79</v>
      </c>
      <c r="F113" s="69" t="s">
        <v>3669</v>
      </c>
      <c r="G113" s="69">
        <v>1997</v>
      </c>
      <c r="H113" s="70">
        <v>9</v>
      </c>
      <c r="I113" s="71">
        <v>8</v>
      </c>
      <c r="J113" s="71">
        <v>624</v>
      </c>
      <c r="K113" s="71">
        <v>6.9</v>
      </c>
      <c r="L113" s="70">
        <v>2</v>
      </c>
      <c r="M113" s="60">
        <v>0</v>
      </c>
      <c r="N113" s="71">
        <v>2</v>
      </c>
      <c r="O113" s="71">
        <v>2</v>
      </c>
      <c r="P113" s="60">
        <v>0</v>
      </c>
      <c r="Q113" s="60">
        <v>0</v>
      </c>
      <c r="R113" s="60">
        <v>0</v>
      </c>
      <c r="S113" s="60">
        <v>0</v>
      </c>
      <c r="T113" s="70">
        <v>2.6</v>
      </c>
      <c r="U113" s="71">
        <v>2.6</v>
      </c>
      <c r="V113" s="71">
        <v>0.7</v>
      </c>
      <c r="W113" s="71">
        <v>3.3</v>
      </c>
      <c r="X113" s="70">
        <v>24</v>
      </c>
      <c r="Y113" s="71">
        <v>19</v>
      </c>
      <c r="Z113" s="71">
        <v>67</v>
      </c>
      <c r="AA113" s="70">
        <v>0.28999999999999998</v>
      </c>
      <c r="AB113" s="60">
        <v>0</v>
      </c>
      <c r="AC113" s="71">
        <v>0.28999999999999998</v>
      </c>
      <c r="AD113" s="71">
        <v>0.28999999999999998</v>
      </c>
      <c r="AE113" s="71">
        <v>0.28999999999999998</v>
      </c>
      <c r="AF113" s="70">
        <v>0.38</v>
      </c>
      <c r="AG113" s="71">
        <v>0.1</v>
      </c>
      <c r="AH113" s="71">
        <v>0.48</v>
      </c>
      <c r="AI113" s="71">
        <v>0.38</v>
      </c>
      <c r="AJ113" s="71">
        <v>0.48</v>
      </c>
      <c r="AK113" s="63" t="s">
        <v>25</v>
      </c>
      <c r="AL113" s="95">
        <f t="shared" si="1"/>
        <v>-0.19</v>
      </c>
    </row>
    <row r="114" spans="1:38" ht="17.25" thickBot="1">
      <c r="A114" s="72">
        <v>112</v>
      </c>
      <c r="B114" s="57" t="s">
        <v>163</v>
      </c>
      <c r="C114" s="58" t="s">
        <v>1816</v>
      </c>
      <c r="D114" s="69" t="s">
        <v>104</v>
      </c>
      <c r="E114" s="58" t="s">
        <v>83</v>
      </c>
      <c r="F114" s="69" t="s">
        <v>3670</v>
      </c>
      <c r="G114" s="69">
        <v>1993</v>
      </c>
      <c r="H114" s="70">
        <v>9</v>
      </c>
      <c r="I114" s="71">
        <v>9</v>
      </c>
      <c r="J114" s="71">
        <v>800</v>
      </c>
      <c r="K114" s="71">
        <v>8.9</v>
      </c>
      <c r="L114" s="59">
        <v>0</v>
      </c>
      <c r="M114" s="71">
        <v>2</v>
      </c>
      <c r="N114" s="71">
        <v>2</v>
      </c>
      <c r="O114" s="60">
        <v>0</v>
      </c>
      <c r="P114" s="60">
        <v>0</v>
      </c>
      <c r="Q114" s="60">
        <v>0</v>
      </c>
      <c r="R114" s="71">
        <v>4</v>
      </c>
      <c r="S114" s="60">
        <v>0</v>
      </c>
      <c r="T114" s="70">
        <v>0.2</v>
      </c>
      <c r="U114" s="71">
        <v>0.2</v>
      </c>
      <c r="V114" s="71">
        <v>1.4</v>
      </c>
      <c r="W114" s="71">
        <v>1.5</v>
      </c>
      <c r="X114" s="70">
        <v>13</v>
      </c>
      <c r="Y114" s="71">
        <v>28</v>
      </c>
      <c r="Z114" s="71">
        <v>85</v>
      </c>
      <c r="AA114" s="59">
        <v>0</v>
      </c>
      <c r="AB114" s="71">
        <v>0.23</v>
      </c>
      <c r="AC114" s="71">
        <v>0.23</v>
      </c>
      <c r="AD114" s="60">
        <v>0</v>
      </c>
      <c r="AE114" s="71">
        <v>0.23</v>
      </c>
      <c r="AF114" s="70">
        <v>0.02</v>
      </c>
      <c r="AG114" s="71">
        <v>0.15</v>
      </c>
      <c r="AH114" s="71">
        <v>0.17</v>
      </c>
      <c r="AI114" s="71">
        <v>0.02</v>
      </c>
      <c r="AJ114" s="71">
        <v>0.17</v>
      </c>
      <c r="AK114" s="63" t="s">
        <v>25</v>
      </c>
      <c r="AL114" s="95">
        <f t="shared" si="1"/>
        <v>0.06</v>
      </c>
    </row>
    <row r="115" spans="1:38" ht="17.25" thickBot="1">
      <c r="A115" s="72">
        <v>113</v>
      </c>
      <c r="B115" s="57" t="s">
        <v>164</v>
      </c>
      <c r="C115" s="58" t="s">
        <v>1816</v>
      </c>
      <c r="D115" s="69" t="s">
        <v>104</v>
      </c>
      <c r="E115" s="58" t="s">
        <v>75</v>
      </c>
      <c r="F115" s="69" t="s">
        <v>3671</v>
      </c>
      <c r="G115" s="69">
        <v>1997</v>
      </c>
      <c r="H115" s="70">
        <v>8</v>
      </c>
      <c r="I115" s="71">
        <v>8</v>
      </c>
      <c r="J115" s="71">
        <v>700</v>
      </c>
      <c r="K115" s="71">
        <v>7.8</v>
      </c>
      <c r="L115" s="59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71">
        <v>2</v>
      </c>
      <c r="S115" s="60">
        <v>0</v>
      </c>
      <c r="T115" s="70">
        <v>0.2</v>
      </c>
      <c r="U115" s="71">
        <v>0.2</v>
      </c>
      <c r="V115" s="60">
        <v>0</v>
      </c>
      <c r="W115" s="71">
        <v>0.2</v>
      </c>
      <c r="X115" s="70">
        <v>9</v>
      </c>
      <c r="Y115" s="71">
        <v>45</v>
      </c>
      <c r="Z115" s="60">
        <v>0</v>
      </c>
      <c r="AA115" s="59">
        <v>0</v>
      </c>
      <c r="AB115" s="60">
        <v>0</v>
      </c>
      <c r="AC115" s="60">
        <v>0</v>
      </c>
      <c r="AD115" s="60">
        <v>0</v>
      </c>
      <c r="AE115" s="60">
        <v>0</v>
      </c>
      <c r="AF115" s="70">
        <v>0.02</v>
      </c>
      <c r="AG115" s="60">
        <v>0</v>
      </c>
      <c r="AH115" s="71">
        <v>0.02</v>
      </c>
      <c r="AI115" s="71">
        <v>0.02</v>
      </c>
      <c r="AJ115" s="71">
        <v>0.02</v>
      </c>
      <c r="AK115" s="63" t="s">
        <v>25</v>
      </c>
      <c r="AL115" s="95">
        <f t="shared" si="1"/>
        <v>-0.02</v>
      </c>
    </row>
    <row r="116" spans="1:38" ht="17.25" thickBot="1">
      <c r="A116" s="72">
        <v>114</v>
      </c>
      <c r="B116" s="57" t="s">
        <v>2676</v>
      </c>
      <c r="C116" s="58" t="s">
        <v>1816</v>
      </c>
      <c r="D116" s="69" t="s">
        <v>104</v>
      </c>
      <c r="E116" s="58" t="s">
        <v>81</v>
      </c>
      <c r="F116" s="69" t="s">
        <v>3672</v>
      </c>
      <c r="G116" s="69">
        <v>1998</v>
      </c>
      <c r="H116" s="70">
        <v>8</v>
      </c>
      <c r="I116" s="71">
        <v>8</v>
      </c>
      <c r="J116" s="71">
        <v>720</v>
      </c>
      <c r="K116" s="71">
        <v>8</v>
      </c>
      <c r="L116" s="70">
        <v>1</v>
      </c>
      <c r="M116" s="60">
        <v>0</v>
      </c>
      <c r="N116" s="71">
        <v>1</v>
      </c>
      <c r="O116" s="71">
        <v>1</v>
      </c>
      <c r="P116" s="60">
        <v>0</v>
      </c>
      <c r="Q116" s="60">
        <v>0</v>
      </c>
      <c r="R116" s="71">
        <v>2</v>
      </c>
      <c r="S116" s="60">
        <v>0</v>
      </c>
      <c r="T116" s="70">
        <v>0.8</v>
      </c>
      <c r="U116" s="71">
        <v>0.8</v>
      </c>
      <c r="V116" s="71">
        <v>0.2</v>
      </c>
      <c r="W116" s="71">
        <v>1</v>
      </c>
      <c r="X116" s="70">
        <v>6</v>
      </c>
      <c r="Y116" s="71">
        <v>35</v>
      </c>
      <c r="Z116" s="71">
        <v>6</v>
      </c>
      <c r="AA116" s="70">
        <v>0.12</v>
      </c>
      <c r="AB116" s="60">
        <v>0</v>
      </c>
      <c r="AC116" s="71">
        <v>0.12</v>
      </c>
      <c r="AD116" s="71">
        <v>0.12</v>
      </c>
      <c r="AE116" s="71">
        <v>0.12</v>
      </c>
      <c r="AF116" s="70">
        <v>0.1</v>
      </c>
      <c r="AG116" s="71">
        <v>0.03</v>
      </c>
      <c r="AH116" s="71">
        <v>0.12</v>
      </c>
      <c r="AI116" s="71">
        <v>0.1</v>
      </c>
      <c r="AJ116" s="71">
        <v>0.12</v>
      </c>
      <c r="AK116" s="63" t="s">
        <v>25</v>
      </c>
      <c r="AL116" s="95">
        <f t="shared" si="1"/>
        <v>0</v>
      </c>
    </row>
    <row r="117" spans="1:38" ht="17.25" thickBot="1">
      <c r="A117" s="72">
        <v>115</v>
      </c>
      <c r="B117" s="57" t="s">
        <v>165</v>
      </c>
      <c r="C117" s="58" t="s">
        <v>1813</v>
      </c>
      <c r="D117" s="69" t="s">
        <v>102</v>
      </c>
      <c r="E117" s="58" t="s">
        <v>79</v>
      </c>
      <c r="F117" s="69" t="s">
        <v>3673</v>
      </c>
      <c r="G117" s="69">
        <v>2005</v>
      </c>
      <c r="H117" s="70">
        <v>1</v>
      </c>
      <c r="I117" s="60">
        <v>0</v>
      </c>
      <c r="J117" s="71">
        <v>14</v>
      </c>
      <c r="K117" s="71">
        <v>0.2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59">
        <v>0</v>
      </c>
      <c r="U117" s="60">
        <v>0</v>
      </c>
      <c r="V117" s="60">
        <v>0</v>
      </c>
      <c r="W117" s="60">
        <v>0</v>
      </c>
      <c r="X117" s="59">
        <v>0</v>
      </c>
      <c r="Y117" s="60">
        <v>0</v>
      </c>
      <c r="Z117" s="60">
        <v>0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59">
        <v>0</v>
      </c>
      <c r="AG117" s="60">
        <v>0</v>
      </c>
      <c r="AH117" s="60">
        <v>0</v>
      </c>
      <c r="AI117" s="60">
        <v>0</v>
      </c>
      <c r="AJ117" s="60">
        <v>0</v>
      </c>
      <c r="AK117" s="63" t="s">
        <v>25</v>
      </c>
      <c r="AL117" s="95">
        <f t="shared" si="1"/>
        <v>0</v>
      </c>
    </row>
    <row r="118" spans="1:38" ht="17.25" thickBot="1">
      <c r="A118" s="72">
        <v>116</v>
      </c>
      <c r="B118" s="57" t="s">
        <v>2677</v>
      </c>
      <c r="C118" s="58" t="s">
        <v>1814</v>
      </c>
      <c r="D118" s="69" t="s">
        <v>103</v>
      </c>
      <c r="E118" s="58" t="s">
        <v>96</v>
      </c>
      <c r="F118" s="69" t="s">
        <v>3674</v>
      </c>
      <c r="G118" s="69">
        <v>2003</v>
      </c>
      <c r="H118" s="70">
        <v>3</v>
      </c>
      <c r="I118" s="71">
        <v>1</v>
      </c>
      <c r="J118" s="71">
        <v>118</v>
      </c>
      <c r="K118" s="71">
        <v>1.3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70">
        <v>0.1</v>
      </c>
      <c r="U118" s="71">
        <v>0.1</v>
      </c>
      <c r="V118" s="60">
        <v>0</v>
      </c>
      <c r="W118" s="71">
        <v>0.1</v>
      </c>
      <c r="X118" s="70">
        <v>5</v>
      </c>
      <c r="Y118" s="60">
        <v>0</v>
      </c>
      <c r="Z118" s="71">
        <v>6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0.05</v>
      </c>
      <c r="AG118" s="71">
        <v>0.02</v>
      </c>
      <c r="AH118" s="71">
        <v>7.0000000000000007E-2</v>
      </c>
      <c r="AI118" s="71">
        <v>0.05</v>
      </c>
      <c r="AJ118" s="71">
        <v>7.0000000000000007E-2</v>
      </c>
      <c r="AK118" s="63" t="s">
        <v>25</v>
      </c>
      <c r="AL118" s="95">
        <f t="shared" si="1"/>
        <v>-7.0000000000000007E-2</v>
      </c>
    </row>
    <row r="119" spans="1:38" ht="17.25" thickBot="1">
      <c r="A119" s="72">
        <v>117</v>
      </c>
      <c r="B119" s="57" t="s">
        <v>166</v>
      </c>
      <c r="C119" s="58" t="s">
        <v>1834</v>
      </c>
      <c r="D119" s="69" t="s">
        <v>1812</v>
      </c>
      <c r="E119" s="58" t="s">
        <v>93</v>
      </c>
      <c r="F119" s="69" t="s">
        <v>3675</v>
      </c>
      <c r="G119" s="69">
        <v>1992</v>
      </c>
      <c r="H119" s="70">
        <v>5</v>
      </c>
      <c r="I119" s="71">
        <v>1</v>
      </c>
      <c r="J119" s="71">
        <v>228</v>
      </c>
      <c r="K119" s="71">
        <v>2.5</v>
      </c>
      <c r="L119" s="59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70">
        <v>0.2</v>
      </c>
      <c r="U119" s="71">
        <v>0.2</v>
      </c>
      <c r="V119" s="71">
        <v>0.5</v>
      </c>
      <c r="W119" s="71">
        <v>0.7</v>
      </c>
      <c r="X119" s="70">
        <v>1</v>
      </c>
      <c r="Y119" s="71">
        <v>3</v>
      </c>
      <c r="Z119" s="71">
        <v>14</v>
      </c>
      <c r="AA119" s="59">
        <v>0</v>
      </c>
      <c r="AB119" s="60">
        <v>0</v>
      </c>
      <c r="AC119" s="60">
        <v>0</v>
      </c>
      <c r="AD119" s="60">
        <v>0</v>
      </c>
      <c r="AE119" s="60">
        <v>0</v>
      </c>
      <c r="AF119" s="70">
        <v>0.06</v>
      </c>
      <c r="AG119" s="71">
        <v>0.2</v>
      </c>
      <c r="AH119" s="71">
        <v>0.26</v>
      </c>
      <c r="AI119" s="71">
        <v>0.06</v>
      </c>
      <c r="AJ119" s="71">
        <v>0.26</v>
      </c>
      <c r="AK119" s="63" t="s">
        <v>25</v>
      </c>
      <c r="AL119" s="95">
        <f t="shared" si="1"/>
        <v>-0.26</v>
      </c>
    </row>
    <row r="120" spans="1:38" ht="17.25" thickBot="1">
      <c r="A120" s="72">
        <v>118</v>
      </c>
      <c r="B120" s="57" t="s">
        <v>2963</v>
      </c>
      <c r="C120" s="58" t="s">
        <v>1846</v>
      </c>
      <c r="D120" s="69" t="s">
        <v>102</v>
      </c>
      <c r="E120" s="58" t="s">
        <v>65</v>
      </c>
      <c r="F120" s="69" t="s">
        <v>3676</v>
      </c>
      <c r="G120" s="69">
        <v>2002</v>
      </c>
      <c r="H120" s="70">
        <v>6</v>
      </c>
      <c r="I120" s="71">
        <v>5</v>
      </c>
      <c r="J120" s="71">
        <v>401</v>
      </c>
      <c r="K120" s="71">
        <v>4.5</v>
      </c>
      <c r="L120" s="70">
        <v>1</v>
      </c>
      <c r="M120" s="71">
        <v>1</v>
      </c>
      <c r="N120" s="71">
        <v>2</v>
      </c>
      <c r="O120" s="71">
        <v>1</v>
      </c>
      <c r="P120" s="60">
        <v>0</v>
      </c>
      <c r="Q120" s="60">
        <v>0</v>
      </c>
      <c r="R120" s="71">
        <v>1</v>
      </c>
      <c r="S120" s="60">
        <v>0</v>
      </c>
      <c r="T120" s="70">
        <v>0.4</v>
      </c>
      <c r="U120" s="71">
        <v>0.4</v>
      </c>
      <c r="V120" s="71">
        <v>1.3</v>
      </c>
      <c r="W120" s="71">
        <v>1.7</v>
      </c>
      <c r="X120" s="70">
        <v>49</v>
      </c>
      <c r="Y120" s="71">
        <v>10</v>
      </c>
      <c r="Z120" s="71">
        <v>68</v>
      </c>
      <c r="AA120" s="70">
        <v>0.22</v>
      </c>
      <c r="AB120" s="71">
        <v>0.22</v>
      </c>
      <c r="AC120" s="71">
        <v>0.45</v>
      </c>
      <c r="AD120" s="71">
        <v>0.22</v>
      </c>
      <c r="AE120" s="71">
        <v>0.45</v>
      </c>
      <c r="AF120" s="70">
        <v>0.08</v>
      </c>
      <c r="AG120" s="71">
        <v>0.28999999999999998</v>
      </c>
      <c r="AH120" s="71">
        <v>0.38</v>
      </c>
      <c r="AI120" s="71">
        <v>0.08</v>
      </c>
      <c r="AJ120" s="71">
        <v>0.38</v>
      </c>
      <c r="AK120" s="63" t="s">
        <v>25</v>
      </c>
      <c r="AL120" s="95">
        <f t="shared" si="1"/>
        <v>7.0000000000000007E-2</v>
      </c>
    </row>
    <row r="121" spans="1:38" ht="17.25" thickBot="1">
      <c r="A121" s="72">
        <v>119</v>
      </c>
      <c r="B121" s="57" t="s">
        <v>3273</v>
      </c>
      <c r="C121" s="58" t="s">
        <v>1823</v>
      </c>
      <c r="D121" s="69" t="s">
        <v>103</v>
      </c>
      <c r="E121" s="58" t="s">
        <v>87</v>
      </c>
      <c r="F121" s="69" t="s">
        <v>3677</v>
      </c>
      <c r="G121" s="69">
        <v>1998</v>
      </c>
      <c r="H121" s="70">
        <v>4</v>
      </c>
      <c r="I121" s="71">
        <v>4</v>
      </c>
      <c r="J121" s="71">
        <v>336</v>
      </c>
      <c r="K121" s="71">
        <v>3.7</v>
      </c>
      <c r="L121" s="70">
        <v>1</v>
      </c>
      <c r="M121" s="60">
        <v>0</v>
      </c>
      <c r="N121" s="71">
        <v>1</v>
      </c>
      <c r="O121" s="71">
        <v>1</v>
      </c>
      <c r="P121" s="60">
        <v>0</v>
      </c>
      <c r="Q121" s="60">
        <v>0</v>
      </c>
      <c r="R121" s="60">
        <v>0</v>
      </c>
      <c r="S121" s="60">
        <v>0</v>
      </c>
      <c r="T121" s="70">
        <v>0.2</v>
      </c>
      <c r="U121" s="71">
        <v>0.2</v>
      </c>
      <c r="V121" s="60">
        <v>0</v>
      </c>
      <c r="W121" s="71">
        <v>0.2</v>
      </c>
      <c r="X121" s="70">
        <v>3</v>
      </c>
      <c r="Y121" s="71">
        <v>26</v>
      </c>
      <c r="Z121" s="71">
        <v>13</v>
      </c>
      <c r="AA121" s="70">
        <v>0.27</v>
      </c>
      <c r="AB121" s="60">
        <v>0</v>
      </c>
      <c r="AC121" s="71">
        <v>0.27</v>
      </c>
      <c r="AD121" s="71">
        <v>0.27</v>
      </c>
      <c r="AE121" s="71">
        <v>0.27</v>
      </c>
      <c r="AF121" s="70">
        <v>0.05</v>
      </c>
      <c r="AG121" s="60">
        <v>0</v>
      </c>
      <c r="AH121" s="71">
        <v>0.05</v>
      </c>
      <c r="AI121" s="71">
        <v>0.05</v>
      </c>
      <c r="AJ121" s="71">
        <v>0.05</v>
      </c>
      <c r="AK121" s="63" t="s">
        <v>25</v>
      </c>
      <c r="AL121" s="95">
        <f t="shared" si="1"/>
        <v>0.22000000000000003</v>
      </c>
    </row>
    <row r="122" spans="1:38" ht="17.25" thickBot="1">
      <c r="A122" s="72">
        <v>120</v>
      </c>
      <c r="B122" s="57" t="s">
        <v>167</v>
      </c>
      <c r="C122" s="58" t="s">
        <v>1824</v>
      </c>
      <c r="D122" s="69" t="s">
        <v>104</v>
      </c>
      <c r="E122" s="58" t="s">
        <v>63</v>
      </c>
      <c r="F122" s="69" t="s">
        <v>3678</v>
      </c>
      <c r="G122" s="69">
        <v>1997</v>
      </c>
      <c r="H122" s="70">
        <v>8</v>
      </c>
      <c r="I122" s="71">
        <v>6</v>
      </c>
      <c r="J122" s="71">
        <v>566</v>
      </c>
      <c r="K122" s="71">
        <v>6.3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71">
        <v>1</v>
      </c>
      <c r="S122" s="60">
        <v>0</v>
      </c>
      <c r="T122" s="70">
        <v>0.2</v>
      </c>
      <c r="U122" s="71">
        <v>0.2</v>
      </c>
      <c r="V122" s="60">
        <v>0</v>
      </c>
      <c r="W122" s="71">
        <v>0.2</v>
      </c>
      <c r="X122" s="70">
        <v>1</v>
      </c>
      <c r="Y122" s="71">
        <v>22</v>
      </c>
      <c r="Z122" s="71">
        <v>3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0.03</v>
      </c>
      <c r="AG122" s="60">
        <v>0</v>
      </c>
      <c r="AH122" s="71">
        <v>0.03</v>
      </c>
      <c r="AI122" s="71">
        <v>0.03</v>
      </c>
      <c r="AJ122" s="71">
        <v>0.03</v>
      </c>
      <c r="AK122" s="63" t="s">
        <v>25</v>
      </c>
      <c r="AL122" s="95">
        <f t="shared" si="1"/>
        <v>-0.03</v>
      </c>
    </row>
    <row r="123" spans="1:38" ht="17.25" thickBot="1">
      <c r="A123" s="72">
        <v>121</v>
      </c>
      <c r="B123" s="57" t="s">
        <v>168</v>
      </c>
      <c r="C123" s="58" t="s">
        <v>1841</v>
      </c>
      <c r="D123" s="69" t="s">
        <v>1821</v>
      </c>
      <c r="E123" s="58" t="s">
        <v>96</v>
      </c>
      <c r="F123" s="69" t="s">
        <v>3679</v>
      </c>
      <c r="G123" s="69">
        <v>1993</v>
      </c>
      <c r="H123" s="70">
        <v>9</v>
      </c>
      <c r="I123" s="71">
        <v>9</v>
      </c>
      <c r="J123" s="71">
        <v>766</v>
      </c>
      <c r="K123" s="71">
        <v>8.5</v>
      </c>
      <c r="L123" s="70">
        <v>3</v>
      </c>
      <c r="M123" s="60">
        <v>0</v>
      </c>
      <c r="N123" s="71">
        <v>3</v>
      </c>
      <c r="O123" s="71">
        <v>3</v>
      </c>
      <c r="P123" s="60">
        <v>0</v>
      </c>
      <c r="Q123" s="60">
        <v>0</v>
      </c>
      <c r="R123" s="71">
        <v>1</v>
      </c>
      <c r="S123" s="60">
        <v>0</v>
      </c>
      <c r="T123" s="70">
        <v>3.1</v>
      </c>
      <c r="U123" s="71">
        <v>3.1</v>
      </c>
      <c r="V123" s="71">
        <v>1.6</v>
      </c>
      <c r="W123" s="71">
        <v>4.7</v>
      </c>
      <c r="X123" s="70">
        <v>20</v>
      </c>
      <c r="Y123" s="71">
        <v>27</v>
      </c>
      <c r="Z123" s="71">
        <v>47</v>
      </c>
      <c r="AA123" s="70">
        <v>0.35</v>
      </c>
      <c r="AB123" s="60">
        <v>0</v>
      </c>
      <c r="AC123" s="71">
        <v>0.35</v>
      </c>
      <c r="AD123" s="71">
        <v>0.35</v>
      </c>
      <c r="AE123" s="71">
        <v>0.35</v>
      </c>
      <c r="AF123" s="70">
        <v>0.37</v>
      </c>
      <c r="AG123" s="71">
        <v>0.18</v>
      </c>
      <c r="AH123" s="71">
        <v>0.55000000000000004</v>
      </c>
      <c r="AI123" s="71">
        <v>0.37</v>
      </c>
      <c r="AJ123" s="71">
        <v>0.55000000000000004</v>
      </c>
      <c r="AK123" s="63" t="s">
        <v>25</v>
      </c>
      <c r="AL123" s="95">
        <f t="shared" si="1"/>
        <v>-0.20000000000000007</v>
      </c>
    </row>
    <row r="124" spans="1:38" ht="17.25" thickBot="1">
      <c r="A124" s="72">
        <v>122</v>
      </c>
      <c r="B124" s="57" t="s">
        <v>169</v>
      </c>
      <c r="C124" s="58" t="s">
        <v>1841</v>
      </c>
      <c r="D124" s="69" t="s">
        <v>103</v>
      </c>
      <c r="E124" s="58" t="s">
        <v>85</v>
      </c>
      <c r="F124" s="69" t="s">
        <v>3680</v>
      </c>
      <c r="G124" s="69">
        <v>2000</v>
      </c>
      <c r="H124" s="70">
        <v>8</v>
      </c>
      <c r="I124" s="71">
        <v>8</v>
      </c>
      <c r="J124" s="71">
        <v>719</v>
      </c>
      <c r="K124" s="71">
        <v>8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2</v>
      </c>
      <c r="S124" s="60">
        <v>0</v>
      </c>
      <c r="T124" s="70">
        <v>0.2</v>
      </c>
      <c r="U124" s="71">
        <v>0.2</v>
      </c>
      <c r="V124" s="71">
        <v>0.6</v>
      </c>
      <c r="W124" s="71">
        <v>0.8</v>
      </c>
      <c r="X124" s="70">
        <v>7</v>
      </c>
      <c r="Y124" s="71">
        <v>39</v>
      </c>
      <c r="Z124" s="71">
        <v>3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0.03</v>
      </c>
      <c r="AG124" s="71">
        <v>7.0000000000000007E-2</v>
      </c>
      <c r="AH124" s="71">
        <v>0.1</v>
      </c>
      <c r="AI124" s="71">
        <v>0.03</v>
      </c>
      <c r="AJ124" s="71">
        <v>0.1</v>
      </c>
      <c r="AK124" s="63" t="s">
        <v>25</v>
      </c>
      <c r="AL124" s="95">
        <f t="shared" si="1"/>
        <v>-0.1</v>
      </c>
    </row>
    <row r="125" spans="1:38" ht="17.25" thickBot="1">
      <c r="A125" s="72">
        <v>123</v>
      </c>
      <c r="B125" s="57" t="s">
        <v>2678</v>
      </c>
      <c r="C125" s="58" t="s">
        <v>1814</v>
      </c>
      <c r="D125" s="69" t="s">
        <v>1835</v>
      </c>
      <c r="E125" s="58" t="s">
        <v>2653</v>
      </c>
      <c r="F125" s="69" t="s">
        <v>3681</v>
      </c>
      <c r="G125" s="69">
        <v>1999</v>
      </c>
      <c r="H125" s="70">
        <v>9</v>
      </c>
      <c r="I125" s="71">
        <v>6</v>
      </c>
      <c r="J125" s="71">
        <v>565</v>
      </c>
      <c r="K125" s="71">
        <v>6.3</v>
      </c>
      <c r="L125" s="59">
        <v>0</v>
      </c>
      <c r="M125" s="71">
        <v>1</v>
      </c>
      <c r="N125" s="71">
        <v>1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70">
        <v>0.2</v>
      </c>
      <c r="U125" s="71">
        <v>0.2</v>
      </c>
      <c r="V125" s="71">
        <v>1.6</v>
      </c>
      <c r="W125" s="71">
        <v>1.8</v>
      </c>
      <c r="X125" s="70">
        <v>12</v>
      </c>
      <c r="Y125" s="71">
        <v>26</v>
      </c>
      <c r="Z125" s="71">
        <v>34</v>
      </c>
      <c r="AA125" s="59">
        <v>0</v>
      </c>
      <c r="AB125" s="71">
        <v>0.16</v>
      </c>
      <c r="AC125" s="71">
        <v>0.16</v>
      </c>
      <c r="AD125" s="60">
        <v>0</v>
      </c>
      <c r="AE125" s="71">
        <v>0.16</v>
      </c>
      <c r="AF125" s="70">
        <v>0.04</v>
      </c>
      <c r="AG125" s="71">
        <v>0.25</v>
      </c>
      <c r="AH125" s="71">
        <v>0.28999999999999998</v>
      </c>
      <c r="AI125" s="71">
        <v>0.04</v>
      </c>
      <c r="AJ125" s="71">
        <v>0.28999999999999998</v>
      </c>
      <c r="AK125" s="63" t="s">
        <v>25</v>
      </c>
      <c r="AL125" s="95">
        <f t="shared" si="1"/>
        <v>-0.12999999999999998</v>
      </c>
    </row>
    <row r="126" spans="1:38" ht="17.25" thickBot="1">
      <c r="A126" s="72">
        <v>124</v>
      </c>
      <c r="B126" s="57" t="s">
        <v>3259</v>
      </c>
      <c r="C126" s="58" t="s">
        <v>1814</v>
      </c>
      <c r="D126" s="69" t="s">
        <v>103</v>
      </c>
      <c r="E126" s="58" t="s">
        <v>93</v>
      </c>
      <c r="F126" s="69" t="s">
        <v>3682</v>
      </c>
      <c r="G126" s="69">
        <v>2001</v>
      </c>
      <c r="H126" s="70">
        <v>3</v>
      </c>
      <c r="I126" s="60">
        <v>0</v>
      </c>
      <c r="J126" s="71">
        <v>60</v>
      </c>
      <c r="K126" s="71">
        <v>0.7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59">
        <v>0</v>
      </c>
      <c r="U126" s="60">
        <v>0</v>
      </c>
      <c r="V126" s="60">
        <v>0</v>
      </c>
      <c r="W126" s="60">
        <v>0</v>
      </c>
      <c r="X126" s="70">
        <v>3</v>
      </c>
      <c r="Y126" s="71">
        <v>10</v>
      </c>
      <c r="Z126" s="71">
        <v>3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59">
        <v>0</v>
      </c>
      <c r="AG126" s="71">
        <v>0.04</v>
      </c>
      <c r="AH126" s="71">
        <v>0.04</v>
      </c>
      <c r="AI126" s="60">
        <v>0</v>
      </c>
      <c r="AJ126" s="71">
        <v>0.04</v>
      </c>
      <c r="AK126" s="63" t="s">
        <v>25</v>
      </c>
      <c r="AL126" s="95">
        <f t="shared" si="1"/>
        <v>-0.04</v>
      </c>
    </row>
    <row r="127" spans="1:38" ht="17.25" thickBot="1">
      <c r="A127" s="72">
        <v>125</v>
      </c>
      <c r="B127" s="57" t="s">
        <v>170</v>
      </c>
      <c r="C127" s="58" t="s">
        <v>1814</v>
      </c>
      <c r="D127" s="69" t="s">
        <v>104</v>
      </c>
      <c r="E127" s="58" t="s">
        <v>73</v>
      </c>
      <c r="F127" s="69" t="s">
        <v>3683</v>
      </c>
      <c r="G127" s="69">
        <v>1991</v>
      </c>
      <c r="H127" s="70">
        <v>9</v>
      </c>
      <c r="I127" s="71">
        <v>9</v>
      </c>
      <c r="J127" s="71">
        <v>810</v>
      </c>
      <c r="K127" s="71">
        <v>9</v>
      </c>
      <c r="L127" s="70">
        <v>1</v>
      </c>
      <c r="M127" s="60">
        <v>0</v>
      </c>
      <c r="N127" s="71">
        <v>1</v>
      </c>
      <c r="O127" s="71">
        <v>1</v>
      </c>
      <c r="P127" s="60">
        <v>0</v>
      </c>
      <c r="Q127" s="60">
        <v>0</v>
      </c>
      <c r="R127" s="71">
        <v>2</v>
      </c>
      <c r="S127" s="60">
        <v>0</v>
      </c>
      <c r="T127" s="70">
        <v>1.3</v>
      </c>
      <c r="U127" s="71">
        <v>1.3</v>
      </c>
      <c r="V127" s="71">
        <v>0.1</v>
      </c>
      <c r="W127" s="71">
        <v>1.4</v>
      </c>
      <c r="X127" s="70">
        <v>16</v>
      </c>
      <c r="Y127" s="71">
        <v>52</v>
      </c>
      <c r="Z127" s="71">
        <v>3</v>
      </c>
      <c r="AA127" s="70">
        <v>0.11</v>
      </c>
      <c r="AB127" s="60">
        <v>0</v>
      </c>
      <c r="AC127" s="71">
        <v>0.11</v>
      </c>
      <c r="AD127" s="71">
        <v>0.11</v>
      </c>
      <c r="AE127" s="71">
        <v>0.11</v>
      </c>
      <c r="AF127" s="70">
        <v>0.14000000000000001</v>
      </c>
      <c r="AG127" s="71">
        <v>0.01</v>
      </c>
      <c r="AH127" s="71">
        <v>0.16</v>
      </c>
      <c r="AI127" s="71">
        <v>0.14000000000000001</v>
      </c>
      <c r="AJ127" s="71">
        <v>0.16</v>
      </c>
      <c r="AK127" s="63" t="s">
        <v>25</v>
      </c>
      <c r="AL127" s="95">
        <f t="shared" si="1"/>
        <v>-0.05</v>
      </c>
    </row>
    <row r="128" spans="1:38" ht="17.25" thickBot="1">
      <c r="A128" s="72">
        <v>126</v>
      </c>
      <c r="B128" s="57" t="s">
        <v>2834</v>
      </c>
      <c r="C128" s="58" t="s">
        <v>1848</v>
      </c>
      <c r="D128" s="69" t="s">
        <v>1821</v>
      </c>
      <c r="E128" s="58" t="s">
        <v>83</v>
      </c>
      <c r="F128" s="69" t="s">
        <v>3489</v>
      </c>
      <c r="G128" s="69">
        <v>2003</v>
      </c>
      <c r="H128" s="70">
        <v>6</v>
      </c>
      <c r="I128" s="60">
        <v>0</v>
      </c>
      <c r="J128" s="71">
        <v>73</v>
      </c>
      <c r="K128" s="71">
        <v>0.8</v>
      </c>
      <c r="L128" s="70">
        <v>2</v>
      </c>
      <c r="M128" s="60">
        <v>0</v>
      </c>
      <c r="N128" s="71">
        <v>2</v>
      </c>
      <c r="O128" s="71">
        <v>2</v>
      </c>
      <c r="P128" s="60">
        <v>0</v>
      </c>
      <c r="Q128" s="60">
        <v>0</v>
      </c>
      <c r="R128" s="71">
        <v>2</v>
      </c>
      <c r="S128" s="60">
        <v>0</v>
      </c>
      <c r="T128" s="70">
        <v>0.7</v>
      </c>
      <c r="U128" s="71">
        <v>0.7</v>
      </c>
      <c r="V128" s="60">
        <v>0</v>
      </c>
      <c r="W128" s="71">
        <v>0.7</v>
      </c>
      <c r="X128" s="70">
        <v>4</v>
      </c>
      <c r="Y128" s="71">
        <v>2</v>
      </c>
      <c r="Z128" s="71">
        <v>4</v>
      </c>
      <c r="AA128" s="70">
        <v>2.4700000000000002</v>
      </c>
      <c r="AB128" s="60">
        <v>0</v>
      </c>
      <c r="AC128" s="71">
        <v>2.4700000000000002</v>
      </c>
      <c r="AD128" s="71">
        <v>2.4700000000000002</v>
      </c>
      <c r="AE128" s="71">
        <v>2.4700000000000002</v>
      </c>
      <c r="AF128" s="70">
        <v>0.9</v>
      </c>
      <c r="AG128" s="71">
        <v>0.02</v>
      </c>
      <c r="AH128" s="71">
        <v>0.91</v>
      </c>
      <c r="AI128" s="71">
        <v>0.9</v>
      </c>
      <c r="AJ128" s="71">
        <v>0.91</v>
      </c>
      <c r="AK128" s="63" t="s">
        <v>25</v>
      </c>
      <c r="AL128" s="95">
        <f t="shared" si="1"/>
        <v>1.56</v>
      </c>
    </row>
    <row r="129" spans="1:38" ht="17.25" thickBot="1">
      <c r="A129" s="72">
        <v>127</v>
      </c>
      <c r="B129" s="57" t="s">
        <v>66</v>
      </c>
      <c r="C129" s="58" t="s">
        <v>1824</v>
      </c>
      <c r="D129" s="69" t="s">
        <v>111</v>
      </c>
      <c r="E129" s="58" t="s">
        <v>65</v>
      </c>
      <c r="F129" s="69" t="s">
        <v>3684</v>
      </c>
      <c r="G129" s="69">
        <v>1993</v>
      </c>
      <c r="H129" s="70">
        <v>8</v>
      </c>
      <c r="I129" s="71">
        <v>8</v>
      </c>
      <c r="J129" s="71">
        <v>720</v>
      </c>
      <c r="K129" s="71">
        <v>8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2</v>
      </c>
      <c r="S129" s="60">
        <v>0</v>
      </c>
      <c r="T129" s="59">
        <v>0</v>
      </c>
      <c r="U129" s="60">
        <v>0</v>
      </c>
      <c r="V129" s="71">
        <v>0.1</v>
      </c>
      <c r="W129" s="71">
        <v>0.1</v>
      </c>
      <c r="X129" s="59">
        <v>0</v>
      </c>
      <c r="Y129" s="71">
        <v>1</v>
      </c>
      <c r="Z129" s="60">
        <v>0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59">
        <v>0</v>
      </c>
      <c r="AG129" s="71">
        <v>0.01</v>
      </c>
      <c r="AH129" s="71">
        <v>0.01</v>
      </c>
      <c r="AI129" s="60">
        <v>0</v>
      </c>
      <c r="AJ129" s="71">
        <v>0.01</v>
      </c>
      <c r="AK129" s="63" t="s">
        <v>25</v>
      </c>
      <c r="AL129" s="95">
        <f t="shared" si="1"/>
        <v>-0.01</v>
      </c>
    </row>
    <row r="130" spans="1:38" ht="17.25" thickBot="1">
      <c r="A130" s="72">
        <v>128</v>
      </c>
      <c r="B130" s="57" t="s">
        <v>171</v>
      </c>
      <c r="C130" s="58" t="s">
        <v>1816</v>
      </c>
      <c r="D130" s="69" t="s">
        <v>1821</v>
      </c>
      <c r="E130" s="58" t="s">
        <v>85</v>
      </c>
      <c r="F130" s="69" t="s">
        <v>3473</v>
      </c>
      <c r="G130" s="69">
        <v>1998</v>
      </c>
      <c r="H130" s="70">
        <v>8</v>
      </c>
      <c r="I130" s="71">
        <v>8</v>
      </c>
      <c r="J130" s="71">
        <v>697</v>
      </c>
      <c r="K130" s="71">
        <v>7.7</v>
      </c>
      <c r="L130" s="70">
        <v>4</v>
      </c>
      <c r="M130" s="60">
        <v>0</v>
      </c>
      <c r="N130" s="71">
        <v>4</v>
      </c>
      <c r="O130" s="71">
        <v>4</v>
      </c>
      <c r="P130" s="60">
        <v>0</v>
      </c>
      <c r="Q130" s="60">
        <v>0</v>
      </c>
      <c r="R130" s="71">
        <v>1</v>
      </c>
      <c r="S130" s="60">
        <v>0</v>
      </c>
      <c r="T130" s="70">
        <v>2.8</v>
      </c>
      <c r="U130" s="71">
        <v>2.8</v>
      </c>
      <c r="V130" s="71">
        <v>0.5</v>
      </c>
      <c r="W130" s="71">
        <v>3.3</v>
      </c>
      <c r="X130" s="70">
        <v>15</v>
      </c>
      <c r="Y130" s="71">
        <v>17</v>
      </c>
      <c r="Z130" s="71">
        <v>41</v>
      </c>
      <c r="AA130" s="70">
        <v>0.52</v>
      </c>
      <c r="AB130" s="60">
        <v>0</v>
      </c>
      <c r="AC130" s="71">
        <v>0.52</v>
      </c>
      <c r="AD130" s="71">
        <v>0.52</v>
      </c>
      <c r="AE130" s="71">
        <v>0.52</v>
      </c>
      <c r="AF130" s="70">
        <v>0.36</v>
      </c>
      <c r="AG130" s="71">
        <v>7.0000000000000007E-2</v>
      </c>
      <c r="AH130" s="71">
        <v>0.43</v>
      </c>
      <c r="AI130" s="71">
        <v>0.36</v>
      </c>
      <c r="AJ130" s="71">
        <v>0.43</v>
      </c>
      <c r="AK130" s="63" t="s">
        <v>25</v>
      </c>
      <c r="AL130" s="95">
        <f t="shared" si="1"/>
        <v>9.0000000000000024E-2</v>
      </c>
    </row>
    <row r="131" spans="1:38" ht="17.25" thickBot="1">
      <c r="A131" s="72">
        <v>129</v>
      </c>
      <c r="B131" s="57" t="s">
        <v>2679</v>
      </c>
      <c r="C131" s="58" t="s">
        <v>1834</v>
      </c>
      <c r="D131" s="69" t="s">
        <v>104</v>
      </c>
      <c r="E131" s="58" t="s">
        <v>2351</v>
      </c>
      <c r="F131" s="69" t="s">
        <v>3685</v>
      </c>
      <c r="G131" s="69">
        <v>1992</v>
      </c>
      <c r="H131" s="70">
        <v>6</v>
      </c>
      <c r="I131" s="71">
        <v>6</v>
      </c>
      <c r="J131" s="71">
        <v>482</v>
      </c>
      <c r="K131" s="71">
        <v>5.4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0.2</v>
      </c>
      <c r="U131" s="71">
        <v>0.2</v>
      </c>
      <c r="V131" s="60">
        <v>0</v>
      </c>
      <c r="W131" s="71">
        <v>0.2</v>
      </c>
      <c r="X131" s="59">
        <v>0</v>
      </c>
      <c r="Y131" s="71">
        <v>5</v>
      </c>
      <c r="Z131" s="71">
        <v>1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70">
        <v>0.03</v>
      </c>
      <c r="AG131" s="60">
        <v>0</v>
      </c>
      <c r="AH131" s="71">
        <v>0.03</v>
      </c>
      <c r="AI131" s="71">
        <v>0.03</v>
      </c>
      <c r="AJ131" s="71">
        <v>0.03</v>
      </c>
      <c r="AK131" s="63" t="s">
        <v>25</v>
      </c>
      <c r="AL131" s="95">
        <f t="shared" ref="AL131:AL194" si="2">AC131-AH131</f>
        <v>-0.03</v>
      </c>
    </row>
    <row r="132" spans="1:38" ht="17.25" thickBot="1">
      <c r="A132" s="72">
        <v>130</v>
      </c>
      <c r="B132" s="57" t="s">
        <v>172</v>
      </c>
      <c r="C132" s="58" t="s">
        <v>1831</v>
      </c>
      <c r="D132" s="69" t="s">
        <v>1821</v>
      </c>
      <c r="E132" s="58" t="s">
        <v>87</v>
      </c>
      <c r="F132" s="69" t="s">
        <v>3686</v>
      </c>
      <c r="G132" s="69">
        <v>2002</v>
      </c>
      <c r="H132" s="70">
        <v>9</v>
      </c>
      <c r="I132" s="71">
        <v>3</v>
      </c>
      <c r="J132" s="71">
        <v>385</v>
      </c>
      <c r="K132" s="71">
        <v>4.3</v>
      </c>
      <c r="L132" s="70">
        <v>1</v>
      </c>
      <c r="M132" s="71">
        <v>3</v>
      </c>
      <c r="N132" s="71">
        <v>4</v>
      </c>
      <c r="O132" s="71">
        <v>1</v>
      </c>
      <c r="P132" s="60">
        <v>0</v>
      </c>
      <c r="Q132" s="60">
        <v>0</v>
      </c>
      <c r="R132" s="60">
        <v>0</v>
      </c>
      <c r="S132" s="60">
        <v>0</v>
      </c>
      <c r="T132" s="70">
        <v>0.8</v>
      </c>
      <c r="U132" s="71">
        <v>0.8</v>
      </c>
      <c r="V132" s="71">
        <v>1.9</v>
      </c>
      <c r="W132" s="71">
        <v>2.7</v>
      </c>
      <c r="X132" s="70">
        <v>23</v>
      </c>
      <c r="Y132" s="71">
        <v>12</v>
      </c>
      <c r="Z132" s="71">
        <v>38</v>
      </c>
      <c r="AA132" s="70">
        <v>0.23</v>
      </c>
      <c r="AB132" s="71">
        <v>0.7</v>
      </c>
      <c r="AC132" s="71">
        <v>0.94</v>
      </c>
      <c r="AD132" s="71">
        <v>0.23</v>
      </c>
      <c r="AE132" s="71">
        <v>0.94</v>
      </c>
      <c r="AF132" s="70">
        <v>0.19</v>
      </c>
      <c r="AG132" s="71">
        <v>0.43</v>
      </c>
      <c r="AH132" s="71">
        <v>0.63</v>
      </c>
      <c r="AI132" s="71">
        <v>0.19</v>
      </c>
      <c r="AJ132" s="71">
        <v>0.63</v>
      </c>
      <c r="AK132" s="63" t="s">
        <v>25</v>
      </c>
      <c r="AL132" s="95">
        <f t="shared" si="2"/>
        <v>0.30999999999999994</v>
      </c>
    </row>
    <row r="133" spans="1:38" ht="17.25" thickBot="1">
      <c r="A133" s="72">
        <v>131</v>
      </c>
      <c r="B133" s="57" t="s">
        <v>173</v>
      </c>
      <c r="C133" s="58" t="s">
        <v>1814</v>
      </c>
      <c r="D133" s="69" t="s">
        <v>103</v>
      </c>
      <c r="E133" s="58" t="s">
        <v>79</v>
      </c>
      <c r="F133" s="69" t="s">
        <v>3687</v>
      </c>
      <c r="G133" s="69">
        <v>2003</v>
      </c>
      <c r="H133" s="70">
        <v>7</v>
      </c>
      <c r="I133" s="71">
        <v>1</v>
      </c>
      <c r="J133" s="71">
        <v>197</v>
      </c>
      <c r="K133" s="71">
        <v>2.2000000000000002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1</v>
      </c>
      <c r="S133" s="60">
        <v>0</v>
      </c>
      <c r="T133" s="70">
        <v>0.1</v>
      </c>
      <c r="U133" s="71">
        <v>0.1</v>
      </c>
      <c r="V133" s="71">
        <v>0.1</v>
      </c>
      <c r="W133" s="71">
        <v>0.2</v>
      </c>
      <c r="X133" s="70">
        <v>9</v>
      </c>
      <c r="Y133" s="71">
        <v>19</v>
      </c>
      <c r="Z133" s="71">
        <v>16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70">
        <v>0.06</v>
      </c>
      <c r="AG133" s="71">
        <v>0.04</v>
      </c>
      <c r="AH133" s="71">
        <v>0.1</v>
      </c>
      <c r="AI133" s="71">
        <v>0.06</v>
      </c>
      <c r="AJ133" s="71">
        <v>0.1</v>
      </c>
      <c r="AK133" s="63" t="s">
        <v>25</v>
      </c>
      <c r="AL133" s="95">
        <f t="shared" si="2"/>
        <v>-0.1</v>
      </c>
    </row>
    <row r="134" spans="1:38" ht="17.25" thickBot="1">
      <c r="A134" s="72">
        <v>132</v>
      </c>
      <c r="B134" s="57" t="s">
        <v>174</v>
      </c>
      <c r="C134" s="58" t="s">
        <v>1824</v>
      </c>
      <c r="D134" s="69" t="s">
        <v>104</v>
      </c>
      <c r="E134" s="58" t="s">
        <v>71</v>
      </c>
      <c r="F134" s="69" t="s">
        <v>3688</v>
      </c>
      <c r="G134" s="69">
        <v>1999</v>
      </c>
      <c r="H134" s="70">
        <v>6</v>
      </c>
      <c r="I134" s="71">
        <v>1</v>
      </c>
      <c r="J134" s="71">
        <v>149</v>
      </c>
      <c r="K134" s="71">
        <v>1.7</v>
      </c>
      <c r="L134" s="70">
        <v>1</v>
      </c>
      <c r="M134" s="60">
        <v>0</v>
      </c>
      <c r="N134" s="71">
        <v>1</v>
      </c>
      <c r="O134" s="71">
        <v>1</v>
      </c>
      <c r="P134" s="60">
        <v>0</v>
      </c>
      <c r="Q134" s="60">
        <v>0</v>
      </c>
      <c r="R134" s="60">
        <v>0</v>
      </c>
      <c r="S134" s="60">
        <v>0</v>
      </c>
      <c r="T134" s="59">
        <v>0</v>
      </c>
      <c r="U134" s="60">
        <v>0</v>
      </c>
      <c r="V134" s="60">
        <v>0</v>
      </c>
      <c r="W134" s="60">
        <v>0</v>
      </c>
      <c r="X134" s="70">
        <v>10</v>
      </c>
      <c r="Y134" s="71">
        <v>9</v>
      </c>
      <c r="Z134" s="71">
        <v>4</v>
      </c>
      <c r="AA134" s="70">
        <v>0.6</v>
      </c>
      <c r="AB134" s="60">
        <v>0</v>
      </c>
      <c r="AC134" s="71">
        <v>0.6</v>
      </c>
      <c r="AD134" s="71">
        <v>0.6</v>
      </c>
      <c r="AE134" s="71">
        <v>0.6</v>
      </c>
      <c r="AF134" s="70">
        <v>0.02</v>
      </c>
      <c r="AG134" s="60">
        <v>0</v>
      </c>
      <c r="AH134" s="71">
        <v>0.02</v>
      </c>
      <c r="AI134" s="71">
        <v>0.02</v>
      </c>
      <c r="AJ134" s="71">
        <v>0.02</v>
      </c>
      <c r="AK134" s="63" t="s">
        <v>25</v>
      </c>
      <c r="AL134" s="95">
        <f t="shared" si="2"/>
        <v>0.57999999999999996</v>
      </c>
    </row>
    <row r="135" spans="1:38" ht="17.25" thickBot="1">
      <c r="A135" s="72">
        <v>133</v>
      </c>
      <c r="B135" s="57" t="s">
        <v>2835</v>
      </c>
      <c r="C135" s="58" t="s">
        <v>1863</v>
      </c>
      <c r="D135" s="69" t="s">
        <v>103</v>
      </c>
      <c r="E135" s="58" t="s">
        <v>79</v>
      </c>
      <c r="F135" s="69" t="s">
        <v>3689</v>
      </c>
      <c r="G135" s="69">
        <v>1993</v>
      </c>
      <c r="H135" s="70">
        <v>5</v>
      </c>
      <c r="I135" s="71">
        <v>1</v>
      </c>
      <c r="J135" s="71">
        <v>110</v>
      </c>
      <c r="K135" s="71">
        <v>1.2</v>
      </c>
      <c r="L135" s="59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59">
        <v>0</v>
      </c>
      <c r="U135" s="60">
        <v>0</v>
      </c>
      <c r="V135" s="60">
        <v>0</v>
      </c>
      <c r="W135" s="60">
        <v>0</v>
      </c>
      <c r="X135" s="59">
        <v>0</v>
      </c>
      <c r="Y135" s="71">
        <v>5</v>
      </c>
      <c r="Z135" s="71">
        <v>1</v>
      </c>
      <c r="AA135" s="59">
        <v>0</v>
      </c>
      <c r="AB135" s="60">
        <v>0</v>
      </c>
      <c r="AC135" s="60">
        <v>0</v>
      </c>
      <c r="AD135" s="60">
        <v>0</v>
      </c>
      <c r="AE135" s="60">
        <v>0</v>
      </c>
      <c r="AF135" s="59">
        <v>0</v>
      </c>
      <c r="AG135" s="60">
        <v>0</v>
      </c>
      <c r="AH135" s="60">
        <v>0</v>
      </c>
      <c r="AI135" s="60">
        <v>0</v>
      </c>
      <c r="AJ135" s="60">
        <v>0</v>
      </c>
      <c r="AK135" s="63" t="s">
        <v>25</v>
      </c>
      <c r="AL135" s="95">
        <f t="shared" si="2"/>
        <v>0</v>
      </c>
    </row>
    <row r="136" spans="1:38" ht="17.25" thickBot="1">
      <c r="A136" s="72">
        <v>134</v>
      </c>
      <c r="B136" s="57" t="s">
        <v>175</v>
      </c>
      <c r="C136" s="58" t="s">
        <v>1827</v>
      </c>
      <c r="D136" s="69" t="s">
        <v>103</v>
      </c>
      <c r="E136" s="58" t="s">
        <v>69</v>
      </c>
      <c r="F136" s="69" t="s">
        <v>3690</v>
      </c>
      <c r="G136" s="69">
        <v>1992</v>
      </c>
      <c r="H136" s="70">
        <v>8</v>
      </c>
      <c r="I136" s="71">
        <v>3</v>
      </c>
      <c r="J136" s="71">
        <v>405</v>
      </c>
      <c r="K136" s="71">
        <v>4.5</v>
      </c>
      <c r="L136" s="70">
        <v>1</v>
      </c>
      <c r="M136" s="71">
        <v>1</v>
      </c>
      <c r="N136" s="71">
        <v>2</v>
      </c>
      <c r="O136" s="71">
        <v>1</v>
      </c>
      <c r="P136" s="60">
        <v>0</v>
      </c>
      <c r="Q136" s="60">
        <v>0</v>
      </c>
      <c r="R136" s="60">
        <v>0</v>
      </c>
      <c r="S136" s="60">
        <v>0</v>
      </c>
      <c r="T136" s="70">
        <v>0.4</v>
      </c>
      <c r="U136" s="71">
        <v>0.4</v>
      </c>
      <c r="V136" s="71">
        <v>0.4</v>
      </c>
      <c r="W136" s="71">
        <v>0.8</v>
      </c>
      <c r="X136" s="70">
        <v>10</v>
      </c>
      <c r="Y136" s="71">
        <v>23</v>
      </c>
      <c r="Z136" s="71">
        <v>14</v>
      </c>
      <c r="AA136" s="70">
        <v>0.22</v>
      </c>
      <c r="AB136" s="71">
        <v>0.22</v>
      </c>
      <c r="AC136" s="71">
        <v>0.44</v>
      </c>
      <c r="AD136" s="71">
        <v>0.22</v>
      </c>
      <c r="AE136" s="71">
        <v>0.44</v>
      </c>
      <c r="AF136" s="70">
        <v>0.08</v>
      </c>
      <c r="AG136" s="71">
        <v>0.09</v>
      </c>
      <c r="AH136" s="71">
        <v>0.17</v>
      </c>
      <c r="AI136" s="71">
        <v>0.08</v>
      </c>
      <c r="AJ136" s="71">
        <v>0.17</v>
      </c>
      <c r="AK136" s="63" t="s">
        <v>25</v>
      </c>
      <c r="AL136" s="95">
        <f t="shared" si="2"/>
        <v>0.27</v>
      </c>
    </row>
    <row r="137" spans="1:38" ht="17.25" thickBot="1">
      <c r="A137" s="72">
        <v>135</v>
      </c>
      <c r="B137" s="57" t="s">
        <v>176</v>
      </c>
      <c r="C137" s="58" t="s">
        <v>1844</v>
      </c>
      <c r="D137" s="69" t="s">
        <v>104</v>
      </c>
      <c r="E137" s="58" t="s">
        <v>73</v>
      </c>
      <c r="F137" s="69" t="s">
        <v>3691</v>
      </c>
      <c r="G137" s="69">
        <v>1998</v>
      </c>
      <c r="H137" s="70">
        <v>6</v>
      </c>
      <c r="I137" s="71">
        <v>6</v>
      </c>
      <c r="J137" s="71">
        <v>495</v>
      </c>
      <c r="K137" s="71">
        <v>5.5</v>
      </c>
      <c r="L137" s="70">
        <v>1</v>
      </c>
      <c r="M137" s="71">
        <v>3</v>
      </c>
      <c r="N137" s="71">
        <v>4</v>
      </c>
      <c r="O137" s="71">
        <v>1</v>
      </c>
      <c r="P137" s="60">
        <v>0</v>
      </c>
      <c r="Q137" s="60">
        <v>0</v>
      </c>
      <c r="R137" s="71">
        <v>2</v>
      </c>
      <c r="S137" s="60">
        <v>0</v>
      </c>
      <c r="T137" s="70">
        <v>0.9</v>
      </c>
      <c r="U137" s="71">
        <v>0.9</v>
      </c>
      <c r="V137" s="71">
        <v>2.8</v>
      </c>
      <c r="W137" s="71">
        <v>3.6</v>
      </c>
      <c r="X137" s="70">
        <v>22</v>
      </c>
      <c r="Y137" s="71">
        <v>41</v>
      </c>
      <c r="Z137" s="71">
        <v>36</v>
      </c>
      <c r="AA137" s="70">
        <v>0.18</v>
      </c>
      <c r="AB137" s="71">
        <v>0.55000000000000004</v>
      </c>
      <c r="AC137" s="71">
        <v>0.73</v>
      </c>
      <c r="AD137" s="71">
        <v>0.18</v>
      </c>
      <c r="AE137" s="71">
        <v>0.73</v>
      </c>
      <c r="AF137" s="70">
        <v>0.16</v>
      </c>
      <c r="AG137" s="71">
        <v>0.5</v>
      </c>
      <c r="AH137" s="71">
        <v>0.66</v>
      </c>
      <c r="AI137" s="71">
        <v>0.16</v>
      </c>
      <c r="AJ137" s="71">
        <v>0.66</v>
      </c>
      <c r="AK137" s="63" t="s">
        <v>25</v>
      </c>
      <c r="AL137" s="95">
        <f t="shared" si="2"/>
        <v>6.9999999999999951E-2</v>
      </c>
    </row>
    <row r="138" spans="1:38" ht="17.25" thickBot="1">
      <c r="A138" s="72">
        <v>136</v>
      </c>
      <c r="B138" s="57" t="s">
        <v>3120</v>
      </c>
      <c r="C138" s="58" t="s">
        <v>1852</v>
      </c>
      <c r="D138" s="69" t="s">
        <v>104</v>
      </c>
      <c r="E138" s="58" t="s">
        <v>69</v>
      </c>
      <c r="F138" s="69" t="s">
        <v>3692</v>
      </c>
      <c r="G138" s="69">
        <v>1988</v>
      </c>
      <c r="H138" s="70">
        <v>4</v>
      </c>
      <c r="I138" s="71">
        <v>3</v>
      </c>
      <c r="J138" s="71">
        <v>268</v>
      </c>
      <c r="K138" s="71">
        <v>3</v>
      </c>
      <c r="L138" s="59">
        <v>0</v>
      </c>
      <c r="M138" s="71">
        <v>1</v>
      </c>
      <c r="N138" s="71">
        <v>1</v>
      </c>
      <c r="O138" s="60">
        <v>0</v>
      </c>
      <c r="P138" s="60">
        <v>0</v>
      </c>
      <c r="Q138" s="60">
        <v>0</v>
      </c>
      <c r="R138" s="71">
        <v>1</v>
      </c>
      <c r="S138" s="60">
        <v>0</v>
      </c>
      <c r="T138" s="59">
        <v>0</v>
      </c>
      <c r="U138" s="60">
        <v>0</v>
      </c>
      <c r="V138" s="71">
        <v>0.2</v>
      </c>
      <c r="W138" s="71">
        <v>0.2</v>
      </c>
      <c r="X138" s="70">
        <v>1</v>
      </c>
      <c r="Y138" s="71">
        <v>9</v>
      </c>
      <c r="Z138" s="60">
        <v>0</v>
      </c>
      <c r="AA138" s="59">
        <v>0</v>
      </c>
      <c r="AB138" s="71">
        <v>0.34</v>
      </c>
      <c r="AC138" s="71">
        <v>0.34</v>
      </c>
      <c r="AD138" s="60">
        <v>0</v>
      </c>
      <c r="AE138" s="71">
        <v>0.34</v>
      </c>
      <c r="AF138" s="59">
        <v>0</v>
      </c>
      <c r="AG138" s="71">
        <v>0.05</v>
      </c>
      <c r="AH138" s="71">
        <v>0.05</v>
      </c>
      <c r="AI138" s="60">
        <v>0</v>
      </c>
      <c r="AJ138" s="71">
        <v>0.05</v>
      </c>
      <c r="AK138" s="63" t="s">
        <v>25</v>
      </c>
      <c r="AL138" s="95">
        <f t="shared" si="2"/>
        <v>0.29000000000000004</v>
      </c>
    </row>
    <row r="139" spans="1:38" ht="17.25" thickBot="1">
      <c r="A139" s="72">
        <v>137</v>
      </c>
      <c r="B139" s="57" t="s">
        <v>177</v>
      </c>
      <c r="C139" s="58" t="s">
        <v>1814</v>
      </c>
      <c r="D139" s="69" t="s">
        <v>1812</v>
      </c>
      <c r="E139" s="58" t="s">
        <v>85</v>
      </c>
      <c r="F139" s="69" t="s">
        <v>3693</v>
      </c>
      <c r="G139" s="69">
        <v>1998</v>
      </c>
      <c r="H139" s="70">
        <v>7</v>
      </c>
      <c r="I139" s="71">
        <v>7</v>
      </c>
      <c r="J139" s="71">
        <v>627</v>
      </c>
      <c r="K139" s="71">
        <v>7</v>
      </c>
      <c r="L139" s="70">
        <v>1</v>
      </c>
      <c r="M139" s="60">
        <v>0</v>
      </c>
      <c r="N139" s="71">
        <v>1</v>
      </c>
      <c r="O139" s="71">
        <v>1</v>
      </c>
      <c r="P139" s="60">
        <v>0</v>
      </c>
      <c r="Q139" s="60">
        <v>0</v>
      </c>
      <c r="R139" s="71">
        <v>1</v>
      </c>
      <c r="S139" s="60">
        <v>0</v>
      </c>
      <c r="T139" s="70">
        <v>2.2999999999999998</v>
      </c>
      <c r="U139" s="71">
        <v>2.2999999999999998</v>
      </c>
      <c r="V139" s="71">
        <v>1.3</v>
      </c>
      <c r="W139" s="71">
        <v>3.7</v>
      </c>
      <c r="X139" s="70">
        <v>21</v>
      </c>
      <c r="Y139" s="71">
        <v>24</v>
      </c>
      <c r="Z139" s="71">
        <v>41</v>
      </c>
      <c r="AA139" s="70">
        <v>0.14000000000000001</v>
      </c>
      <c r="AB139" s="60">
        <v>0</v>
      </c>
      <c r="AC139" s="71">
        <v>0.14000000000000001</v>
      </c>
      <c r="AD139" s="71">
        <v>0.14000000000000001</v>
      </c>
      <c r="AE139" s="71">
        <v>0.14000000000000001</v>
      </c>
      <c r="AF139" s="70">
        <v>0.33</v>
      </c>
      <c r="AG139" s="71">
        <v>0.19</v>
      </c>
      <c r="AH139" s="71">
        <v>0.53</v>
      </c>
      <c r="AI139" s="71">
        <v>0.33</v>
      </c>
      <c r="AJ139" s="71">
        <v>0.53</v>
      </c>
      <c r="AK139" s="63" t="s">
        <v>25</v>
      </c>
      <c r="AL139" s="95">
        <f t="shared" si="2"/>
        <v>-0.39</v>
      </c>
    </row>
    <row r="140" spans="1:38" ht="17.25" thickBot="1">
      <c r="A140" s="72">
        <v>138</v>
      </c>
      <c r="B140" s="57" t="s">
        <v>3002</v>
      </c>
      <c r="C140" s="58" t="s">
        <v>1822</v>
      </c>
      <c r="D140" s="69" t="s">
        <v>1812</v>
      </c>
      <c r="E140" s="58" t="s">
        <v>73</v>
      </c>
      <c r="F140" s="69" t="s">
        <v>3694</v>
      </c>
      <c r="G140" s="69">
        <v>2002</v>
      </c>
      <c r="H140" s="70">
        <v>5</v>
      </c>
      <c r="I140" s="60">
        <v>0</v>
      </c>
      <c r="J140" s="71">
        <v>144</v>
      </c>
      <c r="K140" s="71">
        <v>1.6</v>
      </c>
      <c r="L140" s="70">
        <v>2</v>
      </c>
      <c r="M140" s="60">
        <v>0</v>
      </c>
      <c r="N140" s="71">
        <v>2</v>
      </c>
      <c r="O140" s="71">
        <v>2</v>
      </c>
      <c r="P140" s="60">
        <v>0</v>
      </c>
      <c r="Q140" s="60">
        <v>0</v>
      </c>
      <c r="R140" s="71">
        <v>1</v>
      </c>
      <c r="S140" s="60">
        <v>0</v>
      </c>
      <c r="T140" s="70">
        <v>2</v>
      </c>
      <c r="U140" s="71">
        <v>2</v>
      </c>
      <c r="V140" s="71">
        <v>0.4</v>
      </c>
      <c r="W140" s="71">
        <v>2.4</v>
      </c>
      <c r="X140" s="70">
        <v>6</v>
      </c>
      <c r="Y140" s="71">
        <v>14</v>
      </c>
      <c r="Z140" s="71">
        <v>7</v>
      </c>
      <c r="AA140" s="70">
        <v>1.25</v>
      </c>
      <c r="AB140" s="60">
        <v>0</v>
      </c>
      <c r="AC140" s="71">
        <v>1.25</v>
      </c>
      <c r="AD140" s="71">
        <v>1.25</v>
      </c>
      <c r="AE140" s="71">
        <v>1.25</v>
      </c>
      <c r="AF140" s="70">
        <v>1.24</v>
      </c>
      <c r="AG140" s="71">
        <v>0.22</v>
      </c>
      <c r="AH140" s="71">
        <v>1.46</v>
      </c>
      <c r="AI140" s="71">
        <v>1.24</v>
      </c>
      <c r="AJ140" s="71">
        <v>1.46</v>
      </c>
      <c r="AK140" s="63" t="s">
        <v>25</v>
      </c>
      <c r="AL140" s="95">
        <f t="shared" si="2"/>
        <v>-0.20999999999999996</v>
      </c>
    </row>
    <row r="141" spans="1:38" ht="17.25" thickBot="1">
      <c r="A141" s="72">
        <v>139</v>
      </c>
      <c r="B141" s="57" t="s">
        <v>179</v>
      </c>
      <c r="C141" s="58" t="s">
        <v>1834</v>
      </c>
      <c r="D141" s="69" t="s">
        <v>102</v>
      </c>
      <c r="E141" s="58" t="s">
        <v>73</v>
      </c>
      <c r="F141" s="69" t="s">
        <v>3695</v>
      </c>
      <c r="G141" s="69">
        <v>2004</v>
      </c>
      <c r="H141" s="70">
        <v>9</v>
      </c>
      <c r="I141" s="71">
        <v>5</v>
      </c>
      <c r="J141" s="71">
        <v>437</v>
      </c>
      <c r="K141" s="71">
        <v>4.9000000000000004</v>
      </c>
      <c r="L141" s="70">
        <v>4</v>
      </c>
      <c r="M141" s="60">
        <v>0</v>
      </c>
      <c r="N141" s="71">
        <v>4</v>
      </c>
      <c r="O141" s="71">
        <v>4</v>
      </c>
      <c r="P141" s="60">
        <v>0</v>
      </c>
      <c r="Q141" s="60">
        <v>0</v>
      </c>
      <c r="R141" s="60">
        <v>0</v>
      </c>
      <c r="S141" s="60">
        <v>0</v>
      </c>
      <c r="T141" s="70">
        <v>2.5</v>
      </c>
      <c r="U141" s="71">
        <v>2.5</v>
      </c>
      <c r="V141" s="71">
        <v>0.4</v>
      </c>
      <c r="W141" s="71">
        <v>2.9</v>
      </c>
      <c r="X141" s="70">
        <v>6</v>
      </c>
      <c r="Y141" s="71">
        <v>8</v>
      </c>
      <c r="Z141" s="71">
        <v>14</v>
      </c>
      <c r="AA141" s="70">
        <v>0.82</v>
      </c>
      <c r="AB141" s="60">
        <v>0</v>
      </c>
      <c r="AC141" s="71">
        <v>0.82</v>
      </c>
      <c r="AD141" s="71">
        <v>0.82</v>
      </c>
      <c r="AE141" s="71">
        <v>0.82</v>
      </c>
      <c r="AF141" s="70">
        <v>0.52</v>
      </c>
      <c r="AG141" s="71">
        <v>0.08</v>
      </c>
      <c r="AH141" s="71">
        <v>0.6</v>
      </c>
      <c r="AI141" s="71">
        <v>0.52</v>
      </c>
      <c r="AJ141" s="71">
        <v>0.6</v>
      </c>
      <c r="AK141" s="63" t="s">
        <v>25</v>
      </c>
      <c r="AL141" s="95">
        <f t="shared" si="2"/>
        <v>0.21999999999999997</v>
      </c>
    </row>
    <row r="142" spans="1:38" ht="17.25" thickBot="1">
      <c r="A142" s="72">
        <v>140</v>
      </c>
      <c r="B142" s="57" t="s">
        <v>180</v>
      </c>
      <c r="C142" s="58" t="s">
        <v>1843</v>
      </c>
      <c r="D142" s="69" t="s">
        <v>1812</v>
      </c>
      <c r="E142" s="58" t="s">
        <v>69</v>
      </c>
      <c r="F142" s="69" t="s">
        <v>3696</v>
      </c>
      <c r="G142" s="69">
        <v>1994</v>
      </c>
      <c r="H142" s="70">
        <v>9</v>
      </c>
      <c r="I142" s="71">
        <v>9</v>
      </c>
      <c r="J142" s="71">
        <v>810</v>
      </c>
      <c r="K142" s="71">
        <v>9</v>
      </c>
      <c r="L142" s="70">
        <v>2</v>
      </c>
      <c r="M142" s="71">
        <v>2</v>
      </c>
      <c r="N142" s="71">
        <v>4</v>
      </c>
      <c r="O142" s="71">
        <v>1</v>
      </c>
      <c r="P142" s="71">
        <v>1</v>
      </c>
      <c r="Q142" s="71">
        <v>1</v>
      </c>
      <c r="R142" s="71">
        <v>3</v>
      </c>
      <c r="S142" s="60">
        <v>0</v>
      </c>
      <c r="T142" s="70">
        <v>2.8</v>
      </c>
      <c r="U142" s="71">
        <v>2</v>
      </c>
      <c r="V142" s="71">
        <v>3.7</v>
      </c>
      <c r="W142" s="71">
        <v>5.7</v>
      </c>
      <c r="X142" s="70">
        <v>11</v>
      </c>
      <c r="Y142" s="71">
        <v>89</v>
      </c>
      <c r="Z142" s="71">
        <v>56</v>
      </c>
      <c r="AA142" s="70">
        <v>0.22</v>
      </c>
      <c r="AB142" s="71">
        <v>0.22</v>
      </c>
      <c r="AC142" s="71">
        <v>0.44</v>
      </c>
      <c r="AD142" s="71">
        <v>0.11</v>
      </c>
      <c r="AE142" s="71">
        <v>0.33</v>
      </c>
      <c r="AF142" s="70">
        <v>0.31</v>
      </c>
      <c r="AG142" s="71">
        <v>0.41</v>
      </c>
      <c r="AH142" s="71">
        <v>0.72</v>
      </c>
      <c r="AI142" s="71">
        <v>0.23</v>
      </c>
      <c r="AJ142" s="71">
        <v>0.63</v>
      </c>
      <c r="AK142" s="63" t="s">
        <v>25</v>
      </c>
      <c r="AL142" s="95">
        <f t="shared" si="2"/>
        <v>-0.27999999999999997</v>
      </c>
    </row>
    <row r="143" spans="1:38" ht="17.25" thickBot="1">
      <c r="A143" s="72">
        <v>141</v>
      </c>
      <c r="B143" s="57" t="s">
        <v>1780</v>
      </c>
      <c r="C143" s="58" t="s">
        <v>1823</v>
      </c>
      <c r="D143" s="69" t="s">
        <v>103</v>
      </c>
      <c r="E143" s="58" t="s">
        <v>81</v>
      </c>
      <c r="F143" s="69" t="s">
        <v>3697</v>
      </c>
      <c r="G143" s="69">
        <v>2001</v>
      </c>
      <c r="H143" s="70">
        <v>9</v>
      </c>
      <c r="I143" s="71">
        <v>9</v>
      </c>
      <c r="J143" s="71">
        <v>776</v>
      </c>
      <c r="K143" s="71">
        <v>8.6</v>
      </c>
      <c r="L143" s="59">
        <v>0</v>
      </c>
      <c r="M143" s="60">
        <v>0</v>
      </c>
      <c r="N143" s="60">
        <v>0</v>
      </c>
      <c r="O143" s="60">
        <v>0</v>
      </c>
      <c r="P143" s="60">
        <v>0</v>
      </c>
      <c r="Q143" s="71">
        <v>1</v>
      </c>
      <c r="R143" s="71">
        <v>3</v>
      </c>
      <c r="S143" s="60">
        <v>0</v>
      </c>
      <c r="T143" s="70">
        <v>2.2999999999999998</v>
      </c>
      <c r="U143" s="71">
        <v>1.5</v>
      </c>
      <c r="V143" s="71">
        <v>1.1000000000000001</v>
      </c>
      <c r="W143" s="71">
        <v>2.6</v>
      </c>
      <c r="X143" s="70">
        <v>24</v>
      </c>
      <c r="Y143" s="71">
        <v>87</v>
      </c>
      <c r="Z143" s="71">
        <v>24</v>
      </c>
      <c r="AA143" s="59">
        <v>0</v>
      </c>
      <c r="AB143" s="60">
        <v>0</v>
      </c>
      <c r="AC143" s="60">
        <v>0</v>
      </c>
      <c r="AD143" s="60">
        <v>0</v>
      </c>
      <c r="AE143" s="60">
        <v>0</v>
      </c>
      <c r="AF143" s="70">
        <v>0.26</v>
      </c>
      <c r="AG143" s="71">
        <v>0.13</v>
      </c>
      <c r="AH143" s="71">
        <v>0.39</v>
      </c>
      <c r="AI143" s="71">
        <v>0.17</v>
      </c>
      <c r="AJ143" s="71">
        <v>0.3</v>
      </c>
      <c r="AK143" s="63" t="s">
        <v>25</v>
      </c>
      <c r="AL143" s="95">
        <f t="shared" si="2"/>
        <v>-0.39</v>
      </c>
    </row>
    <row r="144" spans="1:38" ht="17.25" thickBot="1">
      <c r="A144" s="72">
        <v>142</v>
      </c>
      <c r="B144" s="57" t="s">
        <v>2680</v>
      </c>
      <c r="C144" s="58" t="s">
        <v>1820</v>
      </c>
      <c r="D144" s="69" t="s">
        <v>111</v>
      </c>
      <c r="E144" s="58" t="s">
        <v>77</v>
      </c>
      <c r="F144" s="69" t="s">
        <v>3474</v>
      </c>
      <c r="G144" s="69">
        <v>1993</v>
      </c>
      <c r="H144" s="70">
        <v>8</v>
      </c>
      <c r="I144" s="71">
        <v>8</v>
      </c>
      <c r="J144" s="71">
        <v>720</v>
      </c>
      <c r="K144" s="71">
        <v>8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1</v>
      </c>
      <c r="S144" s="60">
        <v>0</v>
      </c>
      <c r="T144" s="59">
        <v>0</v>
      </c>
      <c r="U144" s="60">
        <v>0</v>
      </c>
      <c r="V144" s="60">
        <v>0</v>
      </c>
      <c r="W144" s="60">
        <v>0</v>
      </c>
      <c r="X144" s="59">
        <v>0</v>
      </c>
      <c r="Y144" s="71">
        <v>1</v>
      </c>
      <c r="Z144" s="60">
        <v>0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59">
        <v>0</v>
      </c>
      <c r="AG144" s="60">
        <v>0</v>
      </c>
      <c r="AH144" s="60">
        <v>0</v>
      </c>
      <c r="AI144" s="60">
        <v>0</v>
      </c>
      <c r="AJ144" s="60">
        <v>0</v>
      </c>
      <c r="AK144" s="63" t="s">
        <v>25</v>
      </c>
      <c r="AL144" s="95">
        <f t="shared" si="2"/>
        <v>0</v>
      </c>
    </row>
    <row r="145" spans="1:38" ht="17.25" thickBot="1">
      <c r="A145" s="72">
        <v>143</v>
      </c>
      <c r="B145" s="57" t="s">
        <v>181</v>
      </c>
      <c r="C145" s="58" t="s">
        <v>1814</v>
      </c>
      <c r="D145" s="69" t="s">
        <v>1821</v>
      </c>
      <c r="E145" s="58" t="s">
        <v>65</v>
      </c>
      <c r="F145" s="69" t="s">
        <v>3698</v>
      </c>
      <c r="G145" s="69">
        <v>2000</v>
      </c>
      <c r="H145" s="70">
        <v>9</v>
      </c>
      <c r="I145" s="71">
        <v>8</v>
      </c>
      <c r="J145" s="71">
        <v>696</v>
      </c>
      <c r="K145" s="71">
        <v>7.7</v>
      </c>
      <c r="L145" s="70">
        <v>1</v>
      </c>
      <c r="M145" s="71">
        <v>3</v>
      </c>
      <c r="N145" s="71">
        <v>4</v>
      </c>
      <c r="O145" s="71">
        <v>1</v>
      </c>
      <c r="P145" s="60">
        <v>0</v>
      </c>
      <c r="Q145" s="60">
        <v>0</v>
      </c>
      <c r="R145" s="60">
        <v>0</v>
      </c>
      <c r="S145" s="60">
        <v>0</v>
      </c>
      <c r="T145" s="70">
        <v>0.9</v>
      </c>
      <c r="U145" s="71">
        <v>0.9</v>
      </c>
      <c r="V145" s="71">
        <v>1.7</v>
      </c>
      <c r="W145" s="71">
        <v>2.6</v>
      </c>
      <c r="X145" s="70">
        <v>17</v>
      </c>
      <c r="Y145" s="71">
        <v>36</v>
      </c>
      <c r="Z145" s="71">
        <v>51</v>
      </c>
      <c r="AA145" s="70">
        <v>0.13</v>
      </c>
      <c r="AB145" s="71">
        <v>0.39</v>
      </c>
      <c r="AC145" s="71">
        <v>0.52</v>
      </c>
      <c r="AD145" s="71">
        <v>0.13</v>
      </c>
      <c r="AE145" s="71">
        <v>0.52</v>
      </c>
      <c r="AF145" s="70">
        <v>0.12</v>
      </c>
      <c r="AG145" s="71">
        <v>0.22</v>
      </c>
      <c r="AH145" s="71">
        <v>0.34</v>
      </c>
      <c r="AI145" s="71">
        <v>0.12</v>
      </c>
      <c r="AJ145" s="71">
        <v>0.34</v>
      </c>
      <c r="AK145" s="63" t="s">
        <v>25</v>
      </c>
      <c r="AL145" s="95">
        <f t="shared" si="2"/>
        <v>0.18</v>
      </c>
    </row>
    <row r="146" spans="1:38" ht="17.25" thickBot="1">
      <c r="A146" s="72">
        <v>144</v>
      </c>
      <c r="B146" s="57" t="s">
        <v>2681</v>
      </c>
      <c r="C146" s="58" t="s">
        <v>1814</v>
      </c>
      <c r="D146" s="69" t="s">
        <v>111</v>
      </c>
      <c r="E146" s="58" t="s">
        <v>2351</v>
      </c>
      <c r="F146" s="69" t="s">
        <v>3699</v>
      </c>
      <c r="G146" s="69">
        <v>1991</v>
      </c>
      <c r="H146" s="70">
        <v>9</v>
      </c>
      <c r="I146" s="71">
        <v>9</v>
      </c>
      <c r="J146" s="71">
        <v>810</v>
      </c>
      <c r="K146" s="71">
        <v>9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1</v>
      </c>
      <c r="S146" s="60">
        <v>0</v>
      </c>
      <c r="T146" s="59">
        <v>0</v>
      </c>
      <c r="U146" s="60">
        <v>0</v>
      </c>
      <c r="V146" s="60">
        <v>0</v>
      </c>
      <c r="W146" s="60">
        <v>0</v>
      </c>
      <c r="X146" s="59">
        <v>0</v>
      </c>
      <c r="Y146" s="60">
        <v>0</v>
      </c>
      <c r="Z146" s="60">
        <v>0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59">
        <v>0</v>
      </c>
      <c r="AG146" s="60">
        <v>0</v>
      </c>
      <c r="AH146" s="60">
        <v>0</v>
      </c>
      <c r="AI146" s="60">
        <v>0</v>
      </c>
      <c r="AJ146" s="60">
        <v>0</v>
      </c>
      <c r="AK146" s="63" t="s">
        <v>25</v>
      </c>
      <c r="AL146" s="95">
        <f t="shared" si="2"/>
        <v>0</v>
      </c>
    </row>
    <row r="147" spans="1:38" ht="17.25" thickBot="1">
      <c r="A147" s="72">
        <v>145</v>
      </c>
      <c r="B147" s="57" t="s">
        <v>182</v>
      </c>
      <c r="C147" s="58" t="s">
        <v>1822</v>
      </c>
      <c r="D147" s="69" t="s">
        <v>1812</v>
      </c>
      <c r="E147" s="58" t="s">
        <v>91</v>
      </c>
      <c r="F147" s="69" t="s">
        <v>3700</v>
      </c>
      <c r="G147" s="69">
        <v>1996</v>
      </c>
      <c r="H147" s="70">
        <v>7</v>
      </c>
      <c r="I147" s="71">
        <v>1</v>
      </c>
      <c r="J147" s="71">
        <v>145</v>
      </c>
      <c r="K147" s="71">
        <v>1.6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70">
        <v>0.2</v>
      </c>
      <c r="U147" s="71">
        <v>0.2</v>
      </c>
      <c r="V147" s="71">
        <v>0.1</v>
      </c>
      <c r="W147" s="71">
        <v>0.3</v>
      </c>
      <c r="X147" s="70">
        <v>2</v>
      </c>
      <c r="Y147" s="71">
        <v>9</v>
      </c>
      <c r="Z147" s="71">
        <v>10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0.15</v>
      </c>
      <c r="AG147" s="71">
        <v>7.0000000000000007E-2</v>
      </c>
      <c r="AH147" s="71">
        <v>0.22</v>
      </c>
      <c r="AI147" s="71">
        <v>0.15</v>
      </c>
      <c r="AJ147" s="71">
        <v>0.22</v>
      </c>
      <c r="AK147" s="63" t="s">
        <v>25</v>
      </c>
      <c r="AL147" s="95">
        <f t="shared" si="2"/>
        <v>-0.22</v>
      </c>
    </row>
    <row r="148" spans="1:38" ht="17.25" thickBot="1">
      <c r="A148" s="72">
        <v>146</v>
      </c>
      <c r="B148" s="57" t="s">
        <v>2682</v>
      </c>
      <c r="C148" s="58" t="s">
        <v>2683</v>
      </c>
      <c r="D148" s="69" t="s">
        <v>1821</v>
      </c>
      <c r="E148" s="58" t="s">
        <v>2350</v>
      </c>
      <c r="F148" s="69" t="s">
        <v>3701</v>
      </c>
      <c r="G148" s="69">
        <v>2000</v>
      </c>
      <c r="H148" s="70">
        <v>7</v>
      </c>
      <c r="I148" s="71">
        <v>7</v>
      </c>
      <c r="J148" s="71">
        <v>607</v>
      </c>
      <c r="K148" s="71">
        <v>6.7</v>
      </c>
      <c r="L148" s="70">
        <v>3</v>
      </c>
      <c r="M148" s="71">
        <v>2</v>
      </c>
      <c r="N148" s="71">
        <v>5</v>
      </c>
      <c r="O148" s="71">
        <v>3</v>
      </c>
      <c r="P148" s="60">
        <v>0</v>
      </c>
      <c r="Q148" s="60">
        <v>0</v>
      </c>
      <c r="R148" s="60">
        <v>0</v>
      </c>
      <c r="S148" s="71">
        <v>1</v>
      </c>
      <c r="T148" s="70">
        <v>1.6</v>
      </c>
      <c r="U148" s="71">
        <v>1.6</v>
      </c>
      <c r="V148" s="71">
        <v>1.2</v>
      </c>
      <c r="W148" s="71">
        <v>2.7</v>
      </c>
      <c r="X148" s="70">
        <v>18</v>
      </c>
      <c r="Y148" s="71">
        <v>7</v>
      </c>
      <c r="Z148" s="71">
        <v>29</v>
      </c>
      <c r="AA148" s="70">
        <v>0.44</v>
      </c>
      <c r="AB148" s="71">
        <v>0.3</v>
      </c>
      <c r="AC148" s="71">
        <v>0.74</v>
      </c>
      <c r="AD148" s="71">
        <v>0.44</v>
      </c>
      <c r="AE148" s="71">
        <v>0.74</v>
      </c>
      <c r="AF148" s="70">
        <v>0.23</v>
      </c>
      <c r="AG148" s="71">
        <v>0.17</v>
      </c>
      <c r="AH148" s="71">
        <v>0.4</v>
      </c>
      <c r="AI148" s="71">
        <v>0.23</v>
      </c>
      <c r="AJ148" s="71">
        <v>0.4</v>
      </c>
      <c r="AK148" s="63" t="s">
        <v>25</v>
      </c>
      <c r="AL148" s="95">
        <f t="shared" si="2"/>
        <v>0.33999999999999997</v>
      </c>
    </row>
    <row r="149" spans="1:38" ht="17.25" thickBot="1">
      <c r="A149" s="72">
        <v>147</v>
      </c>
      <c r="B149" s="57" t="s">
        <v>2414</v>
      </c>
      <c r="C149" s="58" t="s">
        <v>1824</v>
      </c>
      <c r="D149" s="69" t="s">
        <v>102</v>
      </c>
      <c r="E149" s="58" t="s">
        <v>85</v>
      </c>
      <c r="F149" s="69" t="s">
        <v>3702</v>
      </c>
      <c r="G149" s="69">
        <v>2004</v>
      </c>
      <c r="H149" s="70">
        <v>1</v>
      </c>
      <c r="I149" s="60">
        <v>0</v>
      </c>
      <c r="J149" s="71">
        <v>21</v>
      </c>
      <c r="K149" s="71">
        <v>0.2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59">
        <v>0</v>
      </c>
      <c r="U149" s="60">
        <v>0</v>
      </c>
      <c r="V149" s="71">
        <v>0.3</v>
      </c>
      <c r="W149" s="71">
        <v>0.3</v>
      </c>
      <c r="X149" s="70">
        <v>1</v>
      </c>
      <c r="Y149" s="71">
        <v>1</v>
      </c>
      <c r="Z149" s="71">
        <v>1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0.09</v>
      </c>
      <c r="AG149" s="71">
        <v>1.24</v>
      </c>
      <c r="AH149" s="71">
        <v>1.33</v>
      </c>
      <c r="AI149" s="71">
        <v>0.09</v>
      </c>
      <c r="AJ149" s="71">
        <v>1.33</v>
      </c>
      <c r="AK149" s="63" t="s">
        <v>25</v>
      </c>
      <c r="AL149" s="95">
        <f t="shared" si="2"/>
        <v>-1.33</v>
      </c>
    </row>
    <row r="150" spans="1:38" ht="17.25" thickBot="1">
      <c r="A150" s="72">
        <v>148</v>
      </c>
      <c r="B150" s="57" t="s">
        <v>185</v>
      </c>
      <c r="C150" s="58" t="s">
        <v>1820</v>
      </c>
      <c r="D150" s="69" t="s">
        <v>1812</v>
      </c>
      <c r="E150" s="58" t="s">
        <v>79</v>
      </c>
      <c r="F150" s="69" t="s">
        <v>3703</v>
      </c>
      <c r="G150" s="69">
        <v>1999</v>
      </c>
      <c r="H150" s="70">
        <v>7</v>
      </c>
      <c r="I150" s="71">
        <v>5</v>
      </c>
      <c r="J150" s="71">
        <v>320</v>
      </c>
      <c r="K150" s="71">
        <v>3.6</v>
      </c>
      <c r="L150" s="70">
        <v>2</v>
      </c>
      <c r="M150" s="60">
        <v>0</v>
      </c>
      <c r="N150" s="71">
        <v>2</v>
      </c>
      <c r="O150" s="71">
        <v>2</v>
      </c>
      <c r="P150" s="60">
        <v>0</v>
      </c>
      <c r="Q150" s="60">
        <v>0</v>
      </c>
      <c r="R150" s="60">
        <v>0</v>
      </c>
      <c r="S150" s="60">
        <v>0</v>
      </c>
      <c r="T150" s="70">
        <v>1.9</v>
      </c>
      <c r="U150" s="71">
        <v>1.9</v>
      </c>
      <c r="V150" s="71">
        <v>0.2</v>
      </c>
      <c r="W150" s="71">
        <v>2.1</v>
      </c>
      <c r="X150" s="70">
        <v>7</v>
      </c>
      <c r="Y150" s="71">
        <v>16</v>
      </c>
      <c r="Z150" s="71">
        <v>23</v>
      </c>
      <c r="AA150" s="70">
        <v>0.56000000000000005</v>
      </c>
      <c r="AB150" s="60">
        <v>0</v>
      </c>
      <c r="AC150" s="71">
        <v>0.56000000000000005</v>
      </c>
      <c r="AD150" s="71">
        <v>0.56000000000000005</v>
      </c>
      <c r="AE150" s="71">
        <v>0.56000000000000005</v>
      </c>
      <c r="AF150" s="70">
        <v>0.52</v>
      </c>
      <c r="AG150" s="71">
        <v>0.06</v>
      </c>
      <c r="AH150" s="71">
        <v>0.57999999999999996</v>
      </c>
      <c r="AI150" s="71">
        <v>0.52</v>
      </c>
      <c r="AJ150" s="71">
        <v>0.57999999999999996</v>
      </c>
      <c r="AK150" s="63" t="s">
        <v>25</v>
      </c>
      <c r="AL150" s="95">
        <f t="shared" si="2"/>
        <v>-1.9999999999999907E-2</v>
      </c>
    </row>
    <row r="151" spans="1:38" ht="17.25" thickBot="1">
      <c r="A151" s="72">
        <v>149</v>
      </c>
      <c r="B151" s="57" t="s">
        <v>186</v>
      </c>
      <c r="C151" s="58" t="s">
        <v>1814</v>
      </c>
      <c r="D151" s="69" t="s">
        <v>103</v>
      </c>
      <c r="E151" s="58" t="s">
        <v>81</v>
      </c>
      <c r="F151" s="69" t="s">
        <v>3704</v>
      </c>
      <c r="G151" s="69">
        <v>2000</v>
      </c>
      <c r="H151" s="70">
        <v>9</v>
      </c>
      <c r="I151" s="71">
        <v>9</v>
      </c>
      <c r="J151" s="71">
        <v>765</v>
      </c>
      <c r="K151" s="71">
        <v>8.5</v>
      </c>
      <c r="L151" s="59">
        <v>0</v>
      </c>
      <c r="M151" s="71">
        <v>2</v>
      </c>
      <c r="N151" s="71">
        <v>2</v>
      </c>
      <c r="O151" s="60">
        <v>0</v>
      </c>
      <c r="P151" s="60">
        <v>0</v>
      </c>
      <c r="Q151" s="60">
        <v>0</v>
      </c>
      <c r="R151" s="71">
        <v>1</v>
      </c>
      <c r="S151" s="60">
        <v>0</v>
      </c>
      <c r="T151" s="70">
        <v>0.7</v>
      </c>
      <c r="U151" s="71">
        <v>0.7</v>
      </c>
      <c r="V151" s="71">
        <v>1</v>
      </c>
      <c r="W151" s="71">
        <v>1.7</v>
      </c>
      <c r="X151" s="70">
        <v>15</v>
      </c>
      <c r="Y151" s="71">
        <v>47</v>
      </c>
      <c r="Z151" s="71">
        <v>28</v>
      </c>
      <c r="AA151" s="59">
        <v>0</v>
      </c>
      <c r="AB151" s="71">
        <v>0.24</v>
      </c>
      <c r="AC151" s="71">
        <v>0.24</v>
      </c>
      <c r="AD151" s="60">
        <v>0</v>
      </c>
      <c r="AE151" s="71">
        <v>0.24</v>
      </c>
      <c r="AF151" s="70">
        <v>0.08</v>
      </c>
      <c r="AG151" s="71">
        <v>0.12</v>
      </c>
      <c r="AH151" s="71">
        <v>0.2</v>
      </c>
      <c r="AI151" s="71">
        <v>0.08</v>
      </c>
      <c r="AJ151" s="71">
        <v>0.2</v>
      </c>
      <c r="AK151" s="63" t="s">
        <v>25</v>
      </c>
      <c r="AL151" s="95">
        <f t="shared" si="2"/>
        <v>3.999999999999998E-2</v>
      </c>
    </row>
    <row r="152" spans="1:38" ht="17.25" thickBot="1">
      <c r="A152" s="72">
        <v>150</v>
      </c>
      <c r="B152" s="57" t="s">
        <v>187</v>
      </c>
      <c r="C152" s="58" t="s">
        <v>1853</v>
      </c>
      <c r="D152" s="69" t="s">
        <v>103</v>
      </c>
      <c r="E152" s="58" t="s">
        <v>96</v>
      </c>
      <c r="F152" s="69" t="s">
        <v>3705</v>
      </c>
      <c r="G152" s="69">
        <v>1989</v>
      </c>
      <c r="H152" s="70">
        <v>7</v>
      </c>
      <c r="I152" s="71">
        <v>7</v>
      </c>
      <c r="J152" s="71">
        <v>539</v>
      </c>
      <c r="K152" s="71">
        <v>6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71">
        <v>1</v>
      </c>
      <c r="S152" s="60">
        <v>0</v>
      </c>
      <c r="T152" s="70">
        <v>0.3</v>
      </c>
      <c r="U152" s="71">
        <v>0.3</v>
      </c>
      <c r="V152" s="71">
        <v>0.5</v>
      </c>
      <c r="W152" s="71">
        <v>0.8</v>
      </c>
      <c r="X152" s="70">
        <v>13</v>
      </c>
      <c r="Y152" s="71">
        <v>25</v>
      </c>
      <c r="Z152" s="71">
        <v>10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70">
        <v>0.05</v>
      </c>
      <c r="AG152" s="71">
        <v>0.08</v>
      </c>
      <c r="AH152" s="71">
        <v>0.13</v>
      </c>
      <c r="AI152" s="71">
        <v>0.05</v>
      </c>
      <c r="AJ152" s="71">
        <v>0.13</v>
      </c>
      <c r="AK152" s="63" t="s">
        <v>25</v>
      </c>
      <c r="AL152" s="95">
        <f t="shared" si="2"/>
        <v>-0.13</v>
      </c>
    </row>
    <row r="153" spans="1:38" ht="17.25" thickBot="1">
      <c r="A153" s="72">
        <v>151</v>
      </c>
      <c r="B153" s="57" t="s">
        <v>188</v>
      </c>
      <c r="C153" s="58" t="s">
        <v>1823</v>
      </c>
      <c r="D153" s="69" t="s">
        <v>1821</v>
      </c>
      <c r="E153" s="58" t="s">
        <v>69</v>
      </c>
      <c r="F153" s="69" t="s">
        <v>3706</v>
      </c>
      <c r="G153" s="69">
        <v>2004</v>
      </c>
      <c r="H153" s="70">
        <v>7</v>
      </c>
      <c r="I153" s="71">
        <v>2</v>
      </c>
      <c r="J153" s="71">
        <v>230</v>
      </c>
      <c r="K153" s="71">
        <v>2.6</v>
      </c>
      <c r="L153" s="59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70">
        <v>0.6</v>
      </c>
      <c r="U153" s="71">
        <v>0.6</v>
      </c>
      <c r="V153" s="71">
        <v>0.3</v>
      </c>
      <c r="W153" s="71">
        <v>0.9</v>
      </c>
      <c r="X153" s="70">
        <v>19</v>
      </c>
      <c r="Y153" s="71">
        <v>8</v>
      </c>
      <c r="Z153" s="71">
        <v>32</v>
      </c>
      <c r="AA153" s="59">
        <v>0</v>
      </c>
      <c r="AB153" s="60">
        <v>0</v>
      </c>
      <c r="AC153" s="60">
        <v>0</v>
      </c>
      <c r="AD153" s="60">
        <v>0</v>
      </c>
      <c r="AE153" s="60">
        <v>0</v>
      </c>
      <c r="AF153" s="70">
        <v>0.25</v>
      </c>
      <c r="AG153" s="71">
        <v>0.11</v>
      </c>
      <c r="AH153" s="71">
        <v>0.37</v>
      </c>
      <c r="AI153" s="71">
        <v>0.25</v>
      </c>
      <c r="AJ153" s="71">
        <v>0.37</v>
      </c>
      <c r="AK153" s="63" t="s">
        <v>25</v>
      </c>
      <c r="AL153" s="95">
        <f t="shared" si="2"/>
        <v>-0.37</v>
      </c>
    </row>
    <row r="154" spans="1:38" ht="17.25" thickBot="1">
      <c r="A154" s="72">
        <v>152</v>
      </c>
      <c r="B154" s="57" t="s">
        <v>189</v>
      </c>
      <c r="C154" s="58" t="s">
        <v>1814</v>
      </c>
      <c r="D154" s="69" t="s">
        <v>103</v>
      </c>
      <c r="E154" s="58" t="s">
        <v>96</v>
      </c>
      <c r="F154" s="69" t="s">
        <v>3707</v>
      </c>
      <c r="G154" s="69">
        <v>2001</v>
      </c>
      <c r="H154" s="70">
        <v>9</v>
      </c>
      <c r="I154" s="71">
        <v>8</v>
      </c>
      <c r="J154" s="71">
        <v>707</v>
      </c>
      <c r="K154" s="71">
        <v>7.9</v>
      </c>
      <c r="L154" s="70">
        <v>1</v>
      </c>
      <c r="M154" s="71">
        <v>1</v>
      </c>
      <c r="N154" s="71">
        <v>2</v>
      </c>
      <c r="O154" s="71">
        <v>1</v>
      </c>
      <c r="P154" s="60">
        <v>0</v>
      </c>
      <c r="Q154" s="60">
        <v>0</v>
      </c>
      <c r="R154" s="71">
        <v>1</v>
      </c>
      <c r="S154" s="60">
        <v>0</v>
      </c>
      <c r="T154" s="70">
        <v>1.1000000000000001</v>
      </c>
      <c r="U154" s="71">
        <v>1.1000000000000001</v>
      </c>
      <c r="V154" s="71">
        <v>1.9</v>
      </c>
      <c r="W154" s="71">
        <v>3</v>
      </c>
      <c r="X154" s="70">
        <v>11</v>
      </c>
      <c r="Y154" s="71">
        <v>27</v>
      </c>
      <c r="Z154" s="71">
        <v>23</v>
      </c>
      <c r="AA154" s="70">
        <v>0.13</v>
      </c>
      <c r="AB154" s="71">
        <v>0.13</v>
      </c>
      <c r="AC154" s="71">
        <v>0.25</v>
      </c>
      <c r="AD154" s="71">
        <v>0.13</v>
      </c>
      <c r="AE154" s="71">
        <v>0.25</v>
      </c>
      <c r="AF154" s="70">
        <v>0.14000000000000001</v>
      </c>
      <c r="AG154" s="71">
        <v>0.24</v>
      </c>
      <c r="AH154" s="71">
        <v>0.38</v>
      </c>
      <c r="AI154" s="71">
        <v>0.14000000000000001</v>
      </c>
      <c r="AJ154" s="71">
        <v>0.38</v>
      </c>
      <c r="AK154" s="63" t="s">
        <v>25</v>
      </c>
      <c r="AL154" s="95">
        <f t="shared" si="2"/>
        <v>-0.13</v>
      </c>
    </row>
    <row r="155" spans="1:38" ht="17.25" thickBot="1">
      <c r="A155" s="72">
        <v>153</v>
      </c>
      <c r="B155" s="57" t="s">
        <v>3139</v>
      </c>
      <c r="C155" s="58" t="s">
        <v>3140</v>
      </c>
      <c r="D155" s="69" t="s">
        <v>1835</v>
      </c>
      <c r="E155" s="58" t="s">
        <v>77</v>
      </c>
      <c r="F155" s="69" t="s">
        <v>3708</v>
      </c>
      <c r="G155" s="69">
        <v>1993</v>
      </c>
      <c r="H155" s="70">
        <v>4</v>
      </c>
      <c r="I155" s="60">
        <v>0</v>
      </c>
      <c r="J155" s="71">
        <v>55</v>
      </c>
      <c r="K155" s="71">
        <v>0.6</v>
      </c>
      <c r="L155" s="70">
        <v>1</v>
      </c>
      <c r="M155" s="60">
        <v>0</v>
      </c>
      <c r="N155" s="71">
        <v>1</v>
      </c>
      <c r="O155" s="71">
        <v>1</v>
      </c>
      <c r="P155" s="60">
        <v>0</v>
      </c>
      <c r="Q155" s="60">
        <v>0</v>
      </c>
      <c r="R155" s="71">
        <v>2</v>
      </c>
      <c r="S155" s="60">
        <v>0</v>
      </c>
      <c r="T155" s="70">
        <v>0.1</v>
      </c>
      <c r="U155" s="71">
        <v>0.1</v>
      </c>
      <c r="V155" s="71">
        <v>0.3</v>
      </c>
      <c r="W155" s="71">
        <v>0.4</v>
      </c>
      <c r="X155" s="70">
        <v>4</v>
      </c>
      <c r="Y155" s="71">
        <v>7</v>
      </c>
      <c r="Z155" s="71">
        <v>2</v>
      </c>
      <c r="AA155" s="70">
        <v>1.64</v>
      </c>
      <c r="AB155" s="60">
        <v>0</v>
      </c>
      <c r="AC155" s="71">
        <v>1.64</v>
      </c>
      <c r="AD155" s="71">
        <v>1.64</v>
      </c>
      <c r="AE155" s="71">
        <v>1.64</v>
      </c>
      <c r="AF155" s="70">
        <v>0.17</v>
      </c>
      <c r="AG155" s="71">
        <v>0.54</v>
      </c>
      <c r="AH155" s="71">
        <v>0.7</v>
      </c>
      <c r="AI155" s="71">
        <v>0.17</v>
      </c>
      <c r="AJ155" s="71">
        <v>0.7</v>
      </c>
      <c r="AK155" s="63" t="s">
        <v>25</v>
      </c>
      <c r="AL155" s="95">
        <f t="shared" si="2"/>
        <v>0.94</v>
      </c>
    </row>
    <row r="156" spans="1:38" ht="17.25" thickBot="1">
      <c r="A156" s="72">
        <v>154</v>
      </c>
      <c r="B156" s="57" t="s">
        <v>190</v>
      </c>
      <c r="C156" s="58" t="s">
        <v>1814</v>
      </c>
      <c r="D156" s="69" t="s">
        <v>1812</v>
      </c>
      <c r="E156" s="58" t="s">
        <v>87</v>
      </c>
      <c r="F156" s="69" t="s">
        <v>3459</v>
      </c>
      <c r="G156" s="69">
        <v>2000</v>
      </c>
      <c r="H156" s="70">
        <v>9</v>
      </c>
      <c r="I156" s="71">
        <v>8</v>
      </c>
      <c r="J156" s="71">
        <v>751</v>
      </c>
      <c r="K156" s="71">
        <v>8.3000000000000007</v>
      </c>
      <c r="L156" s="59">
        <v>0</v>
      </c>
      <c r="M156" s="71">
        <v>1</v>
      </c>
      <c r="N156" s="71">
        <v>1</v>
      </c>
      <c r="O156" s="60">
        <v>0</v>
      </c>
      <c r="P156" s="60">
        <v>0</v>
      </c>
      <c r="Q156" s="60">
        <v>0</v>
      </c>
      <c r="R156" s="71">
        <v>3</v>
      </c>
      <c r="S156" s="60">
        <v>0</v>
      </c>
      <c r="T156" s="70">
        <v>1.2</v>
      </c>
      <c r="U156" s="71">
        <v>1.2</v>
      </c>
      <c r="V156" s="71">
        <v>2</v>
      </c>
      <c r="W156" s="71">
        <v>3.2</v>
      </c>
      <c r="X156" s="70">
        <v>22</v>
      </c>
      <c r="Y156" s="71">
        <v>35</v>
      </c>
      <c r="Z156" s="71">
        <v>46</v>
      </c>
      <c r="AA156" s="59">
        <v>0</v>
      </c>
      <c r="AB156" s="71">
        <v>0.12</v>
      </c>
      <c r="AC156" s="71">
        <v>0.12</v>
      </c>
      <c r="AD156" s="60">
        <v>0</v>
      </c>
      <c r="AE156" s="71">
        <v>0.12</v>
      </c>
      <c r="AF156" s="70">
        <v>0.15</v>
      </c>
      <c r="AG156" s="71">
        <v>0.24</v>
      </c>
      <c r="AH156" s="71">
        <v>0.39</v>
      </c>
      <c r="AI156" s="71">
        <v>0.15</v>
      </c>
      <c r="AJ156" s="71">
        <v>0.39</v>
      </c>
      <c r="AK156" s="63" t="s">
        <v>25</v>
      </c>
      <c r="AL156" s="95">
        <f t="shared" si="2"/>
        <v>-0.27</v>
      </c>
    </row>
    <row r="157" spans="1:38" ht="17.25" thickBot="1">
      <c r="A157" s="72">
        <v>155</v>
      </c>
      <c r="B157" s="57" t="s">
        <v>191</v>
      </c>
      <c r="C157" s="58" t="s">
        <v>1813</v>
      </c>
      <c r="D157" s="69" t="s">
        <v>103</v>
      </c>
      <c r="E157" s="58" t="s">
        <v>73</v>
      </c>
      <c r="F157" s="69" t="s">
        <v>3709</v>
      </c>
      <c r="G157" s="69">
        <v>2001</v>
      </c>
      <c r="H157" s="70">
        <v>8</v>
      </c>
      <c r="I157" s="71">
        <v>5</v>
      </c>
      <c r="J157" s="71">
        <v>461</v>
      </c>
      <c r="K157" s="71">
        <v>5.0999999999999996</v>
      </c>
      <c r="L157" s="59">
        <v>0</v>
      </c>
      <c r="M157" s="71">
        <v>1</v>
      </c>
      <c r="N157" s="71">
        <v>1</v>
      </c>
      <c r="O157" s="60">
        <v>0</v>
      </c>
      <c r="P157" s="60">
        <v>0</v>
      </c>
      <c r="Q157" s="60">
        <v>0</v>
      </c>
      <c r="R157" s="71">
        <v>1</v>
      </c>
      <c r="S157" s="60">
        <v>0</v>
      </c>
      <c r="T157" s="70">
        <v>0.3</v>
      </c>
      <c r="U157" s="71">
        <v>0.3</v>
      </c>
      <c r="V157" s="71">
        <v>1.5</v>
      </c>
      <c r="W157" s="71">
        <v>1.7</v>
      </c>
      <c r="X157" s="70">
        <v>7</v>
      </c>
      <c r="Y157" s="71">
        <v>39</v>
      </c>
      <c r="Z157" s="71">
        <v>10</v>
      </c>
      <c r="AA157" s="59">
        <v>0</v>
      </c>
      <c r="AB157" s="71">
        <v>0.2</v>
      </c>
      <c r="AC157" s="71">
        <v>0.2</v>
      </c>
      <c r="AD157" s="60">
        <v>0</v>
      </c>
      <c r="AE157" s="71">
        <v>0.2</v>
      </c>
      <c r="AF157" s="70">
        <v>0.05</v>
      </c>
      <c r="AG157" s="71">
        <v>0.28999999999999998</v>
      </c>
      <c r="AH157" s="71">
        <v>0.34</v>
      </c>
      <c r="AI157" s="71">
        <v>0.05</v>
      </c>
      <c r="AJ157" s="71">
        <v>0.34</v>
      </c>
      <c r="AK157" s="63" t="s">
        <v>25</v>
      </c>
      <c r="AL157" s="95">
        <f t="shared" si="2"/>
        <v>-0.14000000000000001</v>
      </c>
    </row>
    <row r="158" spans="1:38" ht="17.25" thickBot="1">
      <c r="A158" s="72">
        <v>156</v>
      </c>
      <c r="B158" s="57" t="s">
        <v>192</v>
      </c>
      <c r="C158" s="58" t="s">
        <v>1814</v>
      </c>
      <c r="D158" s="69" t="s">
        <v>104</v>
      </c>
      <c r="E158" s="58" t="s">
        <v>96</v>
      </c>
      <c r="F158" s="69" t="s">
        <v>3710</v>
      </c>
      <c r="G158" s="69">
        <v>1998</v>
      </c>
      <c r="H158" s="70">
        <v>1</v>
      </c>
      <c r="I158" s="60">
        <v>0</v>
      </c>
      <c r="J158" s="71">
        <v>1</v>
      </c>
      <c r="K158" s="60">
        <v>0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59">
        <v>0</v>
      </c>
      <c r="U158" s="60">
        <v>0</v>
      </c>
      <c r="V158" s="60">
        <v>0</v>
      </c>
      <c r="W158" s="60">
        <v>0</v>
      </c>
      <c r="X158" s="59">
        <v>0</v>
      </c>
      <c r="Y158" s="60">
        <v>0</v>
      </c>
      <c r="Z158" s="60">
        <v>0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59">
        <v>0</v>
      </c>
      <c r="AG158" s="60">
        <v>0</v>
      </c>
      <c r="AH158" s="60">
        <v>0</v>
      </c>
      <c r="AI158" s="60">
        <v>0</v>
      </c>
      <c r="AJ158" s="60">
        <v>0</v>
      </c>
      <c r="AK158" s="63" t="s">
        <v>25</v>
      </c>
      <c r="AL158" s="95">
        <f t="shared" si="2"/>
        <v>0</v>
      </c>
    </row>
    <row r="159" spans="1:38" ht="17.25" thickBot="1">
      <c r="A159" s="72">
        <v>157</v>
      </c>
      <c r="B159" s="57" t="s">
        <v>1774</v>
      </c>
      <c r="C159" s="58" t="s">
        <v>1824</v>
      </c>
      <c r="D159" s="69" t="s">
        <v>103</v>
      </c>
      <c r="E159" s="58" t="s">
        <v>93</v>
      </c>
      <c r="F159" s="69" t="s">
        <v>3711</v>
      </c>
      <c r="G159" s="69">
        <v>2001</v>
      </c>
      <c r="H159" s="70">
        <v>9</v>
      </c>
      <c r="I159" s="71">
        <v>9</v>
      </c>
      <c r="J159" s="71">
        <v>670</v>
      </c>
      <c r="K159" s="71">
        <v>7.4</v>
      </c>
      <c r="L159" s="59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71">
        <v>3</v>
      </c>
      <c r="S159" s="60">
        <v>0</v>
      </c>
      <c r="T159" s="70">
        <v>0.2</v>
      </c>
      <c r="U159" s="71">
        <v>0.2</v>
      </c>
      <c r="V159" s="71">
        <v>0.3</v>
      </c>
      <c r="W159" s="71">
        <v>0.4</v>
      </c>
      <c r="X159" s="70">
        <v>4</v>
      </c>
      <c r="Y159" s="71">
        <v>20</v>
      </c>
      <c r="Z159" s="71">
        <v>5</v>
      </c>
      <c r="AA159" s="59">
        <v>0</v>
      </c>
      <c r="AB159" s="60">
        <v>0</v>
      </c>
      <c r="AC159" s="60">
        <v>0</v>
      </c>
      <c r="AD159" s="60">
        <v>0</v>
      </c>
      <c r="AE159" s="60">
        <v>0</v>
      </c>
      <c r="AF159" s="70">
        <v>0.02</v>
      </c>
      <c r="AG159" s="71">
        <v>0.04</v>
      </c>
      <c r="AH159" s="71">
        <v>0.06</v>
      </c>
      <c r="AI159" s="71">
        <v>0.02</v>
      </c>
      <c r="AJ159" s="71">
        <v>0.06</v>
      </c>
      <c r="AK159" s="63" t="s">
        <v>25</v>
      </c>
      <c r="AL159" s="95">
        <f t="shared" si="2"/>
        <v>-0.06</v>
      </c>
    </row>
    <row r="160" spans="1:38" ht="17.25" thickBot="1">
      <c r="A160" s="72">
        <v>158</v>
      </c>
      <c r="B160" s="57" t="s">
        <v>193</v>
      </c>
      <c r="C160" s="58" t="s">
        <v>1843</v>
      </c>
      <c r="D160" s="69" t="s">
        <v>104</v>
      </c>
      <c r="E160" s="58" t="s">
        <v>93</v>
      </c>
      <c r="F160" s="69" t="s">
        <v>3712</v>
      </c>
      <c r="G160" s="69">
        <v>1999</v>
      </c>
      <c r="H160" s="70">
        <v>6</v>
      </c>
      <c r="I160" s="71">
        <v>3</v>
      </c>
      <c r="J160" s="71">
        <v>325</v>
      </c>
      <c r="K160" s="71">
        <v>3.6</v>
      </c>
      <c r="L160" s="59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59">
        <v>0</v>
      </c>
      <c r="U160" s="60">
        <v>0</v>
      </c>
      <c r="V160" s="60">
        <v>0</v>
      </c>
      <c r="W160" s="60">
        <v>0</v>
      </c>
      <c r="X160" s="70">
        <v>5</v>
      </c>
      <c r="Y160" s="71">
        <v>7</v>
      </c>
      <c r="Z160" s="60">
        <v>0</v>
      </c>
      <c r="AA160" s="59">
        <v>0</v>
      </c>
      <c r="AB160" s="60">
        <v>0</v>
      </c>
      <c r="AC160" s="60">
        <v>0</v>
      </c>
      <c r="AD160" s="60">
        <v>0</v>
      </c>
      <c r="AE160" s="60">
        <v>0</v>
      </c>
      <c r="AF160" s="59">
        <v>0</v>
      </c>
      <c r="AG160" s="60">
        <v>0</v>
      </c>
      <c r="AH160" s="60">
        <v>0</v>
      </c>
      <c r="AI160" s="60">
        <v>0</v>
      </c>
      <c r="AJ160" s="60">
        <v>0</v>
      </c>
      <c r="AK160" s="63" t="s">
        <v>25</v>
      </c>
      <c r="AL160" s="95">
        <f t="shared" si="2"/>
        <v>0</v>
      </c>
    </row>
    <row r="161" spans="1:38" ht="17.25" thickBot="1">
      <c r="A161" s="72">
        <v>159</v>
      </c>
      <c r="B161" s="57" t="s">
        <v>194</v>
      </c>
      <c r="C161" s="58" t="s">
        <v>1814</v>
      </c>
      <c r="D161" s="69" t="s">
        <v>104</v>
      </c>
      <c r="E161" s="58" t="s">
        <v>79</v>
      </c>
      <c r="F161" s="69" t="s">
        <v>3713</v>
      </c>
      <c r="G161" s="69">
        <v>1997</v>
      </c>
      <c r="H161" s="70">
        <v>8</v>
      </c>
      <c r="I161" s="71">
        <v>4</v>
      </c>
      <c r="J161" s="71">
        <v>437</v>
      </c>
      <c r="K161" s="71">
        <v>4.9000000000000004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71">
        <v>1</v>
      </c>
      <c r="S161" s="60">
        <v>0</v>
      </c>
      <c r="T161" s="70">
        <v>0.1</v>
      </c>
      <c r="U161" s="71">
        <v>0.1</v>
      </c>
      <c r="V161" s="71">
        <v>0.2</v>
      </c>
      <c r="W161" s="71">
        <v>0.3</v>
      </c>
      <c r="X161" s="70">
        <v>9</v>
      </c>
      <c r="Y161" s="71">
        <v>24</v>
      </c>
      <c r="Z161" s="71">
        <v>20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70">
        <v>0.02</v>
      </c>
      <c r="AG161" s="71">
        <v>0.04</v>
      </c>
      <c r="AH161" s="71">
        <v>0.06</v>
      </c>
      <c r="AI161" s="71">
        <v>0.02</v>
      </c>
      <c r="AJ161" s="71">
        <v>0.06</v>
      </c>
      <c r="AK161" s="63" t="s">
        <v>25</v>
      </c>
      <c r="AL161" s="95">
        <f t="shared" si="2"/>
        <v>-0.06</v>
      </c>
    </row>
    <row r="162" spans="1:38" ht="17.25" thickBot="1">
      <c r="A162" s="72">
        <v>160</v>
      </c>
      <c r="B162" s="57" t="s">
        <v>195</v>
      </c>
      <c r="C162" s="58" t="s">
        <v>1822</v>
      </c>
      <c r="D162" s="69" t="s">
        <v>102</v>
      </c>
      <c r="E162" s="58" t="s">
        <v>65</v>
      </c>
      <c r="F162" s="69" t="s">
        <v>3714</v>
      </c>
      <c r="G162" s="69">
        <v>2000</v>
      </c>
      <c r="H162" s="70">
        <v>2</v>
      </c>
      <c r="I162" s="60">
        <v>0</v>
      </c>
      <c r="J162" s="71">
        <v>16</v>
      </c>
      <c r="K162" s="71">
        <v>0.2</v>
      </c>
      <c r="L162" s="59">
        <v>0</v>
      </c>
      <c r="M162" s="71">
        <v>1</v>
      </c>
      <c r="N162" s="71">
        <v>1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59">
        <v>0</v>
      </c>
      <c r="U162" s="60">
        <v>0</v>
      </c>
      <c r="V162" s="71">
        <v>0.2</v>
      </c>
      <c r="W162" s="71">
        <v>0.2</v>
      </c>
      <c r="X162" s="70">
        <v>3</v>
      </c>
      <c r="Y162" s="71">
        <v>1</v>
      </c>
      <c r="Z162" s="71">
        <v>2</v>
      </c>
      <c r="AA162" s="59">
        <v>0</v>
      </c>
      <c r="AB162" s="71">
        <v>5.63</v>
      </c>
      <c r="AC162" s="71">
        <v>5.63</v>
      </c>
      <c r="AD162" s="60">
        <v>0</v>
      </c>
      <c r="AE162" s="71">
        <v>5.63</v>
      </c>
      <c r="AF162" s="59">
        <v>0</v>
      </c>
      <c r="AG162" s="71">
        <v>1.06</v>
      </c>
      <c r="AH162" s="71">
        <v>1.06</v>
      </c>
      <c r="AI162" s="60">
        <v>0</v>
      </c>
      <c r="AJ162" s="71">
        <v>1.06</v>
      </c>
      <c r="AK162" s="63" t="s">
        <v>25</v>
      </c>
      <c r="AL162" s="95">
        <f t="shared" si="2"/>
        <v>4.57</v>
      </c>
    </row>
    <row r="163" spans="1:38" ht="17.25" thickBot="1">
      <c r="A163" s="72">
        <v>161</v>
      </c>
      <c r="B163" s="57" t="s">
        <v>196</v>
      </c>
      <c r="C163" s="58" t="s">
        <v>1814</v>
      </c>
      <c r="D163" s="69" t="s">
        <v>102</v>
      </c>
      <c r="E163" s="58" t="s">
        <v>67</v>
      </c>
      <c r="F163" s="69" t="s">
        <v>3715</v>
      </c>
      <c r="G163" s="69">
        <v>2001</v>
      </c>
      <c r="H163" s="70">
        <v>8</v>
      </c>
      <c r="I163" s="71">
        <v>7</v>
      </c>
      <c r="J163" s="71">
        <v>611</v>
      </c>
      <c r="K163" s="71">
        <v>6.8</v>
      </c>
      <c r="L163" s="70">
        <v>3</v>
      </c>
      <c r="M163" s="71">
        <v>2</v>
      </c>
      <c r="N163" s="71">
        <v>5</v>
      </c>
      <c r="O163" s="71">
        <v>3</v>
      </c>
      <c r="P163" s="60">
        <v>0</v>
      </c>
      <c r="Q163" s="60">
        <v>0</v>
      </c>
      <c r="R163" s="71">
        <v>5</v>
      </c>
      <c r="S163" s="60">
        <v>0</v>
      </c>
      <c r="T163" s="70">
        <v>2.5</v>
      </c>
      <c r="U163" s="71">
        <v>2.5</v>
      </c>
      <c r="V163" s="71">
        <v>1.7</v>
      </c>
      <c r="W163" s="71">
        <v>4.0999999999999996</v>
      </c>
      <c r="X163" s="70">
        <v>34</v>
      </c>
      <c r="Y163" s="71">
        <v>20</v>
      </c>
      <c r="Z163" s="71">
        <v>47</v>
      </c>
      <c r="AA163" s="70">
        <v>0.44</v>
      </c>
      <c r="AB163" s="71">
        <v>0.28999999999999998</v>
      </c>
      <c r="AC163" s="71">
        <v>0.74</v>
      </c>
      <c r="AD163" s="71">
        <v>0.44</v>
      </c>
      <c r="AE163" s="71">
        <v>0.74</v>
      </c>
      <c r="AF163" s="70">
        <v>0.36</v>
      </c>
      <c r="AG163" s="71">
        <v>0.25</v>
      </c>
      <c r="AH163" s="71">
        <v>0.61</v>
      </c>
      <c r="AI163" s="71">
        <v>0.36</v>
      </c>
      <c r="AJ163" s="71">
        <v>0.61</v>
      </c>
      <c r="AK163" s="63" t="s">
        <v>25</v>
      </c>
      <c r="AL163" s="95">
        <f t="shared" si="2"/>
        <v>0.13</v>
      </c>
    </row>
    <row r="164" spans="1:38" ht="17.25" thickBot="1">
      <c r="A164" s="72">
        <v>162</v>
      </c>
      <c r="B164" s="57" t="s">
        <v>3260</v>
      </c>
      <c r="C164" s="58" t="s">
        <v>1820</v>
      </c>
      <c r="D164" s="69" t="s">
        <v>103</v>
      </c>
      <c r="E164" s="58" t="s">
        <v>79</v>
      </c>
      <c r="F164" s="69" t="s">
        <v>3716</v>
      </c>
      <c r="G164" s="69">
        <v>2002</v>
      </c>
      <c r="H164" s="70">
        <v>5</v>
      </c>
      <c r="I164" s="71">
        <v>1</v>
      </c>
      <c r="J164" s="71">
        <v>132</v>
      </c>
      <c r="K164" s="71">
        <v>1.5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70">
        <v>0.7</v>
      </c>
      <c r="U164" s="71">
        <v>0.7</v>
      </c>
      <c r="V164" s="60">
        <v>0</v>
      </c>
      <c r="W164" s="71">
        <v>0.8</v>
      </c>
      <c r="X164" s="70">
        <v>6</v>
      </c>
      <c r="Y164" s="71">
        <v>11</v>
      </c>
      <c r="Z164" s="71">
        <v>10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70">
        <v>0.51</v>
      </c>
      <c r="AG164" s="71">
        <v>0.02</v>
      </c>
      <c r="AH164" s="71">
        <v>0.52</v>
      </c>
      <c r="AI164" s="71">
        <v>0.51</v>
      </c>
      <c r="AJ164" s="71">
        <v>0.52</v>
      </c>
      <c r="AK164" s="63" t="s">
        <v>25</v>
      </c>
      <c r="AL164" s="95">
        <f t="shared" si="2"/>
        <v>-0.52</v>
      </c>
    </row>
    <row r="165" spans="1:38" ht="17.25" thickBot="1">
      <c r="A165" s="72">
        <v>163</v>
      </c>
      <c r="B165" s="57" t="s">
        <v>197</v>
      </c>
      <c r="C165" s="58" t="s">
        <v>1814</v>
      </c>
      <c r="D165" s="69" t="s">
        <v>102</v>
      </c>
      <c r="E165" s="58" t="s">
        <v>65</v>
      </c>
      <c r="F165" s="69" t="s">
        <v>3717</v>
      </c>
      <c r="G165" s="69">
        <v>1995</v>
      </c>
      <c r="H165" s="70">
        <v>5</v>
      </c>
      <c r="I165" s="71">
        <v>2</v>
      </c>
      <c r="J165" s="71">
        <v>211</v>
      </c>
      <c r="K165" s="71">
        <v>2.2999999999999998</v>
      </c>
      <c r="L165" s="59">
        <v>0</v>
      </c>
      <c r="M165" s="71">
        <v>1</v>
      </c>
      <c r="N165" s="71">
        <v>1</v>
      </c>
      <c r="O165" s="60">
        <v>0</v>
      </c>
      <c r="P165" s="60">
        <v>0</v>
      </c>
      <c r="Q165" s="60">
        <v>0</v>
      </c>
      <c r="R165" s="71">
        <v>2</v>
      </c>
      <c r="S165" s="60">
        <v>0</v>
      </c>
      <c r="T165" s="70">
        <v>0.4</v>
      </c>
      <c r="U165" s="71">
        <v>0.4</v>
      </c>
      <c r="V165" s="71">
        <v>0.5</v>
      </c>
      <c r="W165" s="71">
        <v>0.9</v>
      </c>
      <c r="X165" s="70">
        <v>18</v>
      </c>
      <c r="Y165" s="71">
        <v>4</v>
      </c>
      <c r="Z165" s="71">
        <v>35</v>
      </c>
      <c r="AA165" s="59">
        <v>0</v>
      </c>
      <c r="AB165" s="71">
        <v>0.43</v>
      </c>
      <c r="AC165" s="71">
        <v>0.43</v>
      </c>
      <c r="AD165" s="60">
        <v>0</v>
      </c>
      <c r="AE165" s="71">
        <v>0.43</v>
      </c>
      <c r="AF165" s="70">
        <v>0.16</v>
      </c>
      <c r="AG165" s="71">
        <v>0.21</v>
      </c>
      <c r="AH165" s="71">
        <v>0.37</v>
      </c>
      <c r="AI165" s="71">
        <v>0.16</v>
      </c>
      <c r="AJ165" s="71">
        <v>0.37</v>
      </c>
      <c r="AK165" s="63" t="s">
        <v>25</v>
      </c>
      <c r="AL165" s="95">
        <f t="shared" si="2"/>
        <v>0.06</v>
      </c>
    </row>
    <row r="166" spans="1:38" ht="17.25" thickBot="1">
      <c r="A166" s="72">
        <v>164</v>
      </c>
      <c r="B166" s="57" t="s">
        <v>198</v>
      </c>
      <c r="C166" s="58" t="s">
        <v>1838</v>
      </c>
      <c r="D166" s="69" t="s">
        <v>103</v>
      </c>
      <c r="E166" s="58" t="s">
        <v>73</v>
      </c>
      <c r="F166" s="69" t="s">
        <v>3718</v>
      </c>
      <c r="G166" s="69">
        <v>1991</v>
      </c>
      <c r="H166" s="70">
        <v>7</v>
      </c>
      <c r="I166" s="71">
        <v>7</v>
      </c>
      <c r="J166" s="71">
        <v>618</v>
      </c>
      <c r="K166" s="71">
        <v>6.9</v>
      </c>
      <c r="L166" s="70">
        <v>2</v>
      </c>
      <c r="M166" s="60">
        <v>0</v>
      </c>
      <c r="N166" s="71">
        <v>2</v>
      </c>
      <c r="O166" s="71">
        <v>2</v>
      </c>
      <c r="P166" s="60">
        <v>0</v>
      </c>
      <c r="Q166" s="60">
        <v>0</v>
      </c>
      <c r="R166" s="71">
        <v>1</v>
      </c>
      <c r="S166" s="60">
        <v>0</v>
      </c>
      <c r="T166" s="70">
        <v>1.2</v>
      </c>
      <c r="U166" s="71">
        <v>1.2</v>
      </c>
      <c r="V166" s="71">
        <v>1.1000000000000001</v>
      </c>
      <c r="W166" s="71">
        <v>2.2999999999999998</v>
      </c>
      <c r="X166" s="70">
        <v>10</v>
      </c>
      <c r="Y166" s="71">
        <v>53</v>
      </c>
      <c r="Z166" s="71">
        <v>31</v>
      </c>
      <c r="AA166" s="70">
        <v>0.28999999999999998</v>
      </c>
      <c r="AB166" s="60">
        <v>0</v>
      </c>
      <c r="AC166" s="71">
        <v>0.28999999999999998</v>
      </c>
      <c r="AD166" s="71">
        <v>0.28999999999999998</v>
      </c>
      <c r="AE166" s="71">
        <v>0.28999999999999998</v>
      </c>
      <c r="AF166" s="70">
        <v>0.18</v>
      </c>
      <c r="AG166" s="71">
        <v>0.16</v>
      </c>
      <c r="AH166" s="71">
        <v>0.34</v>
      </c>
      <c r="AI166" s="71">
        <v>0.18</v>
      </c>
      <c r="AJ166" s="71">
        <v>0.34</v>
      </c>
      <c r="AK166" s="63" t="s">
        <v>25</v>
      </c>
      <c r="AL166" s="95">
        <f t="shared" si="2"/>
        <v>-5.0000000000000044E-2</v>
      </c>
    </row>
    <row r="167" spans="1:38" ht="17.25" thickBot="1">
      <c r="A167" s="72">
        <v>165</v>
      </c>
      <c r="B167" s="57" t="s">
        <v>199</v>
      </c>
      <c r="C167" s="58" t="s">
        <v>1814</v>
      </c>
      <c r="D167" s="69" t="s">
        <v>104</v>
      </c>
      <c r="E167" s="58" t="s">
        <v>85</v>
      </c>
      <c r="F167" s="69" t="s">
        <v>3719</v>
      </c>
      <c r="G167" s="69">
        <v>2000</v>
      </c>
      <c r="H167" s="70">
        <v>8</v>
      </c>
      <c r="I167" s="71">
        <v>8</v>
      </c>
      <c r="J167" s="71">
        <v>719</v>
      </c>
      <c r="K167" s="71">
        <v>8</v>
      </c>
      <c r="L167" s="59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70">
        <v>0.5</v>
      </c>
      <c r="U167" s="71">
        <v>0.5</v>
      </c>
      <c r="V167" s="71">
        <v>0.1</v>
      </c>
      <c r="W167" s="71">
        <v>0.6</v>
      </c>
      <c r="X167" s="70">
        <v>6</v>
      </c>
      <c r="Y167" s="71">
        <v>21</v>
      </c>
      <c r="Z167" s="71">
        <v>1</v>
      </c>
      <c r="AA167" s="59">
        <v>0</v>
      </c>
      <c r="AB167" s="60">
        <v>0</v>
      </c>
      <c r="AC167" s="60">
        <v>0</v>
      </c>
      <c r="AD167" s="60">
        <v>0</v>
      </c>
      <c r="AE167" s="60">
        <v>0</v>
      </c>
      <c r="AF167" s="70">
        <v>0.06</v>
      </c>
      <c r="AG167" s="71">
        <v>0.01</v>
      </c>
      <c r="AH167" s="71">
        <v>7.0000000000000007E-2</v>
      </c>
      <c r="AI167" s="71">
        <v>0.06</v>
      </c>
      <c r="AJ167" s="71">
        <v>7.0000000000000007E-2</v>
      </c>
      <c r="AK167" s="63" t="s">
        <v>25</v>
      </c>
      <c r="AL167" s="95">
        <f t="shared" si="2"/>
        <v>-7.0000000000000007E-2</v>
      </c>
    </row>
    <row r="168" spans="1:38" ht="17.25" thickBot="1">
      <c r="A168" s="72">
        <v>166</v>
      </c>
      <c r="B168" s="57" t="s">
        <v>200</v>
      </c>
      <c r="C168" s="58" t="s">
        <v>1824</v>
      </c>
      <c r="D168" s="69" t="s">
        <v>103</v>
      </c>
      <c r="E168" s="58" t="s">
        <v>67</v>
      </c>
      <c r="F168" s="69" t="s">
        <v>3720</v>
      </c>
      <c r="G168" s="69">
        <v>1997</v>
      </c>
      <c r="H168" s="70">
        <v>9</v>
      </c>
      <c r="I168" s="71">
        <v>9</v>
      </c>
      <c r="J168" s="71">
        <v>772</v>
      </c>
      <c r="K168" s="71">
        <v>8.6</v>
      </c>
      <c r="L168" s="70">
        <v>1</v>
      </c>
      <c r="M168" s="71">
        <v>1</v>
      </c>
      <c r="N168" s="71">
        <v>2</v>
      </c>
      <c r="O168" s="71">
        <v>1</v>
      </c>
      <c r="P168" s="60">
        <v>0</v>
      </c>
      <c r="Q168" s="60">
        <v>0</v>
      </c>
      <c r="R168" s="71">
        <v>4</v>
      </c>
      <c r="S168" s="60">
        <v>0</v>
      </c>
      <c r="T168" s="70">
        <v>0.9</v>
      </c>
      <c r="U168" s="71">
        <v>0.9</v>
      </c>
      <c r="V168" s="71">
        <v>1.1000000000000001</v>
      </c>
      <c r="W168" s="71">
        <v>2</v>
      </c>
      <c r="X168" s="70">
        <v>12</v>
      </c>
      <c r="Y168" s="71">
        <v>60</v>
      </c>
      <c r="Z168" s="71">
        <v>12</v>
      </c>
      <c r="AA168" s="70">
        <v>0.12</v>
      </c>
      <c r="AB168" s="71">
        <v>0.12</v>
      </c>
      <c r="AC168" s="71">
        <v>0.23</v>
      </c>
      <c r="AD168" s="71">
        <v>0.12</v>
      </c>
      <c r="AE168" s="71">
        <v>0.23</v>
      </c>
      <c r="AF168" s="70">
        <v>0.1</v>
      </c>
      <c r="AG168" s="71">
        <v>0.13</v>
      </c>
      <c r="AH168" s="71">
        <v>0.23</v>
      </c>
      <c r="AI168" s="71">
        <v>0.1</v>
      </c>
      <c r="AJ168" s="71">
        <v>0.23</v>
      </c>
      <c r="AK168" s="63" t="s">
        <v>25</v>
      </c>
      <c r="AL168" s="95">
        <f t="shared" si="2"/>
        <v>0</v>
      </c>
    </row>
    <row r="169" spans="1:38" ht="17.25" thickBot="1">
      <c r="A169" s="72">
        <v>167</v>
      </c>
      <c r="B169" s="57" t="s">
        <v>2684</v>
      </c>
      <c r="C169" s="58" t="s">
        <v>1816</v>
      </c>
      <c r="D169" s="69" t="s">
        <v>104</v>
      </c>
      <c r="E169" s="58" t="s">
        <v>81</v>
      </c>
      <c r="F169" s="69" t="s">
        <v>3721</v>
      </c>
      <c r="G169" s="69">
        <v>2003</v>
      </c>
      <c r="H169" s="70">
        <v>7</v>
      </c>
      <c r="I169" s="71">
        <v>6</v>
      </c>
      <c r="J169" s="71">
        <v>500</v>
      </c>
      <c r="K169" s="71">
        <v>5.6</v>
      </c>
      <c r="L169" s="59">
        <v>0</v>
      </c>
      <c r="M169" s="71">
        <v>2</v>
      </c>
      <c r="N169" s="71">
        <v>2</v>
      </c>
      <c r="O169" s="60">
        <v>0</v>
      </c>
      <c r="P169" s="60">
        <v>0</v>
      </c>
      <c r="Q169" s="60">
        <v>0</v>
      </c>
      <c r="R169" s="60">
        <v>0</v>
      </c>
      <c r="S169" s="71">
        <v>1</v>
      </c>
      <c r="T169" s="70">
        <v>0.1</v>
      </c>
      <c r="U169" s="71">
        <v>0.1</v>
      </c>
      <c r="V169" s="71">
        <v>0.6</v>
      </c>
      <c r="W169" s="71">
        <v>0.7</v>
      </c>
      <c r="X169" s="70">
        <v>26</v>
      </c>
      <c r="Y169" s="71">
        <v>23</v>
      </c>
      <c r="Z169" s="71">
        <v>38</v>
      </c>
      <c r="AA169" s="59">
        <v>0</v>
      </c>
      <c r="AB169" s="71">
        <v>0.36</v>
      </c>
      <c r="AC169" s="71">
        <v>0.36</v>
      </c>
      <c r="AD169" s="60">
        <v>0</v>
      </c>
      <c r="AE169" s="71">
        <v>0.36</v>
      </c>
      <c r="AF169" s="70">
        <v>0.02</v>
      </c>
      <c r="AG169" s="71">
        <v>0.1</v>
      </c>
      <c r="AH169" s="71">
        <v>0.12</v>
      </c>
      <c r="AI169" s="71">
        <v>0.02</v>
      </c>
      <c r="AJ169" s="71">
        <v>0.12</v>
      </c>
      <c r="AK169" s="63" t="s">
        <v>25</v>
      </c>
      <c r="AL169" s="95">
        <f t="shared" si="2"/>
        <v>0.24</v>
      </c>
    </row>
    <row r="170" spans="1:38" ht="17.25" thickBot="1">
      <c r="A170" s="72">
        <v>168</v>
      </c>
      <c r="B170" s="57" t="s">
        <v>2685</v>
      </c>
      <c r="C170" s="58" t="s">
        <v>1845</v>
      </c>
      <c r="D170" s="69" t="s">
        <v>104</v>
      </c>
      <c r="E170" s="58" t="s">
        <v>65</v>
      </c>
      <c r="F170" s="69" t="s">
        <v>3722</v>
      </c>
      <c r="G170" s="69">
        <v>2002</v>
      </c>
      <c r="H170" s="70">
        <v>7</v>
      </c>
      <c r="I170" s="71">
        <v>6</v>
      </c>
      <c r="J170" s="71">
        <v>551</v>
      </c>
      <c r="K170" s="71">
        <v>6.1</v>
      </c>
      <c r="L170" s="59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71">
        <v>1</v>
      </c>
      <c r="S170" s="60">
        <v>0</v>
      </c>
      <c r="T170" s="70">
        <v>0.2</v>
      </c>
      <c r="U170" s="71">
        <v>0.2</v>
      </c>
      <c r="V170" s="71">
        <v>0.6</v>
      </c>
      <c r="W170" s="71">
        <v>0.8</v>
      </c>
      <c r="X170" s="70">
        <v>13</v>
      </c>
      <c r="Y170" s="71">
        <v>37</v>
      </c>
      <c r="Z170" s="71">
        <v>12</v>
      </c>
      <c r="AA170" s="59">
        <v>0</v>
      </c>
      <c r="AB170" s="60">
        <v>0</v>
      </c>
      <c r="AC170" s="60">
        <v>0</v>
      </c>
      <c r="AD170" s="60">
        <v>0</v>
      </c>
      <c r="AE170" s="60">
        <v>0</v>
      </c>
      <c r="AF170" s="70">
        <v>0.03</v>
      </c>
      <c r="AG170" s="71">
        <v>0.1</v>
      </c>
      <c r="AH170" s="71">
        <v>0.13</v>
      </c>
      <c r="AI170" s="71">
        <v>0.03</v>
      </c>
      <c r="AJ170" s="71">
        <v>0.13</v>
      </c>
      <c r="AK170" s="63" t="s">
        <v>25</v>
      </c>
      <c r="AL170" s="95">
        <f t="shared" si="2"/>
        <v>-0.13</v>
      </c>
    </row>
    <row r="171" spans="1:38" ht="17.25" thickBot="1">
      <c r="A171" s="72">
        <v>169</v>
      </c>
      <c r="B171" s="57" t="s">
        <v>201</v>
      </c>
      <c r="C171" s="58" t="s">
        <v>1818</v>
      </c>
      <c r="D171" s="69" t="s">
        <v>102</v>
      </c>
      <c r="E171" s="58" t="s">
        <v>65</v>
      </c>
      <c r="F171" s="69" t="s">
        <v>3723</v>
      </c>
      <c r="G171" s="69">
        <v>2000</v>
      </c>
      <c r="H171" s="70">
        <v>9</v>
      </c>
      <c r="I171" s="71">
        <v>9</v>
      </c>
      <c r="J171" s="71">
        <v>798</v>
      </c>
      <c r="K171" s="71">
        <v>8.9</v>
      </c>
      <c r="L171" s="70">
        <v>9</v>
      </c>
      <c r="M171" s="71">
        <v>1</v>
      </c>
      <c r="N171" s="71">
        <v>10</v>
      </c>
      <c r="O171" s="71">
        <v>8</v>
      </c>
      <c r="P171" s="71">
        <v>1</v>
      </c>
      <c r="Q171" s="71">
        <v>2</v>
      </c>
      <c r="R171" s="60">
        <v>0</v>
      </c>
      <c r="S171" s="60">
        <v>0</v>
      </c>
      <c r="T171" s="70">
        <v>8.1999999999999993</v>
      </c>
      <c r="U171" s="71">
        <v>6.6</v>
      </c>
      <c r="V171" s="71">
        <v>1.6</v>
      </c>
      <c r="W171" s="71">
        <v>8.1999999999999993</v>
      </c>
      <c r="X171" s="70">
        <v>7</v>
      </c>
      <c r="Y171" s="71">
        <v>6</v>
      </c>
      <c r="Z171" s="71">
        <v>35</v>
      </c>
      <c r="AA171" s="70">
        <v>1.02</v>
      </c>
      <c r="AB171" s="71">
        <v>0.11</v>
      </c>
      <c r="AC171" s="71">
        <v>1.1299999999999999</v>
      </c>
      <c r="AD171" s="71">
        <v>0.9</v>
      </c>
      <c r="AE171" s="71">
        <v>1.02</v>
      </c>
      <c r="AF171" s="70">
        <v>0.92</v>
      </c>
      <c r="AG171" s="71">
        <v>0.17</v>
      </c>
      <c r="AH171" s="71">
        <v>1.1000000000000001</v>
      </c>
      <c r="AI171" s="71">
        <v>0.75</v>
      </c>
      <c r="AJ171" s="71">
        <v>0.92</v>
      </c>
      <c r="AK171" s="63" t="s">
        <v>25</v>
      </c>
      <c r="AL171" s="95">
        <f t="shared" si="2"/>
        <v>2.9999999999999805E-2</v>
      </c>
    </row>
    <row r="172" spans="1:38" ht="17.25" thickBot="1">
      <c r="A172" s="72">
        <v>170</v>
      </c>
      <c r="B172" s="57" t="s">
        <v>2686</v>
      </c>
      <c r="C172" s="58" t="s">
        <v>1814</v>
      </c>
      <c r="D172" s="69" t="s">
        <v>102</v>
      </c>
      <c r="E172" s="58" t="s">
        <v>2351</v>
      </c>
      <c r="F172" s="69" t="s">
        <v>3724</v>
      </c>
      <c r="G172" s="69">
        <v>2004</v>
      </c>
      <c r="H172" s="70">
        <v>2</v>
      </c>
      <c r="I172" s="60">
        <v>0</v>
      </c>
      <c r="J172" s="71">
        <v>13</v>
      </c>
      <c r="K172" s="71">
        <v>0.1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59">
        <v>0</v>
      </c>
      <c r="U172" s="60">
        <v>0</v>
      </c>
      <c r="V172" s="60">
        <v>0</v>
      </c>
      <c r="W172" s="60">
        <v>0</v>
      </c>
      <c r="X172" s="59">
        <v>0</v>
      </c>
      <c r="Y172" s="60">
        <v>0</v>
      </c>
      <c r="Z172" s="60">
        <v>0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59">
        <v>0</v>
      </c>
      <c r="AG172" s="60">
        <v>0</v>
      </c>
      <c r="AH172" s="60">
        <v>0</v>
      </c>
      <c r="AI172" s="60">
        <v>0</v>
      </c>
      <c r="AJ172" s="60">
        <v>0</v>
      </c>
      <c r="AK172" s="63" t="s">
        <v>25</v>
      </c>
      <c r="AL172" s="95">
        <f t="shared" si="2"/>
        <v>0</v>
      </c>
    </row>
    <row r="173" spans="1:38" ht="17.25" thickBot="1">
      <c r="A173" s="72">
        <v>171</v>
      </c>
      <c r="B173" s="57" t="s">
        <v>3142</v>
      </c>
      <c r="C173" s="58" t="s">
        <v>1814</v>
      </c>
      <c r="D173" s="69" t="s">
        <v>104</v>
      </c>
      <c r="E173" s="58" t="s">
        <v>67</v>
      </c>
      <c r="F173" s="69" t="s">
        <v>3725</v>
      </c>
      <c r="G173" s="69">
        <v>2004</v>
      </c>
      <c r="H173" s="70">
        <v>1</v>
      </c>
      <c r="I173" s="60">
        <v>0</v>
      </c>
      <c r="J173" s="71">
        <v>10</v>
      </c>
      <c r="K173" s="71">
        <v>0.1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0">
        <v>0</v>
      </c>
      <c r="S173" s="60">
        <v>0</v>
      </c>
      <c r="T173" s="59">
        <v>0</v>
      </c>
      <c r="U173" s="60">
        <v>0</v>
      </c>
      <c r="V173" s="60">
        <v>0</v>
      </c>
      <c r="W173" s="60">
        <v>0</v>
      </c>
      <c r="X173" s="59">
        <v>0</v>
      </c>
      <c r="Y173" s="60">
        <v>0</v>
      </c>
      <c r="Z173" s="60">
        <v>0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59">
        <v>0</v>
      </c>
      <c r="AG173" s="60">
        <v>0</v>
      </c>
      <c r="AH173" s="60">
        <v>0</v>
      </c>
      <c r="AI173" s="60">
        <v>0</v>
      </c>
      <c r="AJ173" s="60">
        <v>0</v>
      </c>
      <c r="AK173" s="63" t="s">
        <v>25</v>
      </c>
      <c r="AL173" s="95">
        <f t="shared" si="2"/>
        <v>0</v>
      </c>
    </row>
    <row r="174" spans="1:38" ht="17.25" thickBot="1">
      <c r="A174" s="72">
        <v>172</v>
      </c>
      <c r="B174" s="57" t="s">
        <v>2836</v>
      </c>
      <c r="C174" s="58" t="s">
        <v>1820</v>
      </c>
      <c r="D174" s="69" t="s">
        <v>103</v>
      </c>
      <c r="E174" s="58" t="s">
        <v>2351</v>
      </c>
      <c r="F174" s="69" t="s">
        <v>3726</v>
      </c>
      <c r="G174" s="69">
        <v>1997</v>
      </c>
      <c r="H174" s="70">
        <v>8</v>
      </c>
      <c r="I174" s="71">
        <v>8</v>
      </c>
      <c r="J174" s="71">
        <v>641</v>
      </c>
      <c r="K174" s="71">
        <v>7.1</v>
      </c>
      <c r="L174" s="70">
        <v>2</v>
      </c>
      <c r="M174" s="60">
        <v>0</v>
      </c>
      <c r="N174" s="71">
        <v>2</v>
      </c>
      <c r="O174" s="71">
        <v>2</v>
      </c>
      <c r="P174" s="60">
        <v>0</v>
      </c>
      <c r="Q174" s="60">
        <v>0</v>
      </c>
      <c r="R174" s="71">
        <v>1</v>
      </c>
      <c r="S174" s="60">
        <v>0</v>
      </c>
      <c r="T174" s="70">
        <v>0.7</v>
      </c>
      <c r="U174" s="71">
        <v>0.7</v>
      </c>
      <c r="V174" s="71">
        <v>0.7</v>
      </c>
      <c r="W174" s="71">
        <v>1.4</v>
      </c>
      <c r="X174" s="70">
        <v>8</v>
      </c>
      <c r="Y174" s="71">
        <v>31</v>
      </c>
      <c r="Z174" s="71">
        <v>16</v>
      </c>
      <c r="AA174" s="70">
        <v>0.28000000000000003</v>
      </c>
      <c r="AB174" s="60">
        <v>0</v>
      </c>
      <c r="AC174" s="71">
        <v>0.28000000000000003</v>
      </c>
      <c r="AD174" s="71">
        <v>0.28000000000000003</v>
      </c>
      <c r="AE174" s="71">
        <v>0.28000000000000003</v>
      </c>
      <c r="AF174" s="70">
        <v>0.1</v>
      </c>
      <c r="AG174" s="71">
        <v>0.09</v>
      </c>
      <c r="AH174" s="71">
        <v>0.19</v>
      </c>
      <c r="AI174" s="71">
        <v>0.1</v>
      </c>
      <c r="AJ174" s="71">
        <v>0.19</v>
      </c>
      <c r="AK174" s="63" t="s">
        <v>25</v>
      </c>
      <c r="AL174" s="95">
        <f t="shared" si="2"/>
        <v>9.0000000000000024E-2</v>
      </c>
    </row>
    <row r="175" spans="1:38" ht="17.25" thickBot="1">
      <c r="A175" s="72">
        <v>173</v>
      </c>
      <c r="B175" s="57" t="s">
        <v>2966</v>
      </c>
      <c r="C175" s="58" t="s">
        <v>1840</v>
      </c>
      <c r="D175" s="69" t="s">
        <v>103</v>
      </c>
      <c r="E175" s="58" t="s">
        <v>75</v>
      </c>
      <c r="F175" s="69" t="s">
        <v>3727</v>
      </c>
      <c r="G175" s="69">
        <v>2005</v>
      </c>
      <c r="H175" s="70">
        <v>1</v>
      </c>
      <c r="I175" s="60">
        <v>0</v>
      </c>
      <c r="J175" s="71">
        <v>75</v>
      </c>
      <c r="K175" s="71">
        <v>0.8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0">
        <v>0</v>
      </c>
      <c r="S175" s="60">
        <v>0</v>
      </c>
      <c r="T175" s="70">
        <v>0.3</v>
      </c>
      <c r="U175" s="71">
        <v>0.3</v>
      </c>
      <c r="V175" s="60">
        <v>0</v>
      </c>
      <c r="W175" s="71">
        <v>0.3</v>
      </c>
      <c r="X175" s="59">
        <v>0</v>
      </c>
      <c r="Y175" s="71">
        <v>1</v>
      </c>
      <c r="Z175" s="60">
        <v>0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70">
        <v>0.33</v>
      </c>
      <c r="AG175" s="60">
        <v>0</v>
      </c>
      <c r="AH175" s="71">
        <v>0.33</v>
      </c>
      <c r="AI175" s="71">
        <v>0.33</v>
      </c>
      <c r="AJ175" s="71">
        <v>0.33</v>
      </c>
      <c r="AK175" s="63" t="s">
        <v>25</v>
      </c>
      <c r="AL175" s="95">
        <f t="shared" si="2"/>
        <v>-0.33</v>
      </c>
    </row>
    <row r="176" spans="1:38" ht="17.25" thickBot="1">
      <c r="A176" s="72">
        <v>174</v>
      </c>
      <c r="B176" s="57" t="s">
        <v>3386</v>
      </c>
      <c r="C176" s="58" t="s">
        <v>1814</v>
      </c>
      <c r="D176" s="69" t="s">
        <v>103</v>
      </c>
      <c r="E176" s="58" t="s">
        <v>96</v>
      </c>
      <c r="F176" s="69" t="s">
        <v>3728</v>
      </c>
      <c r="G176" s="69">
        <v>1996</v>
      </c>
      <c r="H176" s="70">
        <v>3</v>
      </c>
      <c r="I176" s="71">
        <v>2</v>
      </c>
      <c r="J176" s="71">
        <v>167</v>
      </c>
      <c r="K176" s="71">
        <v>1.9</v>
      </c>
      <c r="L176" s="70">
        <v>1</v>
      </c>
      <c r="M176" s="71">
        <v>1</v>
      </c>
      <c r="N176" s="71">
        <v>2</v>
      </c>
      <c r="O176" s="71">
        <v>1</v>
      </c>
      <c r="P176" s="60">
        <v>0</v>
      </c>
      <c r="Q176" s="60">
        <v>0</v>
      </c>
      <c r="R176" s="60">
        <v>0</v>
      </c>
      <c r="S176" s="60">
        <v>0</v>
      </c>
      <c r="T176" s="70">
        <v>0.3</v>
      </c>
      <c r="U176" s="71">
        <v>0.3</v>
      </c>
      <c r="V176" s="71">
        <v>0.6</v>
      </c>
      <c r="W176" s="71">
        <v>0.8</v>
      </c>
      <c r="X176" s="70">
        <v>7</v>
      </c>
      <c r="Y176" s="71">
        <v>4</v>
      </c>
      <c r="Z176" s="71">
        <v>9</v>
      </c>
      <c r="AA176" s="70">
        <v>0.54</v>
      </c>
      <c r="AB176" s="71">
        <v>0.54</v>
      </c>
      <c r="AC176" s="71">
        <v>1.08</v>
      </c>
      <c r="AD176" s="71">
        <v>0.54</v>
      </c>
      <c r="AE176" s="71">
        <v>1.08</v>
      </c>
      <c r="AF176" s="70">
        <v>0.15</v>
      </c>
      <c r="AG176" s="71">
        <v>0.3</v>
      </c>
      <c r="AH176" s="71">
        <v>0.45</v>
      </c>
      <c r="AI176" s="71">
        <v>0.15</v>
      </c>
      <c r="AJ176" s="71">
        <v>0.45</v>
      </c>
      <c r="AK176" s="63" t="s">
        <v>25</v>
      </c>
      <c r="AL176" s="95">
        <f t="shared" si="2"/>
        <v>0.63000000000000012</v>
      </c>
    </row>
    <row r="177" spans="1:38" ht="17.25" thickBot="1">
      <c r="A177" s="72">
        <v>175</v>
      </c>
      <c r="B177" s="57" t="s">
        <v>202</v>
      </c>
      <c r="C177" s="58" t="s">
        <v>1838</v>
      </c>
      <c r="D177" s="69" t="s">
        <v>1812</v>
      </c>
      <c r="E177" s="58" t="s">
        <v>63</v>
      </c>
      <c r="F177" s="69" t="s">
        <v>3461</v>
      </c>
      <c r="G177" s="69">
        <v>1999</v>
      </c>
      <c r="H177" s="70">
        <v>9</v>
      </c>
      <c r="I177" s="71">
        <v>5</v>
      </c>
      <c r="J177" s="71">
        <v>476</v>
      </c>
      <c r="K177" s="71">
        <v>5.3</v>
      </c>
      <c r="L177" s="70">
        <v>1</v>
      </c>
      <c r="M177" s="71">
        <v>1</v>
      </c>
      <c r="N177" s="71">
        <v>2</v>
      </c>
      <c r="O177" s="60">
        <v>0</v>
      </c>
      <c r="P177" s="71">
        <v>1</v>
      </c>
      <c r="Q177" s="71">
        <v>1</v>
      </c>
      <c r="R177" s="71">
        <v>3</v>
      </c>
      <c r="S177" s="60">
        <v>0</v>
      </c>
      <c r="T177" s="70">
        <v>1.6</v>
      </c>
      <c r="U177" s="71">
        <v>0.8</v>
      </c>
      <c r="V177" s="71">
        <v>0.7</v>
      </c>
      <c r="W177" s="71">
        <v>1.5</v>
      </c>
      <c r="X177" s="70">
        <v>8</v>
      </c>
      <c r="Y177" s="71">
        <v>22</v>
      </c>
      <c r="Z177" s="71">
        <v>27</v>
      </c>
      <c r="AA177" s="70">
        <v>0.19</v>
      </c>
      <c r="AB177" s="71">
        <v>0.19</v>
      </c>
      <c r="AC177" s="71">
        <v>0.38</v>
      </c>
      <c r="AD177" s="60">
        <v>0</v>
      </c>
      <c r="AE177" s="71">
        <v>0.19</v>
      </c>
      <c r="AF177" s="70">
        <v>0.3</v>
      </c>
      <c r="AG177" s="71">
        <v>0.12</v>
      </c>
      <c r="AH177" s="71">
        <v>0.43</v>
      </c>
      <c r="AI177" s="71">
        <v>0.15</v>
      </c>
      <c r="AJ177" s="71">
        <v>0.28000000000000003</v>
      </c>
      <c r="AK177" s="63" t="s">
        <v>25</v>
      </c>
      <c r="AL177" s="95">
        <f t="shared" si="2"/>
        <v>-4.9999999999999989E-2</v>
      </c>
    </row>
    <row r="178" spans="1:38" ht="17.25" thickBot="1">
      <c r="A178" s="72">
        <v>176</v>
      </c>
      <c r="B178" s="57" t="s">
        <v>203</v>
      </c>
      <c r="C178" s="58" t="s">
        <v>1820</v>
      </c>
      <c r="D178" s="69" t="s">
        <v>104</v>
      </c>
      <c r="E178" s="58" t="s">
        <v>73</v>
      </c>
      <c r="F178" s="69" t="s">
        <v>3729</v>
      </c>
      <c r="G178" s="69">
        <v>2000</v>
      </c>
      <c r="H178" s="70">
        <v>5</v>
      </c>
      <c r="I178" s="71">
        <v>3</v>
      </c>
      <c r="J178" s="71">
        <v>299</v>
      </c>
      <c r="K178" s="71">
        <v>3.3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71">
        <v>1</v>
      </c>
      <c r="S178" s="60">
        <v>0</v>
      </c>
      <c r="T178" s="59">
        <v>0</v>
      </c>
      <c r="U178" s="60">
        <v>0</v>
      </c>
      <c r="V178" s="60">
        <v>0</v>
      </c>
      <c r="W178" s="60">
        <v>0</v>
      </c>
      <c r="X178" s="70">
        <v>1</v>
      </c>
      <c r="Y178" s="71">
        <v>13</v>
      </c>
      <c r="Z178" s="60">
        <v>0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59">
        <v>0</v>
      </c>
      <c r="AG178" s="60">
        <v>0</v>
      </c>
      <c r="AH178" s="60">
        <v>0</v>
      </c>
      <c r="AI178" s="60">
        <v>0</v>
      </c>
      <c r="AJ178" s="60">
        <v>0</v>
      </c>
      <c r="AK178" s="63" t="s">
        <v>25</v>
      </c>
      <c r="AL178" s="95">
        <f t="shared" si="2"/>
        <v>0</v>
      </c>
    </row>
    <row r="179" spans="1:38" ht="17.25" thickBot="1">
      <c r="A179" s="72">
        <v>177</v>
      </c>
      <c r="B179" s="57" t="s">
        <v>204</v>
      </c>
      <c r="C179" s="58" t="s">
        <v>1856</v>
      </c>
      <c r="D179" s="69" t="s">
        <v>1821</v>
      </c>
      <c r="E179" s="58" t="s">
        <v>93</v>
      </c>
      <c r="F179" s="69" t="s">
        <v>3730</v>
      </c>
      <c r="G179" s="69">
        <v>1996</v>
      </c>
      <c r="H179" s="70">
        <v>9</v>
      </c>
      <c r="I179" s="71">
        <v>6</v>
      </c>
      <c r="J179" s="71">
        <v>504</v>
      </c>
      <c r="K179" s="71">
        <v>5.6</v>
      </c>
      <c r="L179" s="70">
        <v>5</v>
      </c>
      <c r="M179" s="71">
        <v>1</v>
      </c>
      <c r="N179" s="71">
        <v>6</v>
      </c>
      <c r="O179" s="71">
        <v>5</v>
      </c>
      <c r="P179" s="60">
        <v>0</v>
      </c>
      <c r="Q179" s="60">
        <v>0</v>
      </c>
      <c r="R179" s="71">
        <v>3</v>
      </c>
      <c r="S179" s="60">
        <v>0</v>
      </c>
      <c r="T179" s="70">
        <v>1.8</v>
      </c>
      <c r="U179" s="71">
        <v>1.8</v>
      </c>
      <c r="V179" s="71">
        <v>1.1000000000000001</v>
      </c>
      <c r="W179" s="71">
        <v>2.9</v>
      </c>
      <c r="X179" s="70">
        <v>12</v>
      </c>
      <c r="Y179" s="71">
        <v>13</v>
      </c>
      <c r="Z179" s="71">
        <v>27</v>
      </c>
      <c r="AA179" s="70">
        <v>0.89</v>
      </c>
      <c r="AB179" s="71">
        <v>0.18</v>
      </c>
      <c r="AC179" s="71">
        <v>1.07</v>
      </c>
      <c r="AD179" s="71">
        <v>0.89</v>
      </c>
      <c r="AE179" s="71">
        <v>1.07</v>
      </c>
      <c r="AF179" s="70">
        <v>0.31</v>
      </c>
      <c r="AG179" s="71">
        <v>0.2</v>
      </c>
      <c r="AH179" s="71">
        <v>0.52</v>
      </c>
      <c r="AI179" s="71">
        <v>0.31</v>
      </c>
      <c r="AJ179" s="71">
        <v>0.52</v>
      </c>
      <c r="AK179" s="63" t="s">
        <v>25</v>
      </c>
      <c r="AL179" s="95">
        <f t="shared" si="2"/>
        <v>0.55000000000000004</v>
      </c>
    </row>
    <row r="180" spans="1:38" ht="17.25" thickBot="1">
      <c r="A180" s="72">
        <v>178</v>
      </c>
      <c r="B180" s="57" t="s">
        <v>205</v>
      </c>
      <c r="C180" s="58" t="s">
        <v>1814</v>
      </c>
      <c r="D180" s="69" t="s">
        <v>104</v>
      </c>
      <c r="E180" s="58" t="s">
        <v>77</v>
      </c>
      <c r="F180" s="69" t="s">
        <v>3620</v>
      </c>
      <c r="G180" s="69">
        <v>1997</v>
      </c>
      <c r="H180" s="70">
        <v>5</v>
      </c>
      <c r="I180" s="71">
        <v>5</v>
      </c>
      <c r="J180" s="71">
        <v>401</v>
      </c>
      <c r="K180" s="71">
        <v>4.5</v>
      </c>
      <c r="L180" s="59">
        <v>0</v>
      </c>
      <c r="M180" s="71">
        <v>1</v>
      </c>
      <c r="N180" s="71">
        <v>1</v>
      </c>
      <c r="O180" s="60">
        <v>0</v>
      </c>
      <c r="P180" s="60">
        <v>0</v>
      </c>
      <c r="Q180" s="60">
        <v>0</v>
      </c>
      <c r="R180" s="71">
        <v>1</v>
      </c>
      <c r="S180" s="60">
        <v>0</v>
      </c>
      <c r="T180" s="70">
        <v>0.1</v>
      </c>
      <c r="U180" s="71">
        <v>0.1</v>
      </c>
      <c r="V180" s="71">
        <v>1</v>
      </c>
      <c r="W180" s="71">
        <v>1.1000000000000001</v>
      </c>
      <c r="X180" s="70">
        <v>13</v>
      </c>
      <c r="Y180" s="71">
        <v>20</v>
      </c>
      <c r="Z180" s="71">
        <v>12</v>
      </c>
      <c r="AA180" s="59">
        <v>0</v>
      </c>
      <c r="AB180" s="71">
        <v>0.22</v>
      </c>
      <c r="AC180" s="71">
        <v>0.22</v>
      </c>
      <c r="AD180" s="60">
        <v>0</v>
      </c>
      <c r="AE180" s="71">
        <v>0.22</v>
      </c>
      <c r="AF180" s="70">
        <v>0.02</v>
      </c>
      <c r="AG180" s="71">
        <v>0.22</v>
      </c>
      <c r="AH180" s="71">
        <v>0.24</v>
      </c>
      <c r="AI180" s="71">
        <v>0.02</v>
      </c>
      <c r="AJ180" s="71">
        <v>0.24</v>
      </c>
      <c r="AK180" s="63" t="s">
        <v>25</v>
      </c>
      <c r="AL180" s="95">
        <f t="shared" si="2"/>
        <v>-1.999999999999999E-2</v>
      </c>
    </row>
    <row r="181" spans="1:38" ht="17.25" thickBot="1">
      <c r="A181" s="72">
        <v>179</v>
      </c>
      <c r="B181" s="57" t="s">
        <v>206</v>
      </c>
      <c r="C181" s="58" t="s">
        <v>1856</v>
      </c>
      <c r="D181" s="69" t="s">
        <v>102</v>
      </c>
      <c r="E181" s="58" t="s">
        <v>71</v>
      </c>
      <c r="F181" s="69" t="s">
        <v>3731</v>
      </c>
      <c r="G181" s="69">
        <v>1992</v>
      </c>
      <c r="H181" s="70">
        <v>9</v>
      </c>
      <c r="I181" s="71">
        <v>9</v>
      </c>
      <c r="J181" s="71">
        <v>706</v>
      </c>
      <c r="K181" s="71">
        <v>7.8</v>
      </c>
      <c r="L181" s="70">
        <v>7</v>
      </c>
      <c r="M181" s="71">
        <v>1</v>
      </c>
      <c r="N181" s="71">
        <v>8</v>
      </c>
      <c r="O181" s="71">
        <v>7</v>
      </c>
      <c r="P181" s="60">
        <v>0</v>
      </c>
      <c r="Q181" s="60">
        <v>0</v>
      </c>
      <c r="R181" s="60">
        <v>0</v>
      </c>
      <c r="S181" s="60">
        <v>0</v>
      </c>
      <c r="T181" s="70">
        <v>3.4</v>
      </c>
      <c r="U181" s="71">
        <v>3.4</v>
      </c>
      <c r="V181" s="71">
        <v>2.2999999999999998</v>
      </c>
      <c r="W181" s="71">
        <v>5.8</v>
      </c>
      <c r="X181" s="70">
        <v>19</v>
      </c>
      <c r="Y181" s="71">
        <v>33</v>
      </c>
      <c r="Z181" s="71">
        <v>77</v>
      </c>
      <c r="AA181" s="70">
        <v>0.89</v>
      </c>
      <c r="AB181" s="71">
        <v>0.13</v>
      </c>
      <c r="AC181" s="71">
        <v>1.02</v>
      </c>
      <c r="AD181" s="71">
        <v>0.89</v>
      </c>
      <c r="AE181" s="71">
        <v>1.02</v>
      </c>
      <c r="AF181" s="70">
        <v>0.44</v>
      </c>
      <c r="AG181" s="71">
        <v>0.3</v>
      </c>
      <c r="AH181" s="71">
        <v>0.74</v>
      </c>
      <c r="AI181" s="71">
        <v>0.44</v>
      </c>
      <c r="AJ181" s="71">
        <v>0.74</v>
      </c>
      <c r="AK181" s="63" t="s">
        <v>25</v>
      </c>
      <c r="AL181" s="95">
        <f t="shared" si="2"/>
        <v>0.28000000000000003</v>
      </c>
    </row>
    <row r="182" spans="1:38" ht="17.25" thickBot="1">
      <c r="A182" s="72">
        <v>180</v>
      </c>
      <c r="B182" s="57" t="s">
        <v>207</v>
      </c>
      <c r="C182" s="58" t="s">
        <v>1813</v>
      </c>
      <c r="D182" s="69" t="s">
        <v>104</v>
      </c>
      <c r="E182" s="58" t="s">
        <v>77</v>
      </c>
      <c r="F182" s="69" t="s">
        <v>3732</v>
      </c>
      <c r="G182" s="69">
        <v>2002</v>
      </c>
      <c r="H182" s="70">
        <v>8</v>
      </c>
      <c r="I182" s="71">
        <v>8</v>
      </c>
      <c r="J182" s="71">
        <v>630</v>
      </c>
      <c r="K182" s="71">
        <v>7</v>
      </c>
      <c r="L182" s="59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71">
        <v>5</v>
      </c>
      <c r="S182" s="60">
        <v>0</v>
      </c>
      <c r="T182" s="70">
        <v>0.2</v>
      </c>
      <c r="U182" s="71">
        <v>0.2</v>
      </c>
      <c r="V182" s="71">
        <v>0.1</v>
      </c>
      <c r="W182" s="71">
        <v>0.3</v>
      </c>
      <c r="X182" s="70">
        <v>8</v>
      </c>
      <c r="Y182" s="71">
        <v>19</v>
      </c>
      <c r="Z182" s="71">
        <v>11</v>
      </c>
      <c r="AA182" s="59">
        <v>0</v>
      </c>
      <c r="AB182" s="60">
        <v>0</v>
      </c>
      <c r="AC182" s="60">
        <v>0</v>
      </c>
      <c r="AD182" s="60">
        <v>0</v>
      </c>
      <c r="AE182" s="60">
        <v>0</v>
      </c>
      <c r="AF182" s="70">
        <v>0.03</v>
      </c>
      <c r="AG182" s="71">
        <v>0.01</v>
      </c>
      <c r="AH182" s="71">
        <v>0.04</v>
      </c>
      <c r="AI182" s="71">
        <v>0.03</v>
      </c>
      <c r="AJ182" s="71">
        <v>0.04</v>
      </c>
      <c r="AK182" s="63" t="s">
        <v>25</v>
      </c>
      <c r="AL182" s="95">
        <f t="shared" si="2"/>
        <v>-0.04</v>
      </c>
    </row>
    <row r="183" spans="1:38" ht="17.25" thickBot="1">
      <c r="A183" s="72">
        <v>181</v>
      </c>
      <c r="B183" s="57" t="s">
        <v>370</v>
      </c>
      <c r="C183" s="58" t="s">
        <v>1814</v>
      </c>
      <c r="D183" s="69" t="s">
        <v>104</v>
      </c>
      <c r="E183" s="58" t="s">
        <v>95</v>
      </c>
      <c r="F183" s="69" t="s">
        <v>3733</v>
      </c>
      <c r="G183" s="69">
        <v>2002</v>
      </c>
      <c r="H183" s="70">
        <v>1</v>
      </c>
      <c r="I183" s="60">
        <v>0</v>
      </c>
      <c r="J183" s="71">
        <v>16</v>
      </c>
      <c r="K183" s="71">
        <v>0.2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0</v>
      </c>
      <c r="T183" s="59">
        <v>0</v>
      </c>
      <c r="U183" s="60">
        <v>0</v>
      </c>
      <c r="V183" s="60">
        <v>0</v>
      </c>
      <c r="W183" s="60">
        <v>0</v>
      </c>
      <c r="X183" s="59">
        <v>0</v>
      </c>
      <c r="Y183" s="71">
        <v>3</v>
      </c>
      <c r="Z183" s="71">
        <v>1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59">
        <v>0</v>
      </c>
      <c r="AG183" s="60">
        <v>0</v>
      </c>
      <c r="AH183" s="60">
        <v>0</v>
      </c>
      <c r="AI183" s="60">
        <v>0</v>
      </c>
      <c r="AJ183" s="60">
        <v>0</v>
      </c>
      <c r="AK183" s="63" t="s">
        <v>25</v>
      </c>
      <c r="AL183" s="95">
        <f t="shared" si="2"/>
        <v>0</v>
      </c>
    </row>
    <row r="184" spans="1:38" ht="17.25" thickBot="1">
      <c r="A184" s="72">
        <v>182</v>
      </c>
      <c r="B184" s="57" t="s">
        <v>3387</v>
      </c>
      <c r="C184" s="58" t="s">
        <v>1814</v>
      </c>
      <c r="D184" s="69" t="s">
        <v>103</v>
      </c>
      <c r="E184" s="58" t="s">
        <v>73</v>
      </c>
      <c r="F184" s="69" t="s">
        <v>3734</v>
      </c>
      <c r="G184" s="69">
        <v>2005</v>
      </c>
      <c r="H184" s="70">
        <v>1</v>
      </c>
      <c r="I184" s="71">
        <v>1</v>
      </c>
      <c r="J184" s="71">
        <v>85</v>
      </c>
      <c r="K184" s="71">
        <v>0.9</v>
      </c>
      <c r="L184" s="59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60">
        <v>0</v>
      </c>
      <c r="S184" s="60">
        <v>0</v>
      </c>
      <c r="T184" s="59">
        <v>0</v>
      </c>
      <c r="U184" s="60">
        <v>0</v>
      </c>
      <c r="V184" s="71">
        <v>0.1</v>
      </c>
      <c r="W184" s="71">
        <v>0.1</v>
      </c>
      <c r="X184" s="70">
        <v>1</v>
      </c>
      <c r="Y184" s="71">
        <v>3</v>
      </c>
      <c r="Z184" s="71">
        <v>1</v>
      </c>
      <c r="AA184" s="59">
        <v>0</v>
      </c>
      <c r="AB184" s="60">
        <v>0</v>
      </c>
      <c r="AC184" s="60">
        <v>0</v>
      </c>
      <c r="AD184" s="60">
        <v>0</v>
      </c>
      <c r="AE184" s="60">
        <v>0</v>
      </c>
      <c r="AF184" s="59">
        <v>0</v>
      </c>
      <c r="AG184" s="71">
        <v>0.08</v>
      </c>
      <c r="AH184" s="71">
        <v>0.08</v>
      </c>
      <c r="AI184" s="60">
        <v>0</v>
      </c>
      <c r="AJ184" s="71">
        <v>0.08</v>
      </c>
      <c r="AK184" s="63" t="s">
        <v>25</v>
      </c>
      <c r="AL184" s="95">
        <f t="shared" si="2"/>
        <v>-0.08</v>
      </c>
    </row>
    <row r="185" spans="1:38" ht="17.25" thickBot="1">
      <c r="A185" s="72">
        <v>183</v>
      </c>
      <c r="B185" s="57" t="s">
        <v>3261</v>
      </c>
      <c r="C185" s="58" t="s">
        <v>1814</v>
      </c>
      <c r="D185" s="69" t="s">
        <v>102</v>
      </c>
      <c r="E185" s="58" t="s">
        <v>87</v>
      </c>
      <c r="F185" s="69" t="s">
        <v>3735</v>
      </c>
      <c r="G185" s="69">
        <v>2000</v>
      </c>
      <c r="H185" s="70">
        <v>4</v>
      </c>
      <c r="I185" s="71">
        <v>3</v>
      </c>
      <c r="J185" s="71">
        <v>229</v>
      </c>
      <c r="K185" s="71">
        <v>2.5</v>
      </c>
      <c r="L185" s="70">
        <v>1</v>
      </c>
      <c r="M185" s="60">
        <v>0</v>
      </c>
      <c r="N185" s="71">
        <v>1</v>
      </c>
      <c r="O185" s="71">
        <v>1</v>
      </c>
      <c r="P185" s="60">
        <v>0</v>
      </c>
      <c r="Q185" s="60">
        <v>0</v>
      </c>
      <c r="R185" s="60">
        <v>0</v>
      </c>
      <c r="S185" s="60">
        <v>0</v>
      </c>
      <c r="T185" s="70">
        <v>0.1</v>
      </c>
      <c r="U185" s="71">
        <v>0.1</v>
      </c>
      <c r="V185" s="71">
        <v>0.2</v>
      </c>
      <c r="W185" s="71">
        <v>0.4</v>
      </c>
      <c r="X185" s="70">
        <v>18</v>
      </c>
      <c r="Y185" s="71">
        <v>8</v>
      </c>
      <c r="Z185" s="71">
        <v>25</v>
      </c>
      <c r="AA185" s="70">
        <v>0.39</v>
      </c>
      <c r="AB185" s="60">
        <v>0</v>
      </c>
      <c r="AC185" s="71">
        <v>0.39</v>
      </c>
      <c r="AD185" s="71">
        <v>0.39</v>
      </c>
      <c r="AE185" s="71">
        <v>0.39</v>
      </c>
      <c r="AF185" s="70">
        <v>0.05</v>
      </c>
      <c r="AG185" s="71">
        <v>0.09</v>
      </c>
      <c r="AH185" s="71">
        <v>0.14000000000000001</v>
      </c>
      <c r="AI185" s="71">
        <v>0.05</v>
      </c>
      <c r="AJ185" s="71">
        <v>0.14000000000000001</v>
      </c>
      <c r="AK185" s="63" t="s">
        <v>25</v>
      </c>
      <c r="AL185" s="95">
        <f t="shared" si="2"/>
        <v>0.25</v>
      </c>
    </row>
    <row r="186" spans="1:38" ht="17.25" thickBot="1">
      <c r="A186" s="72">
        <v>184</v>
      </c>
      <c r="B186" s="57" t="s">
        <v>3121</v>
      </c>
      <c r="C186" s="58" t="s">
        <v>1814</v>
      </c>
      <c r="D186" s="69" t="s">
        <v>103</v>
      </c>
      <c r="E186" s="58" t="s">
        <v>85</v>
      </c>
      <c r="F186" s="69" t="s">
        <v>3736</v>
      </c>
      <c r="G186" s="69">
        <v>1995</v>
      </c>
      <c r="H186" s="70">
        <v>6</v>
      </c>
      <c r="I186" s="71">
        <v>5</v>
      </c>
      <c r="J186" s="71">
        <v>430</v>
      </c>
      <c r="K186" s="71">
        <v>4.8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0.2</v>
      </c>
      <c r="U186" s="71">
        <v>0.2</v>
      </c>
      <c r="V186" s="71">
        <v>0.2</v>
      </c>
      <c r="W186" s="71">
        <v>0.4</v>
      </c>
      <c r="X186" s="70">
        <v>5</v>
      </c>
      <c r="Y186" s="71">
        <v>17</v>
      </c>
      <c r="Z186" s="71">
        <v>4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0.03</v>
      </c>
      <c r="AG186" s="71">
        <v>0.05</v>
      </c>
      <c r="AH186" s="71">
        <v>0.08</v>
      </c>
      <c r="AI186" s="71">
        <v>0.03</v>
      </c>
      <c r="AJ186" s="71">
        <v>0.08</v>
      </c>
      <c r="AK186" s="63" t="s">
        <v>25</v>
      </c>
      <c r="AL186" s="95">
        <f t="shared" si="2"/>
        <v>-0.08</v>
      </c>
    </row>
    <row r="187" spans="1:38" ht="17.25" thickBot="1">
      <c r="A187" s="72">
        <v>185</v>
      </c>
      <c r="B187" s="57" t="s">
        <v>209</v>
      </c>
      <c r="C187" s="58" t="s">
        <v>1827</v>
      </c>
      <c r="D187" s="69" t="s">
        <v>103</v>
      </c>
      <c r="E187" s="58" t="s">
        <v>71</v>
      </c>
      <c r="F187" s="69" t="s">
        <v>3737</v>
      </c>
      <c r="G187" s="69">
        <v>1995</v>
      </c>
      <c r="H187" s="70">
        <v>8</v>
      </c>
      <c r="I187" s="71">
        <v>1</v>
      </c>
      <c r="J187" s="71">
        <v>219</v>
      </c>
      <c r="K187" s="71">
        <v>2.4</v>
      </c>
      <c r="L187" s="59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71">
        <v>3</v>
      </c>
      <c r="S187" s="60">
        <v>0</v>
      </c>
      <c r="T187" s="70">
        <v>0.1</v>
      </c>
      <c r="U187" s="71">
        <v>0.1</v>
      </c>
      <c r="V187" s="60">
        <v>0</v>
      </c>
      <c r="W187" s="71">
        <v>0.1</v>
      </c>
      <c r="X187" s="70">
        <v>1</v>
      </c>
      <c r="Y187" s="71">
        <v>20</v>
      </c>
      <c r="Z187" s="71">
        <v>7</v>
      </c>
      <c r="AA187" s="59">
        <v>0</v>
      </c>
      <c r="AB187" s="60">
        <v>0</v>
      </c>
      <c r="AC187" s="60">
        <v>0</v>
      </c>
      <c r="AD187" s="60">
        <v>0</v>
      </c>
      <c r="AE187" s="60">
        <v>0</v>
      </c>
      <c r="AF187" s="70">
        <v>0.04</v>
      </c>
      <c r="AG187" s="60">
        <v>0</v>
      </c>
      <c r="AH187" s="71">
        <v>0.04</v>
      </c>
      <c r="AI187" s="71">
        <v>0.04</v>
      </c>
      <c r="AJ187" s="71">
        <v>0.04</v>
      </c>
      <c r="AK187" s="63" t="s">
        <v>25</v>
      </c>
      <c r="AL187" s="95">
        <f t="shared" si="2"/>
        <v>-0.04</v>
      </c>
    </row>
    <row r="188" spans="1:38" ht="17.25" thickBot="1">
      <c r="A188" s="72">
        <v>186</v>
      </c>
      <c r="B188" s="57" t="s">
        <v>3122</v>
      </c>
      <c r="C188" s="58" t="s">
        <v>1827</v>
      </c>
      <c r="D188" s="69" t="s">
        <v>102</v>
      </c>
      <c r="E188" s="58" t="s">
        <v>69</v>
      </c>
      <c r="F188" s="69" t="s">
        <v>3738</v>
      </c>
      <c r="G188" s="69">
        <v>2003</v>
      </c>
      <c r="H188" s="70">
        <v>6</v>
      </c>
      <c r="I188" s="71">
        <v>5</v>
      </c>
      <c r="J188" s="71">
        <v>419</v>
      </c>
      <c r="K188" s="71">
        <v>4.7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70">
        <v>1.4</v>
      </c>
      <c r="U188" s="71">
        <v>1.4</v>
      </c>
      <c r="V188" s="71">
        <v>0.1</v>
      </c>
      <c r="W188" s="71">
        <v>1.5</v>
      </c>
      <c r="X188" s="70">
        <v>5</v>
      </c>
      <c r="Y188" s="71">
        <v>6</v>
      </c>
      <c r="Z188" s="71">
        <v>32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0.28999999999999998</v>
      </c>
      <c r="AG188" s="71">
        <v>0.03</v>
      </c>
      <c r="AH188" s="71">
        <v>0.32</v>
      </c>
      <c r="AI188" s="71">
        <v>0.28999999999999998</v>
      </c>
      <c r="AJ188" s="71">
        <v>0.32</v>
      </c>
      <c r="AK188" s="63" t="s">
        <v>25</v>
      </c>
      <c r="AL188" s="95">
        <f t="shared" si="2"/>
        <v>-0.32</v>
      </c>
    </row>
    <row r="189" spans="1:38" ht="17.25" thickBot="1">
      <c r="A189" s="72">
        <v>187</v>
      </c>
      <c r="B189" s="57" t="s">
        <v>1973</v>
      </c>
      <c r="C189" s="58" t="s">
        <v>1824</v>
      </c>
      <c r="D189" s="69" t="s">
        <v>104</v>
      </c>
      <c r="E189" s="58" t="s">
        <v>73</v>
      </c>
      <c r="F189" s="69" t="s">
        <v>3739</v>
      </c>
      <c r="G189" s="69">
        <v>1998</v>
      </c>
      <c r="H189" s="70">
        <v>2</v>
      </c>
      <c r="I189" s="71">
        <v>2</v>
      </c>
      <c r="J189" s="71">
        <v>152</v>
      </c>
      <c r="K189" s="71">
        <v>1.7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71">
        <v>1</v>
      </c>
      <c r="S189" s="60">
        <v>0</v>
      </c>
      <c r="T189" s="59">
        <v>0</v>
      </c>
      <c r="U189" s="60">
        <v>0</v>
      </c>
      <c r="V189" s="71">
        <v>0.2</v>
      </c>
      <c r="W189" s="71">
        <v>0.2</v>
      </c>
      <c r="X189" s="59">
        <v>0</v>
      </c>
      <c r="Y189" s="71">
        <v>3</v>
      </c>
      <c r="Z189" s="60">
        <v>0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59">
        <v>0</v>
      </c>
      <c r="AG189" s="71">
        <v>0.13</v>
      </c>
      <c r="AH189" s="71">
        <v>0.13</v>
      </c>
      <c r="AI189" s="60">
        <v>0</v>
      </c>
      <c r="AJ189" s="71">
        <v>0.13</v>
      </c>
      <c r="AK189" s="63" t="s">
        <v>25</v>
      </c>
      <c r="AL189" s="95">
        <f t="shared" si="2"/>
        <v>-0.13</v>
      </c>
    </row>
    <row r="190" spans="1:38" ht="17.25" thickBot="1">
      <c r="A190" s="72">
        <v>188</v>
      </c>
      <c r="B190" s="57" t="s">
        <v>210</v>
      </c>
      <c r="C190" s="58" t="s">
        <v>1814</v>
      </c>
      <c r="D190" s="69" t="s">
        <v>1821</v>
      </c>
      <c r="E190" s="58" t="s">
        <v>91</v>
      </c>
      <c r="F190" s="69" t="s">
        <v>3466</v>
      </c>
      <c r="G190" s="69">
        <v>1992</v>
      </c>
      <c r="H190" s="70">
        <v>6</v>
      </c>
      <c r="I190" s="60">
        <v>0</v>
      </c>
      <c r="J190" s="71">
        <v>43</v>
      </c>
      <c r="K190" s="71">
        <v>0.5</v>
      </c>
      <c r="L190" s="59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70">
        <v>0.1</v>
      </c>
      <c r="U190" s="71">
        <v>0.1</v>
      </c>
      <c r="V190" s="60">
        <v>0</v>
      </c>
      <c r="W190" s="71">
        <v>0.1</v>
      </c>
      <c r="X190" s="59">
        <v>0</v>
      </c>
      <c r="Y190" s="71">
        <v>1</v>
      </c>
      <c r="Z190" s="71">
        <v>6</v>
      </c>
      <c r="AA190" s="59">
        <v>0</v>
      </c>
      <c r="AB190" s="60">
        <v>0</v>
      </c>
      <c r="AC190" s="60">
        <v>0</v>
      </c>
      <c r="AD190" s="60">
        <v>0</v>
      </c>
      <c r="AE190" s="60">
        <v>0</v>
      </c>
      <c r="AF190" s="70">
        <v>0.26</v>
      </c>
      <c r="AG190" s="60">
        <v>0</v>
      </c>
      <c r="AH190" s="71">
        <v>0.26</v>
      </c>
      <c r="AI190" s="71">
        <v>0.26</v>
      </c>
      <c r="AJ190" s="71">
        <v>0.26</v>
      </c>
      <c r="AK190" s="63" t="s">
        <v>25</v>
      </c>
      <c r="AL190" s="95">
        <f t="shared" si="2"/>
        <v>-0.26</v>
      </c>
    </row>
    <row r="191" spans="1:38" ht="17.25" thickBot="1">
      <c r="A191" s="72">
        <v>189</v>
      </c>
      <c r="B191" s="57" t="s">
        <v>211</v>
      </c>
      <c r="C191" s="58" t="s">
        <v>1831</v>
      </c>
      <c r="D191" s="69" t="s">
        <v>102</v>
      </c>
      <c r="E191" s="58" t="s">
        <v>67</v>
      </c>
      <c r="F191" s="69" t="s">
        <v>3740</v>
      </c>
      <c r="G191" s="69">
        <v>1999</v>
      </c>
      <c r="H191" s="70">
        <v>8</v>
      </c>
      <c r="I191" s="71">
        <v>6</v>
      </c>
      <c r="J191" s="71">
        <v>492</v>
      </c>
      <c r="K191" s="71">
        <v>5.5</v>
      </c>
      <c r="L191" s="70">
        <v>6</v>
      </c>
      <c r="M191" s="60">
        <v>0</v>
      </c>
      <c r="N191" s="71">
        <v>6</v>
      </c>
      <c r="O191" s="71">
        <v>5</v>
      </c>
      <c r="P191" s="71">
        <v>1</v>
      </c>
      <c r="Q191" s="71">
        <v>1</v>
      </c>
      <c r="R191" s="60">
        <v>0</v>
      </c>
      <c r="S191" s="60">
        <v>0</v>
      </c>
      <c r="T191" s="70">
        <v>5.4</v>
      </c>
      <c r="U191" s="71">
        <v>4.5999999999999996</v>
      </c>
      <c r="V191" s="71">
        <v>0.3</v>
      </c>
      <c r="W191" s="71">
        <v>4.9000000000000004</v>
      </c>
      <c r="X191" s="70">
        <v>13</v>
      </c>
      <c r="Y191" s="71">
        <v>10</v>
      </c>
      <c r="Z191" s="71">
        <v>24</v>
      </c>
      <c r="AA191" s="70">
        <v>1.1000000000000001</v>
      </c>
      <c r="AB191" s="60">
        <v>0</v>
      </c>
      <c r="AC191" s="71">
        <v>1.1000000000000001</v>
      </c>
      <c r="AD191" s="71">
        <v>0.91</v>
      </c>
      <c r="AE191" s="71">
        <v>0.91</v>
      </c>
      <c r="AF191" s="70">
        <v>0.99</v>
      </c>
      <c r="AG191" s="71">
        <v>0.05</v>
      </c>
      <c r="AH191" s="71">
        <v>1.04</v>
      </c>
      <c r="AI191" s="71">
        <v>0.84</v>
      </c>
      <c r="AJ191" s="71">
        <v>0.9</v>
      </c>
      <c r="AK191" s="63" t="s">
        <v>25</v>
      </c>
      <c r="AL191" s="95">
        <f t="shared" si="2"/>
        <v>6.0000000000000053E-2</v>
      </c>
    </row>
    <row r="192" spans="1:38" ht="17.25" thickBot="1">
      <c r="A192" s="72">
        <v>190</v>
      </c>
      <c r="B192" s="57" t="s">
        <v>212</v>
      </c>
      <c r="C192" s="58" t="s">
        <v>1829</v>
      </c>
      <c r="D192" s="69" t="s">
        <v>103</v>
      </c>
      <c r="E192" s="58" t="s">
        <v>96</v>
      </c>
      <c r="F192" s="69" t="s">
        <v>3741</v>
      </c>
      <c r="G192" s="69">
        <v>1996</v>
      </c>
      <c r="H192" s="70">
        <v>2</v>
      </c>
      <c r="I192" s="71">
        <v>2</v>
      </c>
      <c r="J192" s="71">
        <v>140</v>
      </c>
      <c r="K192" s="71">
        <v>1.6</v>
      </c>
      <c r="L192" s="59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70">
        <v>0.3</v>
      </c>
      <c r="U192" s="71">
        <v>0.3</v>
      </c>
      <c r="V192" s="71">
        <v>0.2</v>
      </c>
      <c r="W192" s="71">
        <v>0.5</v>
      </c>
      <c r="X192" s="70">
        <v>6</v>
      </c>
      <c r="Y192" s="71">
        <v>4</v>
      </c>
      <c r="Z192" s="71">
        <v>8</v>
      </c>
      <c r="AA192" s="59">
        <v>0</v>
      </c>
      <c r="AB192" s="60">
        <v>0</v>
      </c>
      <c r="AC192" s="60">
        <v>0</v>
      </c>
      <c r="AD192" s="60">
        <v>0</v>
      </c>
      <c r="AE192" s="60">
        <v>0</v>
      </c>
      <c r="AF192" s="70">
        <v>0.21</v>
      </c>
      <c r="AG192" s="71">
        <v>0.14000000000000001</v>
      </c>
      <c r="AH192" s="71">
        <v>0.35</v>
      </c>
      <c r="AI192" s="71">
        <v>0.21</v>
      </c>
      <c r="AJ192" s="71">
        <v>0.35</v>
      </c>
      <c r="AK192" s="63" t="s">
        <v>25</v>
      </c>
      <c r="AL192" s="95">
        <f t="shared" si="2"/>
        <v>-0.35</v>
      </c>
    </row>
    <row r="193" spans="1:38" ht="17.25" thickBot="1">
      <c r="A193" s="72">
        <v>191</v>
      </c>
      <c r="B193" s="57" t="s">
        <v>212</v>
      </c>
      <c r="C193" s="58" t="s">
        <v>1829</v>
      </c>
      <c r="D193" s="69" t="s">
        <v>1812</v>
      </c>
      <c r="E193" s="58" t="s">
        <v>75</v>
      </c>
      <c r="F193" s="69" t="s">
        <v>3741</v>
      </c>
      <c r="G193" s="69">
        <v>1996</v>
      </c>
      <c r="H193" s="70">
        <v>5</v>
      </c>
      <c r="I193" s="71">
        <v>1</v>
      </c>
      <c r="J193" s="71">
        <v>205</v>
      </c>
      <c r="K193" s="71">
        <v>2.2999999999999998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60">
        <v>0</v>
      </c>
      <c r="S193" s="60">
        <v>0</v>
      </c>
      <c r="T193" s="70">
        <v>0.4</v>
      </c>
      <c r="U193" s="71">
        <v>0.4</v>
      </c>
      <c r="V193" s="71">
        <v>0.4</v>
      </c>
      <c r="W193" s="71">
        <v>0.8</v>
      </c>
      <c r="X193" s="70">
        <v>6</v>
      </c>
      <c r="Y193" s="71">
        <v>15</v>
      </c>
      <c r="Z193" s="71">
        <v>12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0.18</v>
      </c>
      <c r="AG193" s="71">
        <v>0.16</v>
      </c>
      <c r="AH193" s="71">
        <v>0.34</v>
      </c>
      <c r="AI193" s="71">
        <v>0.18</v>
      </c>
      <c r="AJ193" s="71">
        <v>0.34</v>
      </c>
      <c r="AK193" s="63" t="s">
        <v>25</v>
      </c>
      <c r="AL193" s="95">
        <f t="shared" si="2"/>
        <v>-0.34</v>
      </c>
    </row>
    <row r="194" spans="1:38" ht="17.25" thickBot="1">
      <c r="A194" s="72">
        <v>192</v>
      </c>
      <c r="B194" s="57" t="s">
        <v>2687</v>
      </c>
      <c r="C194" s="58" t="s">
        <v>1853</v>
      </c>
      <c r="D194" s="69" t="s">
        <v>102</v>
      </c>
      <c r="E194" s="58" t="s">
        <v>81</v>
      </c>
      <c r="F194" s="69" t="s">
        <v>3742</v>
      </c>
      <c r="G194" s="69">
        <v>2001</v>
      </c>
      <c r="H194" s="70">
        <v>8</v>
      </c>
      <c r="I194" s="71">
        <v>6</v>
      </c>
      <c r="J194" s="71">
        <v>579</v>
      </c>
      <c r="K194" s="71">
        <v>6.4</v>
      </c>
      <c r="L194" s="70">
        <v>2</v>
      </c>
      <c r="M194" s="60">
        <v>0</v>
      </c>
      <c r="N194" s="71">
        <v>2</v>
      </c>
      <c r="O194" s="71">
        <v>2</v>
      </c>
      <c r="P194" s="60">
        <v>0</v>
      </c>
      <c r="Q194" s="60">
        <v>0</v>
      </c>
      <c r="R194" s="71">
        <v>5</v>
      </c>
      <c r="S194" s="60">
        <v>0</v>
      </c>
      <c r="T194" s="70">
        <v>4.0999999999999996</v>
      </c>
      <c r="U194" s="71">
        <v>4.0999999999999996</v>
      </c>
      <c r="V194" s="71">
        <v>0.5</v>
      </c>
      <c r="W194" s="71">
        <v>4.5999999999999996</v>
      </c>
      <c r="X194" s="70">
        <v>17</v>
      </c>
      <c r="Y194" s="71">
        <v>10</v>
      </c>
      <c r="Z194" s="71">
        <v>49</v>
      </c>
      <c r="AA194" s="70">
        <v>0.31</v>
      </c>
      <c r="AB194" s="60">
        <v>0</v>
      </c>
      <c r="AC194" s="71">
        <v>0.31</v>
      </c>
      <c r="AD194" s="71">
        <v>0.31</v>
      </c>
      <c r="AE194" s="71">
        <v>0.31</v>
      </c>
      <c r="AF194" s="70">
        <v>0.64</v>
      </c>
      <c r="AG194" s="71">
        <v>0.08</v>
      </c>
      <c r="AH194" s="71">
        <v>0.72</v>
      </c>
      <c r="AI194" s="71">
        <v>0.64</v>
      </c>
      <c r="AJ194" s="71">
        <v>0.72</v>
      </c>
      <c r="AK194" s="63" t="s">
        <v>25</v>
      </c>
      <c r="AL194" s="95">
        <f t="shared" si="2"/>
        <v>-0.41</v>
      </c>
    </row>
    <row r="195" spans="1:38" ht="17.25" thickBot="1">
      <c r="A195" s="72">
        <v>193</v>
      </c>
      <c r="B195" s="57" t="s">
        <v>213</v>
      </c>
      <c r="C195" s="58" t="s">
        <v>1814</v>
      </c>
      <c r="D195" s="69" t="s">
        <v>1849</v>
      </c>
      <c r="E195" s="58" t="s">
        <v>81</v>
      </c>
      <c r="F195" s="69" t="s">
        <v>3468</v>
      </c>
      <c r="G195" s="69">
        <v>1999</v>
      </c>
      <c r="H195" s="70">
        <v>2</v>
      </c>
      <c r="I195" s="71">
        <v>1</v>
      </c>
      <c r="J195" s="71">
        <v>82</v>
      </c>
      <c r="K195" s="71">
        <v>0.9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0">
        <v>0</v>
      </c>
      <c r="S195" s="60">
        <v>0</v>
      </c>
      <c r="T195" s="59">
        <v>0</v>
      </c>
      <c r="U195" s="60">
        <v>0</v>
      </c>
      <c r="V195" s="71">
        <v>0.3</v>
      </c>
      <c r="W195" s="71">
        <v>0.3</v>
      </c>
      <c r="X195" s="70">
        <v>5</v>
      </c>
      <c r="Y195" s="71">
        <v>9</v>
      </c>
      <c r="Z195" s="71">
        <v>13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0.04</v>
      </c>
      <c r="AG195" s="71">
        <v>0.28000000000000003</v>
      </c>
      <c r="AH195" s="71">
        <v>0.32</v>
      </c>
      <c r="AI195" s="71">
        <v>0.04</v>
      </c>
      <c r="AJ195" s="71">
        <v>0.32</v>
      </c>
      <c r="AK195" s="63" t="s">
        <v>25</v>
      </c>
      <c r="AL195" s="95">
        <f t="shared" ref="AL195:AL258" si="3">AC195-AH195</f>
        <v>-0.32</v>
      </c>
    </row>
    <row r="196" spans="1:38" ht="17.25" thickBot="1">
      <c r="A196" s="72">
        <v>194</v>
      </c>
      <c r="B196" s="57" t="s">
        <v>214</v>
      </c>
      <c r="C196" s="58" t="s">
        <v>1838</v>
      </c>
      <c r="D196" s="69" t="s">
        <v>1855</v>
      </c>
      <c r="E196" s="58" t="s">
        <v>77</v>
      </c>
      <c r="F196" s="69" t="s">
        <v>3743</v>
      </c>
      <c r="G196" s="69">
        <v>1998</v>
      </c>
      <c r="H196" s="70">
        <v>9</v>
      </c>
      <c r="I196" s="71">
        <v>9</v>
      </c>
      <c r="J196" s="71">
        <v>718</v>
      </c>
      <c r="K196" s="71">
        <v>8</v>
      </c>
      <c r="L196" s="59">
        <v>0</v>
      </c>
      <c r="M196" s="71">
        <v>1</v>
      </c>
      <c r="N196" s="71">
        <v>1</v>
      </c>
      <c r="O196" s="60">
        <v>0</v>
      </c>
      <c r="P196" s="60">
        <v>0</v>
      </c>
      <c r="Q196" s="60">
        <v>0</v>
      </c>
      <c r="R196" s="71">
        <v>2</v>
      </c>
      <c r="S196" s="60">
        <v>0</v>
      </c>
      <c r="T196" s="70">
        <v>0.3</v>
      </c>
      <c r="U196" s="71">
        <v>0.3</v>
      </c>
      <c r="V196" s="71">
        <v>0.7</v>
      </c>
      <c r="W196" s="71">
        <v>1</v>
      </c>
      <c r="X196" s="70">
        <v>2</v>
      </c>
      <c r="Y196" s="71">
        <v>32</v>
      </c>
      <c r="Z196" s="71">
        <v>25</v>
      </c>
      <c r="AA196" s="59">
        <v>0</v>
      </c>
      <c r="AB196" s="71">
        <v>0.13</v>
      </c>
      <c r="AC196" s="71">
        <v>0.13</v>
      </c>
      <c r="AD196" s="60">
        <v>0</v>
      </c>
      <c r="AE196" s="71">
        <v>0.13</v>
      </c>
      <c r="AF196" s="70">
        <v>0.04</v>
      </c>
      <c r="AG196" s="71">
        <v>0.09</v>
      </c>
      <c r="AH196" s="71">
        <v>0.13</v>
      </c>
      <c r="AI196" s="71">
        <v>0.04</v>
      </c>
      <c r="AJ196" s="71">
        <v>0.13</v>
      </c>
      <c r="AK196" s="63" t="s">
        <v>25</v>
      </c>
      <c r="AL196" s="95">
        <f t="shared" si="3"/>
        <v>0</v>
      </c>
    </row>
    <row r="197" spans="1:38" ht="17.25" thickBot="1">
      <c r="A197" s="72">
        <v>195</v>
      </c>
      <c r="B197" s="57" t="s">
        <v>215</v>
      </c>
      <c r="C197" s="58" t="s">
        <v>1827</v>
      </c>
      <c r="D197" s="69" t="s">
        <v>103</v>
      </c>
      <c r="E197" s="58" t="s">
        <v>77</v>
      </c>
      <c r="F197" s="69" t="s">
        <v>3655</v>
      </c>
      <c r="G197" s="69">
        <v>1996</v>
      </c>
      <c r="H197" s="70">
        <v>9</v>
      </c>
      <c r="I197" s="71">
        <v>9</v>
      </c>
      <c r="J197" s="71">
        <v>693</v>
      </c>
      <c r="K197" s="71">
        <v>7.7</v>
      </c>
      <c r="L197" s="70">
        <v>3</v>
      </c>
      <c r="M197" s="71">
        <v>1</v>
      </c>
      <c r="N197" s="71">
        <v>4</v>
      </c>
      <c r="O197" s="71">
        <v>3</v>
      </c>
      <c r="P197" s="60">
        <v>0</v>
      </c>
      <c r="Q197" s="60">
        <v>0</v>
      </c>
      <c r="R197" s="71">
        <v>2</v>
      </c>
      <c r="S197" s="60">
        <v>0</v>
      </c>
      <c r="T197" s="70">
        <v>0.4</v>
      </c>
      <c r="U197" s="71">
        <v>0.4</v>
      </c>
      <c r="V197" s="71">
        <v>1.5</v>
      </c>
      <c r="W197" s="71">
        <v>2</v>
      </c>
      <c r="X197" s="70">
        <v>5</v>
      </c>
      <c r="Y197" s="71">
        <v>36</v>
      </c>
      <c r="Z197" s="71">
        <v>27</v>
      </c>
      <c r="AA197" s="70">
        <v>0.39</v>
      </c>
      <c r="AB197" s="71">
        <v>0.13</v>
      </c>
      <c r="AC197" s="71">
        <v>0.52</v>
      </c>
      <c r="AD197" s="71">
        <v>0.39</v>
      </c>
      <c r="AE197" s="71">
        <v>0.52</v>
      </c>
      <c r="AF197" s="70">
        <v>0.05</v>
      </c>
      <c r="AG197" s="71">
        <v>0.2</v>
      </c>
      <c r="AH197" s="71">
        <v>0.25</v>
      </c>
      <c r="AI197" s="71">
        <v>0.05</v>
      </c>
      <c r="AJ197" s="71">
        <v>0.25</v>
      </c>
      <c r="AK197" s="63" t="s">
        <v>25</v>
      </c>
      <c r="AL197" s="95">
        <f t="shared" si="3"/>
        <v>0.27</v>
      </c>
    </row>
    <row r="198" spans="1:38" ht="17.25" thickBot="1">
      <c r="A198" s="72">
        <v>196</v>
      </c>
      <c r="B198" s="57" t="s">
        <v>2952</v>
      </c>
      <c r="C198" s="58" t="s">
        <v>1824</v>
      </c>
      <c r="D198" s="69" t="s">
        <v>102</v>
      </c>
      <c r="E198" s="58" t="s">
        <v>63</v>
      </c>
      <c r="F198" s="69" t="s">
        <v>3744</v>
      </c>
      <c r="G198" s="69">
        <v>1997</v>
      </c>
      <c r="H198" s="70">
        <v>7</v>
      </c>
      <c r="I198" s="71">
        <v>4</v>
      </c>
      <c r="J198" s="71">
        <v>364</v>
      </c>
      <c r="K198" s="71">
        <v>4</v>
      </c>
      <c r="L198" s="70">
        <v>1</v>
      </c>
      <c r="M198" s="60">
        <v>0</v>
      </c>
      <c r="N198" s="71">
        <v>1</v>
      </c>
      <c r="O198" s="71">
        <v>1</v>
      </c>
      <c r="P198" s="60">
        <v>0</v>
      </c>
      <c r="Q198" s="60">
        <v>0</v>
      </c>
      <c r="R198" s="71">
        <v>2</v>
      </c>
      <c r="S198" s="60">
        <v>0</v>
      </c>
      <c r="T198" s="70">
        <v>1.8</v>
      </c>
      <c r="U198" s="71">
        <v>1.8</v>
      </c>
      <c r="V198" s="71">
        <v>0.2</v>
      </c>
      <c r="W198" s="71">
        <v>2</v>
      </c>
      <c r="X198" s="70">
        <v>11</v>
      </c>
      <c r="Y198" s="71">
        <v>11</v>
      </c>
      <c r="Z198" s="71">
        <v>27</v>
      </c>
      <c r="AA198" s="70">
        <v>0.25</v>
      </c>
      <c r="AB198" s="60">
        <v>0</v>
      </c>
      <c r="AC198" s="71">
        <v>0.25</v>
      </c>
      <c r="AD198" s="71">
        <v>0.25</v>
      </c>
      <c r="AE198" s="71">
        <v>0.25</v>
      </c>
      <c r="AF198" s="70">
        <v>0.44</v>
      </c>
      <c r="AG198" s="71">
        <v>0.05</v>
      </c>
      <c r="AH198" s="71">
        <v>0.49</v>
      </c>
      <c r="AI198" s="71">
        <v>0.44</v>
      </c>
      <c r="AJ198" s="71">
        <v>0.49</v>
      </c>
      <c r="AK198" s="63" t="s">
        <v>25</v>
      </c>
      <c r="AL198" s="95">
        <f t="shared" si="3"/>
        <v>-0.24</v>
      </c>
    </row>
    <row r="199" spans="1:38" ht="17.25" thickBot="1">
      <c r="A199" s="72">
        <v>197</v>
      </c>
      <c r="B199" s="57" t="s">
        <v>216</v>
      </c>
      <c r="C199" s="58" t="s">
        <v>1857</v>
      </c>
      <c r="D199" s="69" t="s">
        <v>102</v>
      </c>
      <c r="E199" s="58" t="s">
        <v>75</v>
      </c>
      <c r="F199" s="69" t="s">
        <v>3745</v>
      </c>
      <c r="G199" s="69">
        <v>1991</v>
      </c>
      <c r="H199" s="70">
        <v>8</v>
      </c>
      <c r="I199" s="71">
        <v>7</v>
      </c>
      <c r="J199" s="71">
        <v>548</v>
      </c>
      <c r="K199" s="71">
        <v>6.1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71">
        <v>1</v>
      </c>
      <c r="S199" s="60">
        <v>0</v>
      </c>
      <c r="T199" s="70">
        <v>1.1000000000000001</v>
      </c>
      <c r="U199" s="71">
        <v>1.1000000000000001</v>
      </c>
      <c r="V199" s="71">
        <v>0.8</v>
      </c>
      <c r="W199" s="71">
        <v>1.9</v>
      </c>
      <c r="X199" s="70">
        <v>5</v>
      </c>
      <c r="Y199" s="71">
        <v>5</v>
      </c>
      <c r="Z199" s="71">
        <v>35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0.18</v>
      </c>
      <c r="AG199" s="71">
        <v>0.13</v>
      </c>
      <c r="AH199" s="71">
        <v>0.31</v>
      </c>
      <c r="AI199" s="71">
        <v>0.18</v>
      </c>
      <c r="AJ199" s="71">
        <v>0.31</v>
      </c>
      <c r="AK199" s="63" t="s">
        <v>25</v>
      </c>
      <c r="AL199" s="95">
        <f t="shared" si="3"/>
        <v>-0.31</v>
      </c>
    </row>
    <row r="200" spans="1:38" ht="17.25" thickBot="1">
      <c r="A200" s="72">
        <v>198</v>
      </c>
      <c r="B200" s="57" t="s">
        <v>1951</v>
      </c>
      <c r="C200" s="58" t="s">
        <v>1824</v>
      </c>
      <c r="D200" s="69" t="s">
        <v>1812</v>
      </c>
      <c r="E200" s="58" t="s">
        <v>73</v>
      </c>
      <c r="F200" s="69" t="s">
        <v>3746</v>
      </c>
      <c r="G200" s="69">
        <v>2001</v>
      </c>
      <c r="H200" s="70">
        <v>9</v>
      </c>
      <c r="I200" s="71">
        <v>4</v>
      </c>
      <c r="J200" s="71">
        <v>481</v>
      </c>
      <c r="K200" s="71">
        <v>5.3</v>
      </c>
      <c r="L200" s="70">
        <v>2</v>
      </c>
      <c r="M200" s="71">
        <v>1</v>
      </c>
      <c r="N200" s="71">
        <v>3</v>
      </c>
      <c r="O200" s="71">
        <v>1</v>
      </c>
      <c r="P200" s="71">
        <v>1</v>
      </c>
      <c r="Q200" s="71">
        <v>1</v>
      </c>
      <c r="R200" s="71">
        <v>1</v>
      </c>
      <c r="S200" s="60">
        <v>0</v>
      </c>
      <c r="T200" s="70">
        <v>2.6</v>
      </c>
      <c r="U200" s="71">
        <v>1.8</v>
      </c>
      <c r="V200" s="71">
        <v>1.3</v>
      </c>
      <c r="W200" s="71">
        <v>3.1</v>
      </c>
      <c r="X200" s="70">
        <v>18</v>
      </c>
      <c r="Y200" s="71">
        <v>18</v>
      </c>
      <c r="Z200" s="71">
        <v>40</v>
      </c>
      <c r="AA200" s="70">
        <v>0.37</v>
      </c>
      <c r="AB200" s="71">
        <v>0.19</v>
      </c>
      <c r="AC200" s="71">
        <v>0.56000000000000005</v>
      </c>
      <c r="AD200" s="71">
        <v>0.19</v>
      </c>
      <c r="AE200" s="71">
        <v>0.37</v>
      </c>
      <c r="AF200" s="70">
        <v>0.48</v>
      </c>
      <c r="AG200" s="71">
        <v>0.24</v>
      </c>
      <c r="AH200" s="71">
        <v>0.72</v>
      </c>
      <c r="AI200" s="71">
        <v>0.33</v>
      </c>
      <c r="AJ200" s="71">
        <v>0.56999999999999995</v>
      </c>
      <c r="AK200" s="63" t="s">
        <v>25</v>
      </c>
      <c r="AL200" s="95">
        <f t="shared" si="3"/>
        <v>-0.15999999999999992</v>
      </c>
    </row>
    <row r="201" spans="1:38" ht="17.25" thickBot="1">
      <c r="A201" s="72">
        <v>199</v>
      </c>
      <c r="B201" s="57" t="s">
        <v>217</v>
      </c>
      <c r="C201" s="58" t="s">
        <v>1824</v>
      </c>
      <c r="D201" s="69" t="s">
        <v>103</v>
      </c>
      <c r="E201" s="58" t="s">
        <v>67</v>
      </c>
      <c r="F201" s="69" t="s">
        <v>3747</v>
      </c>
      <c r="G201" s="69">
        <v>1996</v>
      </c>
      <c r="H201" s="70">
        <v>6</v>
      </c>
      <c r="I201" s="71">
        <v>5</v>
      </c>
      <c r="J201" s="71">
        <v>367</v>
      </c>
      <c r="K201" s="71">
        <v>4.0999999999999996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71">
        <v>1</v>
      </c>
      <c r="S201" s="60">
        <v>0</v>
      </c>
      <c r="T201" s="70">
        <v>0.3</v>
      </c>
      <c r="U201" s="71">
        <v>0.3</v>
      </c>
      <c r="V201" s="71">
        <v>0.3</v>
      </c>
      <c r="W201" s="71">
        <v>0.7</v>
      </c>
      <c r="X201" s="70">
        <v>5</v>
      </c>
      <c r="Y201" s="71">
        <v>10</v>
      </c>
      <c r="Z201" s="71">
        <v>14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70">
        <v>0.08</v>
      </c>
      <c r="AG201" s="71">
        <v>0.08</v>
      </c>
      <c r="AH201" s="71">
        <v>0.16</v>
      </c>
      <c r="AI201" s="71">
        <v>0.08</v>
      </c>
      <c r="AJ201" s="71">
        <v>0.16</v>
      </c>
      <c r="AK201" s="63" t="s">
        <v>25</v>
      </c>
      <c r="AL201" s="95">
        <f t="shared" si="3"/>
        <v>-0.16</v>
      </c>
    </row>
    <row r="202" spans="1:38" ht="17.25" thickBot="1">
      <c r="A202" s="72">
        <v>200</v>
      </c>
      <c r="B202" s="57" t="s">
        <v>2688</v>
      </c>
      <c r="C202" s="58" t="s">
        <v>1814</v>
      </c>
      <c r="D202" s="69" t="s">
        <v>1835</v>
      </c>
      <c r="E202" s="58" t="s">
        <v>2653</v>
      </c>
      <c r="F202" s="69" t="s">
        <v>3748</v>
      </c>
      <c r="G202" s="69">
        <v>2000</v>
      </c>
      <c r="H202" s="70">
        <v>4</v>
      </c>
      <c r="I202" s="71">
        <v>3</v>
      </c>
      <c r="J202" s="71">
        <v>269</v>
      </c>
      <c r="K202" s="71">
        <v>3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0">
        <v>0</v>
      </c>
      <c r="S202" s="60">
        <v>0</v>
      </c>
      <c r="T202" s="70">
        <v>0.1</v>
      </c>
      <c r="U202" s="71">
        <v>0.1</v>
      </c>
      <c r="V202" s="71">
        <v>0.2</v>
      </c>
      <c r="W202" s="71">
        <v>0.3</v>
      </c>
      <c r="X202" s="70">
        <v>5</v>
      </c>
      <c r="Y202" s="71">
        <v>9</v>
      </c>
      <c r="Z202" s="71">
        <v>21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0.02</v>
      </c>
      <c r="AG202" s="71">
        <v>7.0000000000000007E-2</v>
      </c>
      <c r="AH202" s="71">
        <v>0.09</v>
      </c>
      <c r="AI202" s="71">
        <v>0.02</v>
      </c>
      <c r="AJ202" s="71">
        <v>0.09</v>
      </c>
      <c r="AK202" s="63" t="s">
        <v>25</v>
      </c>
      <c r="AL202" s="95">
        <f t="shared" si="3"/>
        <v>-0.09</v>
      </c>
    </row>
    <row r="203" spans="1:38" ht="17.25" thickBot="1">
      <c r="A203" s="72">
        <v>201</v>
      </c>
      <c r="B203" s="57" t="s">
        <v>219</v>
      </c>
      <c r="C203" s="58" t="s">
        <v>1840</v>
      </c>
      <c r="D203" s="69" t="s">
        <v>102</v>
      </c>
      <c r="E203" s="58" t="s">
        <v>71</v>
      </c>
      <c r="F203" s="69" t="s">
        <v>3749</v>
      </c>
      <c r="G203" s="69">
        <v>2001</v>
      </c>
      <c r="H203" s="70">
        <v>3</v>
      </c>
      <c r="I203" s="71">
        <v>1</v>
      </c>
      <c r="J203" s="71">
        <v>83</v>
      </c>
      <c r="K203" s="71">
        <v>0.9</v>
      </c>
      <c r="L203" s="59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0">
        <v>0</v>
      </c>
      <c r="S203" s="60">
        <v>0</v>
      </c>
      <c r="T203" s="70">
        <v>0.6</v>
      </c>
      <c r="U203" s="71">
        <v>0.6</v>
      </c>
      <c r="V203" s="71">
        <v>0.1</v>
      </c>
      <c r="W203" s="71">
        <v>0.7</v>
      </c>
      <c r="X203" s="70">
        <v>6</v>
      </c>
      <c r="Y203" s="60">
        <v>0</v>
      </c>
      <c r="Z203" s="71">
        <v>13</v>
      </c>
      <c r="AA203" s="59">
        <v>0</v>
      </c>
      <c r="AB203" s="60">
        <v>0</v>
      </c>
      <c r="AC203" s="60">
        <v>0</v>
      </c>
      <c r="AD203" s="60">
        <v>0</v>
      </c>
      <c r="AE203" s="60">
        <v>0</v>
      </c>
      <c r="AF203" s="70">
        <v>0.64</v>
      </c>
      <c r="AG203" s="71">
        <v>0.09</v>
      </c>
      <c r="AH203" s="71">
        <v>0.73</v>
      </c>
      <c r="AI203" s="71">
        <v>0.64</v>
      </c>
      <c r="AJ203" s="71">
        <v>0.73</v>
      </c>
      <c r="AK203" s="63" t="s">
        <v>25</v>
      </c>
      <c r="AL203" s="95">
        <f t="shared" si="3"/>
        <v>-0.73</v>
      </c>
    </row>
    <row r="204" spans="1:38" ht="17.25" thickBot="1">
      <c r="A204" s="72">
        <v>202</v>
      </c>
      <c r="B204" s="57" t="s">
        <v>219</v>
      </c>
      <c r="C204" s="58" t="s">
        <v>1840</v>
      </c>
      <c r="D204" s="69" t="s">
        <v>1821</v>
      </c>
      <c r="E204" s="58" t="s">
        <v>87</v>
      </c>
      <c r="F204" s="69" t="s">
        <v>3749</v>
      </c>
      <c r="G204" s="69">
        <v>2001</v>
      </c>
      <c r="H204" s="70">
        <v>3</v>
      </c>
      <c r="I204" s="71">
        <v>3</v>
      </c>
      <c r="J204" s="71">
        <v>237</v>
      </c>
      <c r="K204" s="71">
        <v>2.6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70">
        <v>0.3</v>
      </c>
      <c r="U204" s="71">
        <v>0.3</v>
      </c>
      <c r="V204" s="71">
        <v>0.2</v>
      </c>
      <c r="W204" s="71">
        <v>0.5</v>
      </c>
      <c r="X204" s="70">
        <v>8</v>
      </c>
      <c r="Y204" s="71">
        <v>1</v>
      </c>
      <c r="Z204" s="71">
        <v>14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0.12</v>
      </c>
      <c r="AG204" s="71">
        <v>0.08</v>
      </c>
      <c r="AH204" s="71">
        <v>0.21</v>
      </c>
      <c r="AI204" s="71">
        <v>0.12</v>
      </c>
      <c r="AJ204" s="71">
        <v>0.21</v>
      </c>
      <c r="AK204" s="63" t="s">
        <v>25</v>
      </c>
      <c r="AL204" s="95">
        <f t="shared" si="3"/>
        <v>-0.21</v>
      </c>
    </row>
    <row r="205" spans="1:38" ht="17.25" thickBot="1">
      <c r="A205" s="72">
        <v>203</v>
      </c>
      <c r="B205" s="57" t="s">
        <v>372</v>
      </c>
      <c r="C205" s="58" t="s">
        <v>1814</v>
      </c>
      <c r="D205" s="69" t="s">
        <v>111</v>
      </c>
      <c r="E205" s="58" t="s">
        <v>85</v>
      </c>
      <c r="F205" s="69" t="s">
        <v>3750</v>
      </c>
      <c r="G205" s="69">
        <v>1993</v>
      </c>
      <c r="H205" s="70">
        <v>9</v>
      </c>
      <c r="I205" s="71">
        <v>9</v>
      </c>
      <c r="J205" s="71">
        <v>810</v>
      </c>
      <c r="K205" s="71">
        <v>9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60">
        <v>0</v>
      </c>
      <c r="S205" s="60">
        <v>0</v>
      </c>
      <c r="T205" s="59">
        <v>0</v>
      </c>
      <c r="U205" s="60">
        <v>0</v>
      </c>
      <c r="V205" s="60">
        <v>0</v>
      </c>
      <c r="W205" s="60">
        <v>0</v>
      </c>
      <c r="X205" s="59">
        <v>0</v>
      </c>
      <c r="Y205" s="60">
        <v>0</v>
      </c>
      <c r="Z205" s="60">
        <v>0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59">
        <v>0</v>
      </c>
      <c r="AG205" s="60">
        <v>0</v>
      </c>
      <c r="AH205" s="60">
        <v>0</v>
      </c>
      <c r="AI205" s="60">
        <v>0</v>
      </c>
      <c r="AJ205" s="60">
        <v>0</v>
      </c>
      <c r="AK205" s="63" t="s">
        <v>25</v>
      </c>
      <c r="AL205" s="95">
        <f t="shared" si="3"/>
        <v>0</v>
      </c>
    </row>
    <row r="206" spans="1:38" ht="17.25" thickBot="1">
      <c r="A206" s="72">
        <v>204</v>
      </c>
      <c r="B206" s="57" t="s">
        <v>220</v>
      </c>
      <c r="C206" s="58" t="s">
        <v>1814</v>
      </c>
      <c r="D206" s="69" t="s">
        <v>103</v>
      </c>
      <c r="E206" s="58" t="s">
        <v>79</v>
      </c>
      <c r="F206" s="69" t="s">
        <v>3751</v>
      </c>
      <c r="G206" s="69">
        <v>2001</v>
      </c>
      <c r="H206" s="70">
        <v>5</v>
      </c>
      <c r="I206" s="71">
        <v>4</v>
      </c>
      <c r="J206" s="71">
        <v>280</v>
      </c>
      <c r="K206" s="71">
        <v>3.1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1</v>
      </c>
      <c r="S206" s="71">
        <v>1</v>
      </c>
      <c r="T206" s="70">
        <v>0.1</v>
      </c>
      <c r="U206" s="71">
        <v>0.1</v>
      </c>
      <c r="V206" s="60">
        <v>0</v>
      </c>
      <c r="W206" s="71">
        <v>0.1</v>
      </c>
      <c r="X206" s="70">
        <v>2</v>
      </c>
      <c r="Y206" s="71">
        <v>19</v>
      </c>
      <c r="Z206" s="71">
        <v>24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70">
        <v>0.03</v>
      </c>
      <c r="AG206" s="60">
        <v>0</v>
      </c>
      <c r="AH206" s="71">
        <v>0.03</v>
      </c>
      <c r="AI206" s="71">
        <v>0.03</v>
      </c>
      <c r="AJ206" s="71">
        <v>0.03</v>
      </c>
      <c r="AK206" s="63" t="s">
        <v>25</v>
      </c>
      <c r="AL206" s="95">
        <f t="shared" si="3"/>
        <v>-0.03</v>
      </c>
    </row>
    <row r="207" spans="1:38" ht="17.25" thickBot="1">
      <c r="A207" s="72">
        <v>205</v>
      </c>
      <c r="B207" s="57" t="s">
        <v>221</v>
      </c>
      <c r="C207" s="58" t="s">
        <v>1854</v>
      </c>
      <c r="D207" s="69" t="s">
        <v>103</v>
      </c>
      <c r="E207" s="58" t="s">
        <v>63</v>
      </c>
      <c r="F207" s="69" t="s">
        <v>3752</v>
      </c>
      <c r="G207" s="69">
        <v>1991</v>
      </c>
      <c r="H207" s="70">
        <v>7</v>
      </c>
      <c r="I207" s="71">
        <v>2</v>
      </c>
      <c r="J207" s="71">
        <v>216</v>
      </c>
      <c r="K207" s="71">
        <v>2.4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59">
        <v>0</v>
      </c>
      <c r="U207" s="60">
        <v>0</v>
      </c>
      <c r="V207" s="60">
        <v>0</v>
      </c>
      <c r="W207" s="71">
        <v>0.1</v>
      </c>
      <c r="X207" s="70">
        <v>3</v>
      </c>
      <c r="Y207" s="71">
        <v>25</v>
      </c>
      <c r="Z207" s="71">
        <v>1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70">
        <v>0.02</v>
      </c>
      <c r="AG207" s="71">
        <v>0.01</v>
      </c>
      <c r="AH207" s="71">
        <v>0.03</v>
      </c>
      <c r="AI207" s="71">
        <v>0.02</v>
      </c>
      <c r="AJ207" s="71">
        <v>0.03</v>
      </c>
      <c r="AK207" s="63" t="s">
        <v>25</v>
      </c>
      <c r="AL207" s="95">
        <f t="shared" si="3"/>
        <v>-0.03</v>
      </c>
    </row>
    <row r="208" spans="1:38" ht="17.25" thickBot="1">
      <c r="A208" s="72">
        <v>206</v>
      </c>
      <c r="B208" s="57" t="s">
        <v>222</v>
      </c>
      <c r="C208" s="58" t="s">
        <v>1843</v>
      </c>
      <c r="D208" s="69" t="s">
        <v>1821</v>
      </c>
      <c r="E208" s="58" t="s">
        <v>79</v>
      </c>
      <c r="F208" s="69" t="s">
        <v>3753</v>
      </c>
      <c r="G208" s="69">
        <v>1996</v>
      </c>
      <c r="H208" s="70">
        <v>8</v>
      </c>
      <c r="I208" s="71">
        <v>4</v>
      </c>
      <c r="J208" s="71">
        <v>377</v>
      </c>
      <c r="K208" s="71">
        <v>4.2</v>
      </c>
      <c r="L208" s="70">
        <v>2</v>
      </c>
      <c r="M208" s="60">
        <v>0</v>
      </c>
      <c r="N208" s="71">
        <v>2</v>
      </c>
      <c r="O208" s="71">
        <v>2</v>
      </c>
      <c r="P208" s="60">
        <v>0</v>
      </c>
      <c r="Q208" s="60">
        <v>0</v>
      </c>
      <c r="R208" s="71">
        <v>3</v>
      </c>
      <c r="S208" s="71">
        <v>1</v>
      </c>
      <c r="T208" s="70">
        <v>1.6</v>
      </c>
      <c r="U208" s="71">
        <v>1.6</v>
      </c>
      <c r="V208" s="71">
        <v>0.4</v>
      </c>
      <c r="W208" s="71">
        <v>2</v>
      </c>
      <c r="X208" s="70">
        <v>23</v>
      </c>
      <c r="Y208" s="71">
        <v>5</v>
      </c>
      <c r="Z208" s="71">
        <v>44</v>
      </c>
      <c r="AA208" s="70">
        <v>0.48</v>
      </c>
      <c r="AB208" s="60">
        <v>0</v>
      </c>
      <c r="AC208" s="71">
        <v>0.48</v>
      </c>
      <c r="AD208" s="71">
        <v>0.48</v>
      </c>
      <c r="AE208" s="71">
        <v>0.48</v>
      </c>
      <c r="AF208" s="70">
        <v>0.37</v>
      </c>
      <c r="AG208" s="71">
        <v>0.1</v>
      </c>
      <c r="AH208" s="71">
        <v>0.48</v>
      </c>
      <c r="AI208" s="71">
        <v>0.37</v>
      </c>
      <c r="AJ208" s="71">
        <v>0.48</v>
      </c>
      <c r="AK208" s="63" t="s">
        <v>25</v>
      </c>
      <c r="AL208" s="95">
        <f t="shared" si="3"/>
        <v>0</v>
      </c>
    </row>
    <row r="209" spans="1:38" ht="17.25" thickBot="1">
      <c r="A209" s="72">
        <v>207</v>
      </c>
      <c r="B209" s="57" t="s">
        <v>2689</v>
      </c>
      <c r="C209" s="58" t="s">
        <v>1827</v>
      </c>
      <c r="D209" s="69" t="s">
        <v>104</v>
      </c>
      <c r="E209" s="58" t="s">
        <v>2653</v>
      </c>
      <c r="F209" s="69" t="s">
        <v>3754</v>
      </c>
      <c r="G209" s="69">
        <v>1997</v>
      </c>
      <c r="H209" s="70">
        <v>6</v>
      </c>
      <c r="I209" s="71">
        <v>4</v>
      </c>
      <c r="J209" s="71">
        <v>372</v>
      </c>
      <c r="K209" s="71">
        <v>4.0999999999999996</v>
      </c>
      <c r="L209" s="70">
        <v>1</v>
      </c>
      <c r="M209" s="60">
        <v>0</v>
      </c>
      <c r="N209" s="71">
        <v>1</v>
      </c>
      <c r="O209" s="71">
        <v>1</v>
      </c>
      <c r="P209" s="60">
        <v>0</v>
      </c>
      <c r="Q209" s="60">
        <v>0</v>
      </c>
      <c r="R209" s="71">
        <v>1</v>
      </c>
      <c r="S209" s="60">
        <v>0</v>
      </c>
      <c r="T209" s="70">
        <v>0.3</v>
      </c>
      <c r="U209" s="71">
        <v>0.3</v>
      </c>
      <c r="V209" s="60">
        <v>0</v>
      </c>
      <c r="W209" s="71">
        <v>0.3</v>
      </c>
      <c r="X209" s="59">
        <v>0</v>
      </c>
      <c r="Y209" s="71">
        <v>7</v>
      </c>
      <c r="Z209" s="71">
        <v>1</v>
      </c>
      <c r="AA209" s="70">
        <v>0.24</v>
      </c>
      <c r="AB209" s="60">
        <v>0</v>
      </c>
      <c r="AC209" s="71">
        <v>0.24</v>
      </c>
      <c r="AD209" s="71">
        <v>0.24</v>
      </c>
      <c r="AE209" s="71">
        <v>0.24</v>
      </c>
      <c r="AF209" s="70">
        <v>0.06</v>
      </c>
      <c r="AG209" s="60">
        <v>0</v>
      </c>
      <c r="AH209" s="71">
        <v>0.06</v>
      </c>
      <c r="AI209" s="71">
        <v>0.06</v>
      </c>
      <c r="AJ209" s="71">
        <v>0.06</v>
      </c>
      <c r="AK209" s="63" t="s">
        <v>25</v>
      </c>
      <c r="AL209" s="95">
        <f t="shared" si="3"/>
        <v>0.18</v>
      </c>
    </row>
    <row r="210" spans="1:38" ht="17.25" thickBot="1">
      <c r="A210" s="72">
        <v>208</v>
      </c>
      <c r="B210" s="57" t="s">
        <v>1781</v>
      </c>
      <c r="C210" s="58" t="s">
        <v>1832</v>
      </c>
      <c r="D210" s="69" t="s">
        <v>103</v>
      </c>
      <c r="E210" s="58" t="s">
        <v>95</v>
      </c>
      <c r="F210" s="69" t="s">
        <v>3492</v>
      </c>
      <c r="G210" s="69">
        <v>2000</v>
      </c>
      <c r="H210" s="70">
        <v>3</v>
      </c>
      <c r="I210" s="60">
        <v>0</v>
      </c>
      <c r="J210" s="71">
        <v>47</v>
      </c>
      <c r="K210" s="71">
        <v>0.5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0">
        <v>0</v>
      </c>
      <c r="S210" s="60">
        <v>0</v>
      </c>
      <c r="T210" s="70">
        <v>0.2</v>
      </c>
      <c r="U210" s="71">
        <v>0.2</v>
      </c>
      <c r="V210" s="60">
        <v>0</v>
      </c>
      <c r="W210" s="71">
        <v>0.2</v>
      </c>
      <c r="X210" s="70">
        <v>2</v>
      </c>
      <c r="Y210" s="71">
        <v>3</v>
      </c>
      <c r="Z210" s="71">
        <v>4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0.34</v>
      </c>
      <c r="AG210" s="71">
        <v>7.0000000000000007E-2</v>
      </c>
      <c r="AH210" s="71">
        <v>0.41</v>
      </c>
      <c r="AI210" s="71">
        <v>0.34</v>
      </c>
      <c r="AJ210" s="71">
        <v>0.41</v>
      </c>
      <c r="AK210" s="63" t="s">
        <v>25</v>
      </c>
      <c r="AL210" s="95">
        <f t="shared" si="3"/>
        <v>-0.41</v>
      </c>
    </row>
    <row r="211" spans="1:38" ht="17.25" thickBot="1">
      <c r="A211" s="72">
        <v>209</v>
      </c>
      <c r="B211" s="57" t="s">
        <v>223</v>
      </c>
      <c r="C211" s="58" t="s">
        <v>1827</v>
      </c>
      <c r="D211" s="69" t="s">
        <v>104</v>
      </c>
      <c r="E211" s="58" t="s">
        <v>77</v>
      </c>
      <c r="F211" s="69" t="s">
        <v>3755</v>
      </c>
      <c r="G211" s="69">
        <v>1990</v>
      </c>
      <c r="H211" s="70">
        <v>1</v>
      </c>
      <c r="I211" s="60">
        <v>0</v>
      </c>
      <c r="J211" s="71">
        <v>7</v>
      </c>
      <c r="K211" s="71">
        <v>0.1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59">
        <v>0</v>
      </c>
      <c r="U211" s="60">
        <v>0</v>
      </c>
      <c r="V211" s="71">
        <v>0.3</v>
      </c>
      <c r="W211" s="71">
        <v>0.3</v>
      </c>
      <c r="X211" s="59">
        <v>0</v>
      </c>
      <c r="Y211" s="71">
        <v>1</v>
      </c>
      <c r="Z211" s="71">
        <v>1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59">
        <v>0</v>
      </c>
      <c r="AG211" s="71">
        <v>4.4800000000000004</v>
      </c>
      <c r="AH211" s="71">
        <v>4.4800000000000004</v>
      </c>
      <c r="AI211" s="60">
        <v>0</v>
      </c>
      <c r="AJ211" s="71">
        <v>4.4800000000000004</v>
      </c>
      <c r="AK211" s="63" t="s">
        <v>25</v>
      </c>
      <c r="AL211" s="95">
        <f t="shared" si="3"/>
        <v>-4.4800000000000004</v>
      </c>
    </row>
    <row r="212" spans="1:38" ht="17.25" thickBot="1">
      <c r="A212" s="72">
        <v>210</v>
      </c>
      <c r="B212" s="57" t="s">
        <v>2690</v>
      </c>
      <c r="C212" s="58" t="s">
        <v>1865</v>
      </c>
      <c r="D212" s="69" t="s">
        <v>1835</v>
      </c>
      <c r="E212" s="58" t="s">
        <v>2653</v>
      </c>
      <c r="F212" s="69" t="s">
        <v>3756</v>
      </c>
      <c r="G212" s="69">
        <v>2001</v>
      </c>
      <c r="H212" s="70">
        <v>8</v>
      </c>
      <c r="I212" s="71">
        <v>6</v>
      </c>
      <c r="J212" s="71">
        <v>513</v>
      </c>
      <c r="K212" s="71">
        <v>5.7</v>
      </c>
      <c r="L212" s="59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71">
        <v>2</v>
      </c>
      <c r="S212" s="60">
        <v>0</v>
      </c>
      <c r="T212" s="70">
        <v>0.1</v>
      </c>
      <c r="U212" s="71">
        <v>0.1</v>
      </c>
      <c r="V212" s="71">
        <v>1</v>
      </c>
      <c r="W212" s="71">
        <v>1.1000000000000001</v>
      </c>
      <c r="X212" s="70">
        <v>20</v>
      </c>
      <c r="Y212" s="71">
        <v>15</v>
      </c>
      <c r="Z212" s="71">
        <v>21</v>
      </c>
      <c r="AA212" s="59">
        <v>0</v>
      </c>
      <c r="AB212" s="60">
        <v>0</v>
      </c>
      <c r="AC212" s="60">
        <v>0</v>
      </c>
      <c r="AD212" s="60">
        <v>0</v>
      </c>
      <c r="AE212" s="60">
        <v>0</v>
      </c>
      <c r="AF212" s="70">
        <v>0.02</v>
      </c>
      <c r="AG212" s="71">
        <v>0.18</v>
      </c>
      <c r="AH212" s="71">
        <v>0.2</v>
      </c>
      <c r="AI212" s="71">
        <v>0.02</v>
      </c>
      <c r="AJ212" s="71">
        <v>0.2</v>
      </c>
      <c r="AK212" s="63" t="s">
        <v>25</v>
      </c>
      <c r="AL212" s="95">
        <f t="shared" si="3"/>
        <v>-0.2</v>
      </c>
    </row>
    <row r="213" spans="1:38" ht="17.25" thickBot="1">
      <c r="A213" s="72">
        <v>211</v>
      </c>
      <c r="B213" s="57" t="s">
        <v>224</v>
      </c>
      <c r="C213" s="58" t="s">
        <v>1858</v>
      </c>
      <c r="D213" s="69" t="s">
        <v>102</v>
      </c>
      <c r="E213" s="58" t="s">
        <v>93</v>
      </c>
      <c r="F213" s="69" t="s">
        <v>3757</v>
      </c>
      <c r="G213" s="69">
        <v>1997</v>
      </c>
      <c r="H213" s="70">
        <v>5</v>
      </c>
      <c r="I213" s="60">
        <v>0</v>
      </c>
      <c r="J213" s="71">
        <v>43</v>
      </c>
      <c r="K213" s="71">
        <v>0.5</v>
      </c>
      <c r="L213" s="70">
        <v>2</v>
      </c>
      <c r="M213" s="60">
        <v>0</v>
      </c>
      <c r="N213" s="71">
        <v>2</v>
      </c>
      <c r="O213" s="71">
        <v>2</v>
      </c>
      <c r="P213" s="60">
        <v>0</v>
      </c>
      <c r="Q213" s="60">
        <v>0</v>
      </c>
      <c r="R213" s="60">
        <v>0</v>
      </c>
      <c r="S213" s="60">
        <v>0</v>
      </c>
      <c r="T213" s="70">
        <v>0.9</v>
      </c>
      <c r="U213" s="71">
        <v>0.9</v>
      </c>
      <c r="V213" s="71">
        <v>0.7</v>
      </c>
      <c r="W213" s="71">
        <v>1.6</v>
      </c>
      <c r="X213" s="59">
        <v>0</v>
      </c>
      <c r="Y213" s="71">
        <v>2</v>
      </c>
      <c r="Z213" s="71">
        <v>2</v>
      </c>
      <c r="AA213" s="70">
        <v>4.1900000000000004</v>
      </c>
      <c r="AB213" s="60">
        <v>0</v>
      </c>
      <c r="AC213" s="71">
        <v>4.1900000000000004</v>
      </c>
      <c r="AD213" s="71">
        <v>4.1900000000000004</v>
      </c>
      <c r="AE213" s="71">
        <v>4.1900000000000004</v>
      </c>
      <c r="AF213" s="70">
        <v>1.88</v>
      </c>
      <c r="AG213" s="71">
        <v>1.44</v>
      </c>
      <c r="AH213" s="71">
        <v>3.32</v>
      </c>
      <c r="AI213" s="71">
        <v>1.88</v>
      </c>
      <c r="AJ213" s="71">
        <v>3.32</v>
      </c>
      <c r="AK213" s="63" t="s">
        <v>25</v>
      </c>
      <c r="AL213" s="95">
        <f t="shared" si="3"/>
        <v>0.87000000000000055</v>
      </c>
    </row>
    <row r="214" spans="1:38" ht="17.25" thickBot="1">
      <c r="A214" s="72">
        <v>212</v>
      </c>
      <c r="B214" s="57" t="s">
        <v>225</v>
      </c>
      <c r="C214" s="58" t="s">
        <v>1816</v>
      </c>
      <c r="D214" s="69" t="s">
        <v>103</v>
      </c>
      <c r="E214" s="58" t="s">
        <v>83</v>
      </c>
      <c r="F214" s="69" t="s">
        <v>3758</v>
      </c>
      <c r="G214" s="69">
        <v>1999</v>
      </c>
      <c r="H214" s="70">
        <v>9</v>
      </c>
      <c r="I214" s="71">
        <v>9</v>
      </c>
      <c r="J214" s="71">
        <v>766</v>
      </c>
      <c r="K214" s="71">
        <v>8.5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2</v>
      </c>
      <c r="S214" s="60">
        <v>0</v>
      </c>
      <c r="T214" s="70">
        <v>0.1</v>
      </c>
      <c r="U214" s="71">
        <v>0.1</v>
      </c>
      <c r="V214" s="71">
        <v>0.8</v>
      </c>
      <c r="W214" s="71">
        <v>0.8</v>
      </c>
      <c r="X214" s="70">
        <v>7</v>
      </c>
      <c r="Y214" s="71">
        <v>34</v>
      </c>
      <c r="Z214" s="71">
        <v>2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70">
        <v>0.01</v>
      </c>
      <c r="AG214" s="71">
        <v>0.09</v>
      </c>
      <c r="AH214" s="71">
        <v>0.1</v>
      </c>
      <c r="AI214" s="71">
        <v>0.01</v>
      </c>
      <c r="AJ214" s="71">
        <v>0.1</v>
      </c>
      <c r="AK214" s="63" t="s">
        <v>25</v>
      </c>
      <c r="AL214" s="95">
        <f t="shared" si="3"/>
        <v>-0.1</v>
      </c>
    </row>
    <row r="215" spans="1:38" ht="17.25" thickBot="1">
      <c r="A215" s="72">
        <v>213</v>
      </c>
      <c r="B215" s="57" t="s">
        <v>2691</v>
      </c>
      <c r="C215" s="58" t="s">
        <v>1846</v>
      </c>
      <c r="D215" s="69" t="s">
        <v>111</v>
      </c>
      <c r="E215" s="58" t="s">
        <v>2653</v>
      </c>
      <c r="F215" s="69" t="s">
        <v>3759</v>
      </c>
      <c r="G215" s="69">
        <v>1992</v>
      </c>
      <c r="H215" s="70">
        <v>9</v>
      </c>
      <c r="I215" s="71">
        <v>9</v>
      </c>
      <c r="J215" s="71">
        <v>810</v>
      </c>
      <c r="K215" s="71">
        <v>9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1</v>
      </c>
      <c r="S215" s="60">
        <v>0</v>
      </c>
      <c r="T215" s="59">
        <v>0</v>
      </c>
      <c r="U215" s="60">
        <v>0</v>
      </c>
      <c r="V215" s="60">
        <v>0</v>
      </c>
      <c r="W215" s="60">
        <v>0</v>
      </c>
      <c r="X215" s="59">
        <v>0</v>
      </c>
      <c r="Y215" s="60">
        <v>0</v>
      </c>
      <c r="Z215" s="60">
        <v>0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59">
        <v>0</v>
      </c>
      <c r="AG215" s="60">
        <v>0</v>
      </c>
      <c r="AH215" s="60">
        <v>0</v>
      </c>
      <c r="AI215" s="60">
        <v>0</v>
      </c>
      <c r="AJ215" s="60">
        <v>0</v>
      </c>
      <c r="AK215" s="63" t="s">
        <v>25</v>
      </c>
      <c r="AL215" s="95">
        <f t="shared" si="3"/>
        <v>0</v>
      </c>
    </row>
    <row r="216" spans="1:38" ht="17.25" thickBot="1">
      <c r="A216" s="72">
        <v>214</v>
      </c>
      <c r="B216" s="57" t="s">
        <v>226</v>
      </c>
      <c r="C216" s="58" t="s">
        <v>1814</v>
      </c>
      <c r="D216" s="69" t="s">
        <v>104</v>
      </c>
      <c r="E216" s="58" t="s">
        <v>96</v>
      </c>
      <c r="F216" s="69" t="s">
        <v>3760</v>
      </c>
      <c r="G216" s="69">
        <v>1993</v>
      </c>
      <c r="H216" s="70">
        <v>4</v>
      </c>
      <c r="I216" s="71">
        <v>2</v>
      </c>
      <c r="J216" s="71">
        <v>226</v>
      </c>
      <c r="K216" s="71">
        <v>2.5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71">
        <v>1</v>
      </c>
      <c r="S216" s="60">
        <v>0</v>
      </c>
      <c r="T216" s="59">
        <v>0</v>
      </c>
      <c r="U216" s="60">
        <v>0</v>
      </c>
      <c r="V216" s="60">
        <v>0</v>
      </c>
      <c r="W216" s="60">
        <v>0</v>
      </c>
      <c r="X216" s="70">
        <v>2</v>
      </c>
      <c r="Y216" s="71">
        <v>6</v>
      </c>
      <c r="Z216" s="60">
        <v>0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0.02</v>
      </c>
      <c r="AG216" s="60">
        <v>0</v>
      </c>
      <c r="AH216" s="71">
        <v>0.02</v>
      </c>
      <c r="AI216" s="71">
        <v>0.02</v>
      </c>
      <c r="AJ216" s="71">
        <v>0.02</v>
      </c>
      <c r="AK216" s="63" t="s">
        <v>25</v>
      </c>
      <c r="AL216" s="95">
        <f t="shared" si="3"/>
        <v>-0.02</v>
      </c>
    </row>
    <row r="217" spans="1:38" ht="17.25" thickBot="1">
      <c r="A217" s="72">
        <v>215</v>
      </c>
      <c r="B217" s="57" t="s">
        <v>227</v>
      </c>
      <c r="C217" s="58" t="s">
        <v>1838</v>
      </c>
      <c r="D217" s="69" t="s">
        <v>1835</v>
      </c>
      <c r="E217" s="58" t="s">
        <v>91</v>
      </c>
      <c r="F217" s="69" t="s">
        <v>3761</v>
      </c>
      <c r="G217" s="69">
        <v>1996</v>
      </c>
      <c r="H217" s="70">
        <v>3</v>
      </c>
      <c r="I217" s="60">
        <v>0</v>
      </c>
      <c r="J217" s="71">
        <v>21</v>
      </c>
      <c r="K217" s="71">
        <v>0.2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59">
        <v>0</v>
      </c>
      <c r="U217" s="60">
        <v>0</v>
      </c>
      <c r="V217" s="60">
        <v>0</v>
      </c>
      <c r="W217" s="60">
        <v>0</v>
      </c>
      <c r="X217" s="59">
        <v>0</v>
      </c>
      <c r="Y217" s="60">
        <v>0</v>
      </c>
      <c r="Z217" s="71">
        <v>1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59">
        <v>0</v>
      </c>
      <c r="AG217" s="60">
        <v>0</v>
      </c>
      <c r="AH217" s="60">
        <v>0</v>
      </c>
      <c r="AI217" s="60">
        <v>0</v>
      </c>
      <c r="AJ217" s="60">
        <v>0</v>
      </c>
      <c r="AK217" s="63" t="s">
        <v>25</v>
      </c>
      <c r="AL217" s="95">
        <f t="shared" si="3"/>
        <v>0</v>
      </c>
    </row>
    <row r="218" spans="1:38" ht="17.25" thickBot="1">
      <c r="A218" s="72">
        <v>216</v>
      </c>
      <c r="B218" s="57" t="s">
        <v>2837</v>
      </c>
      <c r="C218" s="58" t="s">
        <v>1814</v>
      </c>
      <c r="D218" s="69" t="s">
        <v>104</v>
      </c>
      <c r="E218" s="58" t="s">
        <v>95</v>
      </c>
      <c r="F218" s="69" t="s">
        <v>3762</v>
      </c>
      <c r="G218" s="69">
        <v>1998</v>
      </c>
      <c r="H218" s="70">
        <v>5</v>
      </c>
      <c r="I218" s="71">
        <v>4</v>
      </c>
      <c r="J218" s="71">
        <v>367</v>
      </c>
      <c r="K218" s="71">
        <v>4.0999999999999996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1</v>
      </c>
      <c r="S218" s="60">
        <v>0</v>
      </c>
      <c r="T218" s="59">
        <v>0</v>
      </c>
      <c r="U218" s="60">
        <v>0</v>
      </c>
      <c r="V218" s="71">
        <v>0.1</v>
      </c>
      <c r="W218" s="71">
        <v>0.1</v>
      </c>
      <c r="X218" s="70">
        <v>6</v>
      </c>
      <c r="Y218" s="71">
        <v>12</v>
      </c>
      <c r="Z218" s="71">
        <v>3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59">
        <v>0</v>
      </c>
      <c r="AG218" s="71">
        <v>0.02</v>
      </c>
      <c r="AH218" s="71">
        <v>0.02</v>
      </c>
      <c r="AI218" s="60">
        <v>0</v>
      </c>
      <c r="AJ218" s="71">
        <v>0.02</v>
      </c>
      <c r="AK218" s="63" t="s">
        <v>25</v>
      </c>
      <c r="AL218" s="95">
        <f t="shared" si="3"/>
        <v>-0.02</v>
      </c>
    </row>
    <row r="219" spans="1:38" ht="17.25" thickBot="1">
      <c r="A219" s="72">
        <v>217</v>
      </c>
      <c r="B219" s="57" t="s">
        <v>2692</v>
      </c>
      <c r="C219" s="58" t="s">
        <v>1872</v>
      </c>
      <c r="D219" s="69" t="s">
        <v>104</v>
      </c>
      <c r="E219" s="58" t="s">
        <v>95</v>
      </c>
      <c r="F219" s="69" t="s">
        <v>3763</v>
      </c>
      <c r="G219" s="69">
        <v>2003</v>
      </c>
      <c r="H219" s="70">
        <v>9</v>
      </c>
      <c r="I219" s="71">
        <v>9</v>
      </c>
      <c r="J219" s="71">
        <v>755</v>
      </c>
      <c r="K219" s="71">
        <v>8.4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1</v>
      </c>
      <c r="S219" s="60">
        <v>0</v>
      </c>
      <c r="T219" s="70">
        <v>0.1</v>
      </c>
      <c r="U219" s="71">
        <v>0.1</v>
      </c>
      <c r="V219" s="71">
        <v>0.1</v>
      </c>
      <c r="W219" s="71">
        <v>0.1</v>
      </c>
      <c r="X219" s="70">
        <v>16</v>
      </c>
      <c r="Y219" s="71">
        <v>14</v>
      </c>
      <c r="Z219" s="71">
        <v>31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0.01</v>
      </c>
      <c r="AG219" s="71">
        <v>0.01</v>
      </c>
      <c r="AH219" s="71">
        <v>0.02</v>
      </c>
      <c r="AI219" s="71">
        <v>0.01</v>
      </c>
      <c r="AJ219" s="71">
        <v>0.02</v>
      </c>
      <c r="AK219" s="63" t="s">
        <v>25</v>
      </c>
      <c r="AL219" s="95">
        <f t="shared" si="3"/>
        <v>-0.02</v>
      </c>
    </row>
    <row r="220" spans="1:38" ht="17.25" thickBot="1">
      <c r="A220" s="72">
        <v>218</v>
      </c>
      <c r="B220" s="57" t="s">
        <v>228</v>
      </c>
      <c r="C220" s="58" t="s">
        <v>1814</v>
      </c>
      <c r="D220" s="69" t="s">
        <v>104</v>
      </c>
      <c r="E220" s="58" t="s">
        <v>93</v>
      </c>
      <c r="F220" s="69" t="s">
        <v>3713</v>
      </c>
      <c r="G220" s="69">
        <v>1997</v>
      </c>
      <c r="H220" s="70">
        <v>9</v>
      </c>
      <c r="I220" s="71">
        <v>9</v>
      </c>
      <c r="J220" s="71">
        <v>810</v>
      </c>
      <c r="K220" s="71">
        <v>9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2</v>
      </c>
      <c r="S220" s="60">
        <v>0</v>
      </c>
      <c r="T220" s="70">
        <v>0.4</v>
      </c>
      <c r="U220" s="71">
        <v>0.4</v>
      </c>
      <c r="V220" s="71">
        <v>0.4</v>
      </c>
      <c r="W220" s="71">
        <v>0.9</v>
      </c>
      <c r="X220" s="70">
        <v>10</v>
      </c>
      <c r="Y220" s="71">
        <v>27</v>
      </c>
      <c r="Z220" s="71">
        <v>1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0.05</v>
      </c>
      <c r="AG220" s="71">
        <v>0.04</v>
      </c>
      <c r="AH220" s="71">
        <v>0.09</v>
      </c>
      <c r="AI220" s="71">
        <v>0.05</v>
      </c>
      <c r="AJ220" s="71">
        <v>0.09</v>
      </c>
      <c r="AK220" s="63" t="s">
        <v>25</v>
      </c>
      <c r="AL220" s="95">
        <f t="shared" si="3"/>
        <v>-0.09</v>
      </c>
    </row>
    <row r="221" spans="1:38" ht="17.25" thickBot="1">
      <c r="A221" s="72">
        <v>219</v>
      </c>
      <c r="B221" s="57" t="s">
        <v>1788</v>
      </c>
      <c r="C221" s="58" t="s">
        <v>1836</v>
      </c>
      <c r="D221" s="69" t="s">
        <v>104</v>
      </c>
      <c r="E221" s="58" t="s">
        <v>63</v>
      </c>
      <c r="F221" s="69" t="s">
        <v>3457</v>
      </c>
      <c r="G221" s="69">
        <v>2000</v>
      </c>
      <c r="H221" s="70">
        <v>2</v>
      </c>
      <c r="I221" s="71">
        <v>1</v>
      </c>
      <c r="J221" s="71">
        <v>92</v>
      </c>
      <c r="K221" s="71">
        <v>1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0">
        <v>0</v>
      </c>
      <c r="S221" s="60">
        <v>0</v>
      </c>
      <c r="T221" s="70">
        <v>0.4</v>
      </c>
      <c r="U221" s="71">
        <v>0.4</v>
      </c>
      <c r="V221" s="60">
        <v>0</v>
      </c>
      <c r="W221" s="71">
        <v>0.4</v>
      </c>
      <c r="X221" s="59">
        <v>0</v>
      </c>
      <c r="Y221" s="71">
        <v>8</v>
      </c>
      <c r="Z221" s="71">
        <v>4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0.41</v>
      </c>
      <c r="AG221" s="60">
        <v>0</v>
      </c>
      <c r="AH221" s="71">
        <v>0.41</v>
      </c>
      <c r="AI221" s="71">
        <v>0.41</v>
      </c>
      <c r="AJ221" s="71">
        <v>0.41</v>
      </c>
      <c r="AK221" s="63" t="s">
        <v>25</v>
      </c>
      <c r="AL221" s="95">
        <f t="shared" si="3"/>
        <v>-0.41</v>
      </c>
    </row>
    <row r="222" spans="1:38" ht="17.25" thickBot="1">
      <c r="A222" s="72">
        <v>220</v>
      </c>
      <c r="B222" s="57" t="s">
        <v>2693</v>
      </c>
      <c r="C222" s="58" t="s">
        <v>1820</v>
      </c>
      <c r="D222" s="69" t="s">
        <v>102</v>
      </c>
      <c r="E222" s="58" t="s">
        <v>95</v>
      </c>
      <c r="F222" s="69" t="s">
        <v>3764</v>
      </c>
      <c r="G222" s="69">
        <v>1999</v>
      </c>
      <c r="H222" s="70">
        <v>7</v>
      </c>
      <c r="I222" s="71">
        <v>4</v>
      </c>
      <c r="J222" s="71">
        <v>337</v>
      </c>
      <c r="K222" s="71">
        <v>3.7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70">
        <v>0.4</v>
      </c>
      <c r="U222" s="71">
        <v>0.4</v>
      </c>
      <c r="V222" s="71">
        <v>0.2</v>
      </c>
      <c r="W222" s="71">
        <v>0.6</v>
      </c>
      <c r="X222" s="70">
        <v>10</v>
      </c>
      <c r="Y222" s="71">
        <v>13</v>
      </c>
      <c r="Z222" s="71">
        <v>25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70">
        <v>0.1</v>
      </c>
      <c r="AG222" s="71">
        <v>0.06</v>
      </c>
      <c r="AH222" s="71">
        <v>0.16</v>
      </c>
      <c r="AI222" s="71">
        <v>0.1</v>
      </c>
      <c r="AJ222" s="71">
        <v>0.16</v>
      </c>
      <c r="AK222" s="63" t="s">
        <v>25</v>
      </c>
      <c r="AL222" s="95">
        <f t="shared" si="3"/>
        <v>-0.16</v>
      </c>
    </row>
    <row r="223" spans="1:38" ht="17.25" thickBot="1">
      <c r="A223" s="72">
        <v>221</v>
      </c>
      <c r="B223" s="57" t="s">
        <v>2694</v>
      </c>
      <c r="C223" s="58" t="s">
        <v>1854</v>
      </c>
      <c r="D223" s="69" t="s">
        <v>1821</v>
      </c>
      <c r="E223" s="58" t="s">
        <v>2350</v>
      </c>
      <c r="F223" s="69" t="s">
        <v>3765</v>
      </c>
      <c r="G223" s="69">
        <v>2004</v>
      </c>
      <c r="H223" s="70">
        <v>9</v>
      </c>
      <c r="I223" s="71">
        <v>7</v>
      </c>
      <c r="J223" s="71">
        <v>547</v>
      </c>
      <c r="K223" s="71">
        <v>6.1</v>
      </c>
      <c r="L223" s="59">
        <v>0</v>
      </c>
      <c r="M223" s="71">
        <v>1</v>
      </c>
      <c r="N223" s="71">
        <v>1</v>
      </c>
      <c r="O223" s="60">
        <v>0</v>
      </c>
      <c r="P223" s="60">
        <v>0</v>
      </c>
      <c r="Q223" s="60">
        <v>0</v>
      </c>
      <c r="R223" s="60">
        <v>0</v>
      </c>
      <c r="S223" s="60">
        <v>0</v>
      </c>
      <c r="T223" s="70">
        <v>1.3</v>
      </c>
      <c r="U223" s="71">
        <v>1.3</v>
      </c>
      <c r="V223" s="71">
        <v>1.1000000000000001</v>
      </c>
      <c r="W223" s="71">
        <v>2.2999999999999998</v>
      </c>
      <c r="X223" s="70">
        <v>34</v>
      </c>
      <c r="Y223" s="71">
        <v>11</v>
      </c>
      <c r="Z223" s="71">
        <v>49</v>
      </c>
      <c r="AA223" s="59">
        <v>0</v>
      </c>
      <c r="AB223" s="71">
        <v>0.16</v>
      </c>
      <c r="AC223" s="71">
        <v>0.16</v>
      </c>
      <c r="AD223" s="60">
        <v>0</v>
      </c>
      <c r="AE223" s="71">
        <v>0.16</v>
      </c>
      <c r="AF223" s="70">
        <v>0.21</v>
      </c>
      <c r="AG223" s="71">
        <v>0.18</v>
      </c>
      <c r="AH223" s="71">
        <v>0.39</v>
      </c>
      <c r="AI223" s="71">
        <v>0.21</v>
      </c>
      <c r="AJ223" s="71">
        <v>0.39</v>
      </c>
      <c r="AK223" s="63" t="s">
        <v>25</v>
      </c>
      <c r="AL223" s="95">
        <f t="shared" si="3"/>
        <v>-0.23</v>
      </c>
    </row>
    <row r="224" spans="1:38" ht="17.25" thickBot="1">
      <c r="A224" s="72">
        <v>222</v>
      </c>
      <c r="B224" s="57" t="s">
        <v>229</v>
      </c>
      <c r="C224" s="58" t="s">
        <v>1816</v>
      </c>
      <c r="D224" s="69" t="s">
        <v>104</v>
      </c>
      <c r="E224" s="58" t="s">
        <v>79</v>
      </c>
      <c r="F224" s="69" t="s">
        <v>3766</v>
      </c>
      <c r="G224" s="69">
        <v>1999</v>
      </c>
      <c r="H224" s="70">
        <v>6</v>
      </c>
      <c r="I224" s="71">
        <v>3</v>
      </c>
      <c r="J224" s="71">
        <v>289</v>
      </c>
      <c r="K224" s="71">
        <v>3.2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1</v>
      </c>
      <c r="S224" s="60">
        <v>0</v>
      </c>
      <c r="T224" s="59">
        <v>0</v>
      </c>
      <c r="U224" s="60">
        <v>0</v>
      </c>
      <c r="V224" s="71">
        <v>0.2</v>
      </c>
      <c r="W224" s="71">
        <v>0.2</v>
      </c>
      <c r="X224" s="70">
        <v>2</v>
      </c>
      <c r="Y224" s="71">
        <v>5</v>
      </c>
      <c r="Z224" s="60">
        <v>0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0.01</v>
      </c>
      <c r="AG224" s="71">
        <v>0.05</v>
      </c>
      <c r="AH224" s="71">
        <v>0.06</v>
      </c>
      <c r="AI224" s="71">
        <v>0.01</v>
      </c>
      <c r="AJ224" s="71">
        <v>0.06</v>
      </c>
      <c r="AK224" s="63" t="s">
        <v>25</v>
      </c>
      <c r="AL224" s="95">
        <f t="shared" si="3"/>
        <v>-0.06</v>
      </c>
    </row>
    <row r="225" spans="1:38" ht="17.25" thickBot="1">
      <c r="A225" s="72">
        <v>223</v>
      </c>
      <c r="B225" s="57" t="s">
        <v>230</v>
      </c>
      <c r="C225" s="58" t="s">
        <v>1814</v>
      </c>
      <c r="D225" s="69" t="s">
        <v>104</v>
      </c>
      <c r="E225" s="58" t="s">
        <v>83</v>
      </c>
      <c r="F225" s="69" t="s">
        <v>3482</v>
      </c>
      <c r="G225" s="69">
        <v>1997</v>
      </c>
      <c r="H225" s="70">
        <v>9</v>
      </c>
      <c r="I225" s="71">
        <v>9</v>
      </c>
      <c r="J225" s="71">
        <v>810</v>
      </c>
      <c r="K225" s="71">
        <v>9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0.6</v>
      </c>
      <c r="U225" s="71">
        <v>0.6</v>
      </c>
      <c r="V225" s="60">
        <v>0</v>
      </c>
      <c r="W225" s="71">
        <v>0.6</v>
      </c>
      <c r="X225" s="70">
        <v>4</v>
      </c>
      <c r="Y225" s="71">
        <v>18</v>
      </c>
      <c r="Z225" s="71">
        <v>5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0.06</v>
      </c>
      <c r="AG225" s="60">
        <v>0</v>
      </c>
      <c r="AH225" s="71">
        <v>0.06</v>
      </c>
      <c r="AI225" s="71">
        <v>0.06</v>
      </c>
      <c r="AJ225" s="71">
        <v>0.06</v>
      </c>
      <c r="AK225" s="63" t="s">
        <v>25</v>
      </c>
      <c r="AL225" s="95">
        <f t="shared" si="3"/>
        <v>-0.06</v>
      </c>
    </row>
    <row r="226" spans="1:38" ht="17.25" thickBot="1">
      <c r="A226" s="72">
        <v>224</v>
      </c>
      <c r="B226" s="57" t="s">
        <v>231</v>
      </c>
      <c r="C226" s="58" t="s">
        <v>1853</v>
      </c>
      <c r="D226" s="69" t="s">
        <v>103</v>
      </c>
      <c r="E226" s="58" t="s">
        <v>87</v>
      </c>
      <c r="F226" s="69" t="s">
        <v>3767</v>
      </c>
      <c r="G226" s="69">
        <v>1989</v>
      </c>
      <c r="H226" s="70">
        <v>7</v>
      </c>
      <c r="I226" s="60">
        <v>0</v>
      </c>
      <c r="J226" s="71">
        <v>76</v>
      </c>
      <c r="K226" s="71">
        <v>0.8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1</v>
      </c>
      <c r="S226" s="60">
        <v>0</v>
      </c>
      <c r="T226" s="70">
        <v>0.1</v>
      </c>
      <c r="U226" s="71">
        <v>0.1</v>
      </c>
      <c r="V226" s="60">
        <v>0</v>
      </c>
      <c r="W226" s="71">
        <v>0.1</v>
      </c>
      <c r="X226" s="59">
        <v>0</v>
      </c>
      <c r="Y226" s="71">
        <v>2</v>
      </c>
      <c r="Z226" s="71">
        <v>1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0.09</v>
      </c>
      <c r="AG226" s="71">
        <v>0.05</v>
      </c>
      <c r="AH226" s="71">
        <v>0.14000000000000001</v>
      </c>
      <c r="AI226" s="71">
        <v>0.09</v>
      </c>
      <c r="AJ226" s="71">
        <v>0.14000000000000001</v>
      </c>
      <c r="AK226" s="63" t="s">
        <v>25</v>
      </c>
      <c r="AL226" s="95">
        <f t="shared" si="3"/>
        <v>-0.14000000000000001</v>
      </c>
    </row>
    <row r="227" spans="1:38" ht="17.25" thickBot="1">
      <c r="A227" s="72">
        <v>225</v>
      </c>
      <c r="B227" s="57" t="s">
        <v>232</v>
      </c>
      <c r="C227" s="58" t="s">
        <v>1845</v>
      </c>
      <c r="D227" s="69" t="s">
        <v>103</v>
      </c>
      <c r="E227" s="58" t="s">
        <v>65</v>
      </c>
      <c r="F227" s="69" t="s">
        <v>3768</v>
      </c>
      <c r="G227" s="69">
        <v>1994</v>
      </c>
      <c r="H227" s="70">
        <v>6</v>
      </c>
      <c r="I227" s="71">
        <v>5</v>
      </c>
      <c r="J227" s="71">
        <v>457</v>
      </c>
      <c r="K227" s="71">
        <v>5.0999999999999996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71">
        <v>2</v>
      </c>
      <c r="S227" s="60">
        <v>0</v>
      </c>
      <c r="T227" s="70">
        <v>0.2</v>
      </c>
      <c r="U227" s="71">
        <v>0.2</v>
      </c>
      <c r="V227" s="71">
        <v>0.7</v>
      </c>
      <c r="W227" s="71">
        <v>0.9</v>
      </c>
      <c r="X227" s="70">
        <v>12</v>
      </c>
      <c r="Y227" s="71">
        <v>29</v>
      </c>
      <c r="Z227" s="71">
        <v>13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0.04</v>
      </c>
      <c r="AG227" s="71">
        <v>0.14000000000000001</v>
      </c>
      <c r="AH227" s="71">
        <v>0.18</v>
      </c>
      <c r="AI227" s="71">
        <v>0.04</v>
      </c>
      <c r="AJ227" s="71">
        <v>0.18</v>
      </c>
      <c r="AK227" s="63" t="s">
        <v>25</v>
      </c>
      <c r="AL227" s="95">
        <f t="shared" si="3"/>
        <v>-0.18</v>
      </c>
    </row>
    <row r="228" spans="1:38" ht="17.25" thickBot="1">
      <c r="A228" s="72">
        <v>226</v>
      </c>
      <c r="B228" s="57" t="s">
        <v>233</v>
      </c>
      <c r="C228" s="58" t="s">
        <v>1831</v>
      </c>
      <c r="D228" s="69" t="s">
        <v>102</v>
      </c>
      <c r="E228" s="58" t="s">
        <v>71</v>
      </c>
      <c r="F228" s="69" t="s">
        <v>3769</v>
      </c>
      <c r="G228" s="69">
        <v>2000</v>
      </c>
      <c r="H228" s="70">
        <v>9</v>
      </c>
      <c r="I228" s="71">
        <v>9</v>
      </c>
      <c r="J228" s="71">
        <v>801</v>
      </c>
      <c r="K228" s="71">
        <v>8.9</v>
      </c>
      <c r="L228" s="70">
        <v>2</v>
      </c>
      <c r="M228" s="60">
        <v>0</v>
      </c>
      <c r="N228" s="71">
        <v>2</v>
      </c>
      <c r="O228" s="71">
        <v>2</v>
      </c>
      <c r="P228" s="60">
        <v>0</v>
      </c>
      <c r="Q228" s="60">
        <v>0</v>
      </c>
      <c r="R228" s="71">
        <v>1</v>
      </c>
      <c r="S228" s="60">
        <v>0</v>
      </c>
      <c r="T228" s="70">
        <v>1.1000000000000001</v>
      </c>
      <c r="U228" s="71">
        <v>1.1000000000000001</v>
      </c>
      <c r="V228" s="71">
        <v>2.4</v>
      </c>
      <c r="W228" s="71">
        <v>3.5</v>
      </c>
      <c r="X228" s="70">
        <v>56</v>
      </c>
      <c r="Y228" s="71">
        <v>33</v>
      </c>
      <c r="Z228" s="71">
        <v>112</v>
      </c>
      <c r="AA228" s="70">
        <v>0.22</v>
      </c>
      <c r="AB228" s="60">
        <v>0</v>
      </c>
      <c r="AC228" s="71">
        <v>0.22</v>
      </c>
      <c r="AD228" s="71">
        <v>0.22</v>
      </c>
      <c r="AE228" s="71">
        <v>0.22</v>
      </c>
      <c r="AF228" s="70">
        <v>0.12</v>
      </c>
      <c r="AG228" s="71">
        <v>0.27</v>
      </c>
      <c r="AH228" s="71">
        <v>0.4</v>
      </c>
      <c r="AI228" s="71">
        <v>0.12</v>
      </c>
      <c r="AJ228" s="71">
        <v>0.4</v>
      </c>
      <c r="AK228" s="63" t="s">
        <v>25</v>
      </c>
      <c r="AL228" s="95">
        <f t="shared" si="3"/>
        <v>-0.18000000000000002</v>
      </c>
    </row>
    <row r="229" spans="1:38" ht="17.25" thickBot="1">
      <c r="A229" s="72">
        <v>227</v>
      </c>
      <c r="B229" s="57" t="s">
        <v>2838</v>
      </c>
      <c r="C229" s="58" t="s">
        <v>1814</v>
      </c>
      <c r="D229" s="69" t="s">
        <v>1812</v>
      </c>
      <c r="E229" s="58" t="s">
        <v>73</v>
      </c>
      <c r="F229" s="69" t="s">
        <v>3770</v>
      </c>
      <c r="G229" s="69">
        <v>1988</v>
      </c>
      <c r="H229" s="70">
        <v>4</v>
      </c>
      <c r="I229" s="71">
        <v>1</v>
      </c>
      <c r="J229" s="71">
        <v>114</v>
      </c>
      <c r="K229" s="71">
        <v>1.3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1</v>
      </c>
      <c r="S229" s="60">
        <v>0</v>
      </c>
      <c r="T229" s="59">
        <v>0</v>
      </c>
      <c r="U229" s="60">
        <v>0</v>
      </c>
      <c r="V229" s="71">
        <v>0.1</v>
      </c>
      <c r="W229" s="71">
        <v>0.1</v>
      </c>
      <c r="X229" s="59">
        <v>0</v>
      </c>
      <c r="Y229" s="71">
        <v>6</v>
      </c>
      <c r="Z229" s="71">
        <v>10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59">
        <v>0</v>
      </c>
      <c r="AG229" s="71">
        <v>0.06</v>
      </c>
      <c r="AH229" s="71">
        <v>0.06</v>
      </c>
      <c r="AI229" s="60">
        <v>0</v>
      </c>
      <c r="AJ229" s="71">
        <v>0.06</v>
      </c>
      <c r="AK229" s="63" t="s">
        <v>25</v>
      </c>
      <c r="AL229" s="95">
        <f t="shared" si="3"/>
        <v>-0.06</v>
      </c>
    </row>
    <row r="230" spans="1:38" ht="17.25" thickBot="1">
      <c r="A230" s="72">
        <v>228</v>
      </c>
      <c r="B230" s="57" t="s">
        <v>3123</v>
      </c>
      <c r="C230" s="58" t="s">
        <v>1826</v>
      </c>
      <c r="D230" s="69" t="s">
        <v>1849</v>
      </c>
      <c r="E230" s="58" t="s">
        <v>73</v>
      </c>
      <c r="F230" s="69" t="s">
        <v>3771</v>
      </c>
      <c r="G230" s="69">
        <v>2000</v>
      </c>
      <c r="H230" s="70">
        <v>4</v>
      </c>
      <c r="I230" s="71">
        <v>1</v>
      </c>
      <c r="J230" s="71">
        <v>139</v>
      </c>
      <c r="K230" s="71">
        <v>1.5</v>
      </c>
      <c r="L230" s="59">
        <v>0</v>
      </c>
      <c r="M230" s="71">
        <v>2</v>
      </c>
      <c r="N230" s="71">
        <v>2</v>
      </c>
      <c r="O230" s="60">
        <v>0</v>
      </c>
      <c r="P230" s="60">
        <v>0</v>
      </c>
      <c r="Q230" s="60">
        <v>0</v>
      </c>
      <c r="R230" s="71">
        <v>2</v>
      </c>
      <c r="S230" s="60">
        <v>0</v>
      </c>
      <c r="T230" s="59">
        <v>0</v>
      </c>
      <c r="U230" s="60">
        <v>0</v>
      </c>
      <c r="V230" s="71">
        <v>0.4</v>
      </c>
      <c r="W230" s="71">
        <v>0.4</v>
      </c>
      <c r="X230" s="70">
        <v>11</v>
      </c>
      <c r="Y230" s="71">
        <v>6</v>
      </c>
      <c r="Z230" s="71">
        <v>3</v>
      </c>
      <c r="AA230" s="59">
        <v>0</v>
      </c>
      <c r="AB230" s="71">
        <v>1.29</v>
      </c>
      <c r="AC230" s="71">
        <v>1.29</v>
      </c>
      <c r="AD230" s="60">
        <v>0</v>
      </c>
      <c r="AE230" s="71">
        <v>1.29</v>
      </c>
      <c r="AF230" s="70">
        <v>0.01</v>
      </c>
      <c r="AG230" s="71">
        <v>0.25</v>
      </c>
      <c r="AH230" s="71">
        <v>0.26</v>
      </c>
      <c r="AI230" s="71">
        <v>0.01</v>
      </c>
      <c r="AJ230" s="71">
        <v>0.26</v>
      </c>
      <c r="AK230" s="63" t="s">
        <v>25</v>
      </c>
      <c r="AL230" s="95">
        <f t="shared" si="3"/>
        <v>1.03</v>
      </c>
    </row>
    <row r="231" spans="1:38" ht="17.25" thickBot="1">
      <c r="A231" s="72">
        <v>229</v>
      </c>
      <c r="B231" s="57" t="s">
        <v>234</v>
      </c>
      <c r="C231" s="58" t="s">
        <v>1822</v>
      </c>
      <c r="D231" s="69" t="s">
        <v>104</v>
      </c>
      <c r="E231" s="58" t="s">
        <v>65</v>
      </c>
      <c r="F231" s="69" t="s">
        <v>3772</v>
      </c>
      <c r="G231" s="69">
        <v>1994</v>
      </c>
      <c r="H231" s="70">
        <v>1</v>
      </c>
      <c r="I231" s="60">
        <v>0</v>
      </c>
      <c r="J231" s="71">
        <v>12</v>
      </c>
      <c r="K231" s="71">
        <v>0.1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0">
        <v>0</v>
      </c>
      <c r="S231" s="60">
        <v>0</v>
      </c>
      <c r="T231" s="59">
        <v>0</v>
      </c>
      <c r="U231" s="60">
        <v>0</v>
      </c>
      <c r="V231" s="60">
        <v>0</v>
      </c>
      <c r="W231" s="60">
        <v>0</v>
      </c>
      <c r="X231" s="59">
        <v>0</v>
      </c>
      <c r="Y231" s="60">
        <v>0</v>
      </c>
      <c r="Z231" s="60">
        <v>0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0.27</v>
      </c>
      <c r="AG231" s="60">
        <v>0</v>
      </c>
      <c r="AH231" s="71">
        <v>0.27</v>
      </c>
      <c r="AI231" s="71">
        <v>0.27</v>
      </c>
      <c r="AJ231" s="71">
        <v>0.27</v>
      </c>
      <c r="AK231" s="63" t="s">
        <v>25</v>
      </c>
      <c r="AL231" s="95">
        <f t="shared" si="3"/>
        <v>-0.27</v>
      </c>
    </row>
    <row r="232" spans="1:38" ht="17.25" thickBot="1">
      <c r="A232" s="72">
        <v>230</v>
      </c>
      <c r="B232" s="57" t="s">
        <v>2695</v>
      </c>
      <c r="C232" s="58" t="s">
        <v>1817</v>
      </c>
      <c r="D232" s="69" t="s">
        <v>104</v>
      </c>
      <c r="E232" s="58" t="s">
        <v>2351</v>
      </c>
      <c r="F232" s="69" t="s">
        <v>3773</v>
      </c>
      <c r="G232" s="69">
        <v>2001</v>
      </c>
      <c r="H232" s="70">
        <v>5</v>
      </c>
      <c r="I232" s="71">
        <v>1</v>
      </c>
      <c r="J232" s="71">
        <v>222</v>
      </c>
      <c r="K232" s="71">
        <v>2.5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0">
        <v>0</v>
      </c>
      <c r="S232" s="60">
        <v>0</v>
      </c>
      <c r="T232" s="70">
        <v>0.2</v>
      </c>
      <c r="U232" s="71">
        <v>0.2</v>
      </c>
      <c r="V232" s="60">
        <v>0</v>
      </c>
      <c r="W232" s="71">
        <v>0.2</v>
      </c>
      <c r="X232" s="70">
        <v>8</v>
      </c>
      <c r="Y232" s="71">
        <v>5</v>
      </c>
      <c r="Z232" s="71">
        <v>3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7.0000000000000007E-2</v>
      </c>
      <c r="AG232" s="60">
        <v>0</v>
      </c>
      <c r="AH232" s="71">
        <v>7.0000000000000007E-2</v>
      </c>
      <c r="AI232" s="71">
        <v>7.0000000000000007E-2</v>
      </c>
      <c r="AJ232" s="71">
        <v>7.0000000000000007E-2</v>
      </c>
      <c r="AK232" s="63" t="s">
        <v>25</v>
      </c>
      <c r="AL232" s="95">
        <f t="shared" si="3"/>
        <v>-7.0000000000000007E-2</v>
      </c>
    </row>
    <row r="233" spans="1:38" ht="17.25" thickBot="1">
      <c r="A233" s="72">
        <v>231</v>
      </c>
      <c r="B233" s="57" t="s">
        <v>235</v>
      </c>
      <c r="C233" s="58" t="s">
        <v>1814</v>
      </c>
      <c r="D233" s="69" t="s">
        <v>104</v>
      </c>
      <c r="E233" s="58" t="s">
        <v>67</v>
      </c>
      <c r="F233" s="69" t="s">
        <v>3774</v>
      </c>
      <c r="G233" s="69">
        <v>1993</v>
      </c>
      <c r="H233" s="70">
        <v>4</v>
      </c>
      <c r="I233" s="71">
        <v>3</v>
      </c>
      <c r="J233" s="71">
        <v>287</v>
      </c>
      <c r="K233" s="71">
        <v>3.2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60">
        <v>0</v>
      </c>
      <c r="S233" s="60">
        <v>0</v>
      </c>
      <c r="T233" s="70">
        <v>0.1</v>
      </c>
      <c r="U233" s="71">
        <v>0.1</v>
      </c>
      <c r="V233" s="60">
        <v>0</v>
      </c>
      <c r="W233" s="71">
        <v>0.1</v>
      </c>
      <c r="X233" s="70">
        <v>1</v>
      </c>
      <c r="Y233" s="71">
        <v>7</v>
      </c>
      <c r="Z233" s="71">
        <v>1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70">
        <v>0.03</v>
      </c>
      <c r="AG233" s="60">
        <v>0</v>
      </c>
      <c r="AH233" s="71">
        <v>0.03</v>
      </c>
      <c r="AI233" s="71">
        <v>0.03</v>
      </c>
      <c r="AJ233" s="71">
        <v>0.03</v>
      </c>
      <c r="AK233" s="63" t="s">
        <v>25</v>
      </c>
      <c r="AL233" s="95">
        <f t="shared" si="3"/>
        <v>-0.03</v>
      </c>
    </row>
    <row r="234" spans="1:38" ht="17.25" thickBot="1">
      <c r="A234" s="72">
        <v>232</v>
      </c>
      <c r="B234" s="57" t="s">
        <v>236</v>
      </c>
      <c r="C234" s="58" t="s">
        <v>1830</v>
      </c>
      <c r="D234" s="69" t="s">
        <v>103</v>
      </c>
      <c r="E234" s="58" t="s">
        <v>93</v>
      </c>
      <c r="F234" s="69" t="s">
        <v>3463</v>
      </c>
      <c r="G234" s="69">
        <v>1993</v>
      </c>
      <c r="H234" s="70">
        <v>8</v>
      </c>
      <c r="I234" s="71">
        <v>8</v>
      </c>
      <c r="J234" s="71">
        <v>706</v>
      </c>
      <c r="K234" s="71">
        <v>7.8</v>
      </c>
      <c r="L234" s="59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71">
        <v>6</v>
      </c>
      <c r="S234" s="71">
        <v>1</v>
      </c>
      <c r="T234" s="70">
        <v>1</v>
      </c>
      <c r="U234" s="71">
        <v>1</v>
      </c>
      <c r="V234" s="60">
        <v>0</v>
      </c>
      <c r="W234" s="71">
        <v>1</v>
      </c>
      <c r="X234" s="70">
        <v>4</v>
      </c>
      <c r="Y234" s="71">
        <v>20</v>
      </c>
      <c r="Z234" s="71">
        <v>6</v>
      </c>
      <c r="AA234" s="59">
        <v>0</v>
      </c>
      <c r="AB234" s="60">
        <v>0</v>
      </c>
      <c r="AC234" s="60">
        <v>0</v>
      </c>
      <c r="AD234" s="60">
        <v>0</v>
      </c>
      <c r="AE234" s="60">
        <v>0</v>
      </c>
      <c r="AF234" s="70">
        <v>0.13</v>
      </c>
      <c r="AG234" s="71">
        <v>0.01</v>
      </c>
      <c r="AH234" s="71">
        <v>0.13</v>
      </c>
      <c r="AI234" s="71">
        <v>0.13</v>
      </c>
      <c r="AJ234" s="71">
        <v>0.13</v>
      </c>
      <c r="AK234" s="63" t="s">
        <v>25</v>
      </c>
      <c r="AL234" s="95">
        <f t="shared" si="3"/>
        <v>-0.13</v>
      </c>
    </row>
    <row r="235" spans="1:38" ht="17.25" thickBot="1">
      <c r="A235" s="72">
        <v>233</v>
      </c>
      <c r="B235" s="57" t="s">
        <v>76</v>
      </c>
      <c r="C235" s="58" t="s">
        <v>1838</v>
      </c>
      <c r="D235" s="69" t="s">
        <v>111</v>
      </c>
      <c r="E235" s="58" t="s">
        <v>75</v>
      </c>
      <c r="F235" s="69" t="s">
        <v>3775</v>
      </c>
      <c r="G235" s="69">
        <v>1992</v>
      </c>
      <c r="H235" s="70">
        <v>9</v>
      </c>
      <c r="I235" s="71">
        <v>9</v>
      </c>
      <c r="J235" s="71">
        <v>810</v>
      </c>
      <c r="K235" s="71">
        <v>9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0">
        <v>0</v>
      </c>
      <c r="S235" s="60">
        <v>0</v>
      </c>
      <c r="T235" s="59">
        <v>0</v>
      </c>
      <c r="U235" s="60">
        <v>0</v>
      </c>
      <c r="V235" s="60">
        <v>0</v>
      </c>
      <c r="W235" s="60">
        <v>0</v>
      </c>
      <c r="X235" s="59">
        <v>0</v>
      </c>
      <c r="Y235" s="60">
        <v>0</v>
      </c>
      <c r="Z235" s="60">
        <v>0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59">
        <v>0</v>
      </c>
      <c r="AG235" s="60">
        <v>0</v>
      </c>
      <c r="AH235" s="60">
        <v>0</v>
      </c>
      <c r="AI235" s="60">
        <v>0</v>
      </c>
      <c r="AJ235" s="60">
        <v>0</v>
      </c>
      <c r="AK235" s="63" t="s">
        <v>25</v>
      </c>
      <c r="AL235" s="95">
        <f t="shared" si="3"/>
        <v>0</v>
      </c>
    </row>
    <row r="236" spans="1:38" ht="17.25" thickBot="1">
      <c r="A236" s="72">
        <v>234</v>
      </c>
      <c r="B236" s="57" t="s">
        <v>237</v>
      </c>
      <c r="C236" s="58" t="s">
        <v>1848</v>
      </c>
      <c r="D236" s="69" t="s">
        <v>103</v>
      </c>
      <c r="E236" s="58" t="s">
        <v>85</v>
      </c>
      <c r="F236" s="69" t="s">
        <v>3776</v>
      </c>
      <c r="G236" s="69">
        <v>1994</v>
      </c>
      <c r="H236" s="70">
        <v>5</v>
      </c>
      <c r="I236" s="71">
        <v>5</v>
      </c>
      <c r="J236" s="71">
        <v>446</v>
      </c>
      <c r="K236" s="71">
        <v>5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0">
        <v>0</v>
      </c>
      <c r="S236" s="60">
        <v>0</v>
      </c>
      <c r="T236" s="70">
        <v>0.2</v>
      </c>
      <c r="U236" s="71">
        <v>0.2</v>
      </c>
      <c r="V236" s="71">
        <v>0.7</v>
      </c>
      <c r="W236" s="71">
        <v>0.8</v>
      </c>
      <c r="X236" s="70">
        <v>6</v>
      </c>
      <c r="Y236" s="71">
        <v>16</v>
      </c>
      <c r="Z236" s="71">
        <v>10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0.04</v>
      </c>
      <c r="AG236" s="71">
        <v>0.13</v>
      </c>
      <c r="AH236" s="71">
        <v>0.17</v>
      </c>
      <c r="AI236" s="71">
        <v>0.04</v>
      </c>
      <c r="AJ236" s="71">
        <v>0.17</v>
      </c>
      <c r="AK236" s="63" t="s">
        <v>25</v>
      </c>
      <c r="AL236" s="95">
        <f t="shared" si="3"/>
        <v>-0.17</v>
      </c>
    </row>
    <row r="237" spans="1:38" ht="17.25" thickBot="1">
      <c r="A237" s="72">
        <v>235</v>
      </c>
      <c r="B237" s="57" t="s">
        <v>238</v>
      </c>
      <c r="C237" s="58" t="s">
        <v>1814</v>
      </c>
      <c r="D237" s="69" t="s">
        <v>1835</v>
      </c>
      <c r="E237" s="58" t="s">
        <v>65</v>
      </c>
      <c r="F237" s="69" t="s">
        <v>3777</v>
      </c>
      <c r="G237" s="69">
        <v>2004</v>
      </c>
      <c r="H237" s="70">
        <v>4</v>
      </c>
      <c r="I237" s="71">
        <v>2</v>
      </c>
      <c r="J237" s="71">
        <v>147</v>
      </c>
      <c r="K237" s="71">
        <v>1.6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59">
        <v>0</v>
      </c>
      <c r="U237" s="60">
        <v>0</v>
      </c>
      <c r="V237" s="60">
        <v>0</v>
      </c>
      <c r="W237" s="60">
        <v>0</v>
      </c>
      <c r="X237" s="70">
        <v>2</v>
      </c>
      <c r="Y237" s="71">
        <v>4</v>
      </c>
      <c r="Z237" s="71">
        <v>6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59">
        <v>0</v>
      </c>
      <c r="AG237" s="60">
        <v>0</v>
      </c>
      <c r="AH237" s="60">
        <v>0</v>
      </c>
      <c r="AI237" s="60">
        <v>0</v>
      </c>
      <c r="AJ237" s="60">
        <v>0</v>
      </c>
      <c r="AK237" s="63" t="s">
        <v>25</v>
      </c>
      <c r="AL237" s="95">
        <f t="shared" si="3"/>
        <v>0</v>
      </c>
    </row>
    <row r="238" spans="1:38" ht="17.25" thickBot="1">
      <c r="A238" s="72">
        <v>236</v>
      </c>
      <c r="B238" s="57" t="s">
        <v>239</v>
      </c>
      <c r="C238" s="58" t="s">
        <v>1814</v>
      </c>
      <c r="D238" s="69" t="s">
        <v>102</v>
      </c>
      <c r="E238" s="58" t="s">
        <v>77</v>
      </c>
      <c r="F238" s="69" t="s">
        <v>3778</v>
      </c>
      <c r="G238" s="69">
        <v>2001</v>
      </c>
      <c r="H238" s="70">
        <v>6</v>
      </c>
      <c r="I238" s="71">
        <v>2</v>
      </c>
      <c r="J238" s="71">
        <v>222</v>
      </c>
      <c r="K238" s="71">
        <v>2.5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0">
        <v>0</v>
      </c>
      <c r="S238" s="60">
        <v>0</v>
      </c>
      <c r="T238" s="70">
        <v>1</v>
      </c>
      <c r="U238" s="71">
        <v>1</v>
      </c>
      <c r="V238" s="71">
        <v>0.1</v>
      </c>
      <c r="W238" s="71">
        <v>1.1000000000000001</v>
      </c>
      <c r="X238" s="70">
        <v>12</v>
      </c>
      <c r="Y238" s="71">
        <v>6</v>
      </c>
      <c r="Z238" s="71">
        <v>31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0.39</v>
      </c>
      <c r="AG238" s="71">
        <v>0.05</v>
      </c>
      <c r="AH238" s="71">
        <v>0.43</v>
      </c>
      <c r="AI238" s="71">
        <v>0.39</v>
      </c>
      <c r="AJ238" s="71">
        <v>0.43</v>
      </c>
      <c r="AK238" s="63" t="s">
        <v>25</v>
      </c>
      <c r="AL238" s="95">
        <f t="shared" si="3"/>
        <v>-0.43</v>
      </c>
    </row>
    <row r="239" spans="1:38" ht="17.25" thickBot="1">
      <c r="A239" s="72">
        <v>237</v>
      </c>
      <c r="B239" s="57" t="s">
        <v>240</v>
      </c>
      <c r="C239" s="58" t="s">
        <v>1831</v>
      </c>
      <c r="D239" s="69" t="s">
        <v>104</v>
      </c>
      <c r="E239" s="58" t="s">
        <v>69</v>
      </c>
      <c r="F239" s="69" t="s">
        <v>3779</v>
      </c>
      <c r="G239" s="69">
        <v>1994</v>
      </c>
      <c r="H239" s="70">
        <v>8</v>
      </c>
      <c r="I239" s="71">
        <v>6</v>
      </c>
      <c r="J239" s="71">
        <v>600</v>
      </c>
      <c r="K239" s="71">
        <v>6.7</v>
      </c>
      <c r="L239" s="59">
        <v>0</v>
      </c>
      <c r="M239" s="71">
        <v>1</v>
      </c>
      <c r="N239" s="71">
        <v>1</v>
      </c>
      <c r="O239" s="60">
        <v>0</v>
      </c>
      <c r="P239" s="60">
        <v>0</v>
      </c>
      <c r="Q239" s="60">
        <v>0</v>
      </c>
      <c r="R239" s="71">
        <v>1</v>
      </c>
      <c r="S239" s="60">
        <v>0</v>
      </c>
      <c r="T239" s="70">
        <v>0.1</v>
      </c>
      <c r="U239" s="71">
        <v>0.1</v>
      </c>
      <c r="V239" s="71">
        <v>0.3</v>
      </c>
      <c r="W239" s="71">
        <v>0.4</v>
      </c>
      <c r="X239" s="70">
        <v>7</v>
      </c>
      <c r="Y239" s="71">
        <v>16</v>
      </c>
      <c r="Z239" s="71">
        <v>8</v>
      </c>
      <c r="AA239" s="59">
        <v>0</v>
      </c>
      <c r="AB239" s="71">
        <v>0.15</v>
      </c>
      <c r="AC239" s="71">
        <v>0.15</v>
      </c>
      <c r="AD239" s="60">
        <v>0</v>
      </c>
      <c r="AE239" s="71">
        <v>0.15</v>
      </c>
      <c r="AF239" s="70">
        <v>0.02</v>
      </c>
      <c r="AG239" s="71">
        <v>0.04</v>
      </c>
      <c r="AH239" s="71">
        <v>0.06</v>
      </c>
      <c r="AI239" s="71">
        <v>0.02</v>
      </c>
      <c r="AJ239" s="71">
        <v>0.06</v>
      </c>
      <c r="AK239" s="63" t="s">
        <v>25</v>
      </c>
      <c r="AL239" s="95">
        <f t="shared" si="3"/>
        <v>0.09</v>
      </c>
    </row>
    <row r="240" spans="1:38" ht="17.25" thickBot="1">
      <c r="A240" s="72">
        <v>238</v>
      </c>
      <c r="B240" s="57" t="s">
        <v>1860</v>
      </c>
      <c r="C240" s="58" t="s">
        <v>1814</v>
      </c>
      <c r="D240" s="69" t="s">
        <v>1849</v>
      </c>
      <c r="E240" s="58" t="s">
        <v>67</v>
      </c>
      <c r="F240" s="69" t="s">
        <v>3780</v>
      </c>
      <c r="G240" s="69">
        <v>2002</v>
      </c>
      <c r="H240" s="70">
        <v>4</v>
      </c>
      <c r="I240" s="60">
        <v>0</v>
      </c>
      <c r="J240" s="71">
        <v>49</v>
      </c>
      <c r="K240" s="71">
        <v>0.5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59">
        <v>0</v>
      </c>
      <c r="U240" s="60">
        <v>0</v>
      </c>
      <c r="V240" s="60">
        <v>0</v>
      </c>
      <c r="W240" s="60">
        <v>0</v>
      </c>
      <c r="X240" s="70">
        <v>2</v>
      </c>
      <c r="Y240" s="71">
        <v>4</v>
      </c>
      <c r="Z240" s="71">
        <v>3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59">
        <v>0</v>
      </c>
      <c r="AG240" s="60">
        <v>0</v>
      </c>
      <c r="AH240" s="60">
        <v>0</v>
      </c>
      <c r="AI240" s="60">
        <v>0</v>
      </c>
      <c r="AJ240" s="60">
        <v>0</v>
      </c>
      <c r="AK240" s="63" t="s">
        <v>25</v>
      </c>
      <c r="AL240" s="95">
        <f t="shared" si="3"/>
        <v>0</v>
      </c>
    </row>
    <row r="241" spans="1:38" ht="17.25" thickBot="1">
      <c r="A241" s="72">
        <v>239</v>
      </c>
      <c r="B241" s="57" t="s">
        <v>2738</v>
      </c>
      <c r="C241" s="58" t="s">
        <v>1823</v>
      </c>
      <c r="D241" s="69" t="s">
        <v>103</v>
      </c>
      <c r="E241" s="58" t="s">
        <v>71</v>
      </c>
      <c r="F241" s="69" t="s">
        <v>3781</v>
      </c>
      <c r="G241" s="69">
        <v>1996</v>
      </c>
      <c r="H241" s="70">
        <v>2</v>
      </c>
      <c r="I241" s="60">
        <v>0</v>
      </c>
      <c r="J241" s="71">
        <v>26</v>
      </c>
      <c r="K241" s="71">
        <v>0.3</v>
      </c>
      <c r="L241" s="59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0">
        <v>0</v>
      </c>
      <c r="S241" s="60">
        <v>0</v>
      </c>
      <c r="T241" s="59">
        <v>0</v>
      </c>
      <c r="U241" s="60">
        <v>0</v>
      </c>
      <c r="V241" s="60">
        <v>0</v>
      </c>
      <c r="W241" s="60">
        <v>0</v>
      </c>
      <c r="X241" s="70">
        <v>3</v>
      </c>
      <c r="Y241" s="71">
        <v>3</v>
      </c>
      <c r="Z241" s="71">
        <v>2</v>
      </c>
      <c r="AA241" s="59">
        <v>0</v>
      </c>
      <c r="AB241" s="60">
        <v>0</v>
      </c>
      <c r="AC241" s="60">
        <v>0</v>
      </c>
      <c r="AD241" s="60">
        <v>0</v>
      </c>
      <c r="AE241" s="60">
        <v>0</v>
      </c>
      <c r="AF241" s="59">
        <v>0</v>
      </c>
      <c r="AG241" s="71">
        <v>0.1</v>
      </c>
      <c r="AH241" s="71">
        <v>0.1</v>
      </c>
      <c r="AI241" s="60">
        <v>0</v>
      </c>
      <c r="AJ241" s="71">
        <v>0.1</v>
      </c>
      <c r="AK241" s="63" t="s">
        <v>25</v>
      </c>
      <c r="AL241" s="95">
        <f t="shared" si="3"/>
        <v>-0.1</v>
      </c>
    </row>
    <row r="242" spans="1:38" ht="17.25" thickBot="1">
      <c r="A242" s="72">
        <v>240</v>
      </c>
      <c r="B242" s="57" t="s">
        <v>2696</v>
      </c>
      <c r="C242" s="58" t="s">
        <v>1840</v>
      </c>
      <c r="D242" s="69" t="s">
        <v>104</v>
      </c>
      <c r="E242" s="58" t="s">
        <v>2653</v>
      </c>
      <c r="F242" s="69" t="s">
        <v>3782</v>
      </c>
      <c r="G242" s="69">
        <v>1994</v>
      </c>
      <c r="H242" s="70">
        <v>8</v>
      </c>
      <c r="I242" s="71">
        <v>8</v>
      </c>
      <c r="J242" s="71">
        <v>675</v>
      </c>
      <c r="K242" s="71">
        <v>7.5</v>
      </c>
      <c r="L242" s="70">
        <v>1</v>
      </c>
      <c r="M242" s="71">
        <v>1</v>
      </c>
      <c r="N242" s="71">
        <v>2</v>
      </c>
      <c r="O242" s="71">
        <v>1</v>
      </c>
      <c r="P242" s="60">
        <v>0</v>
      </c>
      <c r="Q242" s="60">
        <v>0</v>
      </c>
      <c r="R242" s="71">
        <v>2</v>
      </c>
      <c r="S242" s="60">
        <v>0</v>
      </c>
      <c r="T242" s="70">
        <v>0.8</v>
      </c>
      <c r="U242" s="71">
        <v>0.8</v>
      </c>
      <c r="V242" s="71">
        <v>0.5</v>
      </c>
      <c r="W242" s="71">
        <v>1.3</v>
      </c>
      <c r="X242" s="70">
        <v>5</v>
      </c>
      <c r="Y242" s="71">
        <v>29</v>
      </c>
      <c r="Z242" s="71">
        <v>2</v>
      </c>
      <c r="AA242" s="70">
        <v>0.13</v>
      </c>
      <c r="AB242" s="71">
        <v>0.13</v>
      </c>
      <c r="AC242" s="71">
        <v>0.27</v>
      </c>
      <c r="AD242" s="71">
        <v>0.13</v>
      </c>
      <c r="AE242" s="71">
        <v>0.27</v>
      </c>
      <c r="AF242" s="70">
        <v>0.1</v>
      </c>
      <c r="AG242" s="71">
        <v>7.0000000000000007E-2</v>
      </c>
      <c r="AH242" s="71">
        <v>0.17</v>
      </c>
      <c r="AI242" s="71">
        <v>0.1</v>
      </c>
      <c r="AJ242" s="71">
        <v>0.17</v>
      </c>
      <c r="AK242" s="63" t="s">
        <v>25</v>
      </c>
      <c r="AL242" s="95">
        <f t="shared" si="3"/>
        <v>0.1</v>
      </c>
    </row>
    <row r="243" spans="1:38" ht="17.25" thickBot="1">
      <c r="A243" s="72">
        <v>241</v>
      </c>
      <c r="B243" s="57" t="s">
        <v>241</v>
      </c>
      <c r="C243" s="58" t="s">
        <v>1814</v>
      </c>
      <c r="D243" s="69" t="s">
        <v>103</v>
      </c>
      <c r="E243" s="58" t="s">
        <v>67</v>
      </c>
      <c r="F243" s="69" t="s">
        <v>3783</v>
      </c>
      <c r="G243" s="69">
        <v>1997</v>
      </c>
      <c r="H243" s="70">
        <v>9</v>
      </c>
      <c r="I243" s="71">
        <v>5</v>
      </c>
      <c r="J243" s="71">
        <v>542</v>
      </c>
      <c r="K243" s="71">
        <v>6</v>
      </c>
      <c r="L243" s="70">
        <v>2</v>
      </c>
      <c r="M243" s="71">
        <v>1</v>
      </c>
      <c r="N243" s="71">
        <v>3</v>
      </c>
      <c r="O243" s="71">
        <v>2</v>
      </c>
      <c r="P243" s="60">
        <v>0</v>
      </c>
      <c r="Q243" s="60">
        <v>0</v>
      </c>
      <c r="R243" s="71">
        <v>2</v>
      </c>
      <c r="S243" s="60">
        <v>0</v>
      </c>
      <c r="T243" s="70">
        <v>1.1000000000000001</v>
      </c>
      <c r="U243" s="71">
        <v>1.1000000000000001</v>
      </c>
      <c r="V243" s="71">
        <v>0.9</v>
      </c>
      <c r="W243" s="71">
        <v>2</v>
      </c>
      <c r="X243" s="70">
        <v>4</v>
      </c>
      <c r="Y243" s="71">
        <v>37</v>
      </c>
      <c r="Z243" s="71">
        <v>23</v>
      </c>
      <c r="AA243" s="70">
        <v>0.33</v>
      </c>
      <c r="AB243" s="71">
        <v>0.17</v>
      </c>
      <c r="AC243" s="71">
        <v>0.5</v>
      </c>
      <c r="AD243" s="71">
        <v>0.33</v>
      </c>
      <c r="AE243" s="71">
        <v>0.5</v>
      </c>
      <c r="AF243" s="70">
        <v>0.19</v>
      </c>
      <c r="AG243" s="71">
        <v>0.15</v>
      </c>
      <c r="AH243" s="71">
        <v>0.34</v>
      </c>
      <c r="AI243" s="71">
        <v>0.19</v>
      </c>
      <c r="AJ243" s="71">
        <v>0.34</v>
      </c>
      <c r="AK243" s="63" t="s">
        <v>25</v>
      </c>
      <c r="AL243" s="95">
        <f t="shared" si="3"/>
        <v>0.15999999999999998</v>
      </c>
    </row>
    <row r="244" spans="1:38" ht="17.25" thickBot="1">
      <c r="A244" s="72">
        <v>242</v>
      </c>
      <c r="B244" s="57" t="s">
        <v>2697</v>
      </c>
      <c r="C244" s="58" t="s">
        <v>1814</v>
      </c>
      <c r="D244" s="69" t="s">
        <v>1855</v>
      </c>
      <c r="E244" s="58" t="s">
        <v>2351</v>
      </c>
      <c r="F244" s="69" t="s">
        <v>3784</v>
      </c>
      <c r="G244" s="69">
        <v>1997</v>
      </c>
      <c r="H244" s="70">
        <v>2</v>
      </c>
      <c r="I244" s="71">
        <v>2</v>
      </c>
      <c r="J244" s="71">
        <v>124</v>
      </c>
      <c r="K244" s="71">
        <v>1.4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0">
        <v>0</v>
      </c>
      <c r="S244" s="60">
        <v>0</v>
      </c>
      <c r="T244" s="59">
        <v>0</v>
      </c>
      <c r="U244" s="60">
        <v>0</v>
      </c>
      <c r="V244" s="60">
        <v>0</v>
      </c>
      <c r="W244" s="60">
        <v>0</v>
      </c>
      <c r="X244" s="59">
        <v>0</v>
      </c>
      <c r="Y244" s="71">
        <v>4</v>
      </c>
      <c r="Z244" s="71">
        <v>2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59">
        <v>0</v>
      </c>
      <c r="AG244" s="71">
        <v>0.01</v>
      </c>
      <c r="AH244" s="71">
        <v>0.01</v>
      </c>
      <c r="AI244" s="60">
        <v>0</v>
      </c>
      <c r="AJ244" s="71">
        <v>0.01</v>
      </c>
      <c r="AK244" s="63" t="s">
        <v>25</v>
      </c>
      <c r="AL244" s="95">
        <f t="shared" si="3"/>
        <v>-0.01</v>
      </c>
    </row>
    <row r="245" spans="1:38" ht="17.25" thickBot="1">
      <c r="A245" s="72">
        <v>243</v>
      </c>
      <c r="B245" s="57" t="s">
        <v>242</v>
      </c>
      <c r="C245" s="58" t="s">
        <v>1824</v>
      </c>
      <c r="D245" s="69" t="s">
        <v>103</v>
      </c>
      <c r="E245" s="58" t="s">
        <v>83</v>
      </c>
      <c r="F245" s="69" t="s">
        <v>3785</v>
      </c>
      <c r="G245" s="69">
        <v>1998</v>
      </c>
      <c r="H245" s="70">
        <v>9</v>
      </c>
      <c r="I245" s="71">
        <v>9</v>
      </c>
      <c r="J245" s="71">
        <v>759</v>
      </c>
      <c r="K245" s="71">
        <v>8.4</v>
      </c>
      <c r="L245" s="70">
        <v>5</v>
      </c>
      <c r="M245" s="60">
        <v>0</v>
      </c>
      <c r="N245" s="71">
        <v>5</v>
      </c>
      <c r="O245" s="71">
        <v>2</v>
      </c>
      <c r="P245" s="71">
        <v>3</v>
      </c>
      <c r="Q245" s="71">
        <v>3</v>
      </c>
      <c r="R245" s="71">
        <v>4</v>
      </c>
      <c r="S245" s="60">
        <v>0</v>
      </c>
      <c r="T245" s="70">
        <v>3.2</v>
      </c>
      <c r="U245" s="71">
        <v>0.8</v>
      </c>
      <c r="V245" s="71">
        <v>0.6</v>
      </c>
      <c r="W245" s="71">
        <v>1.4</v>
      </c>
      <c r="X245" s="70">
        <v>17</v>
      </c>
      <c r="Y245" s="71">
        <v>49</v>
      </c>
      <c r="Z245" s="71">
        <v>20</v>
      </c>
      <c r="AA245" s="70">
        <v>0.59</v>
      </c>
      <c r="AB245" s="60">
        <v>0</v>
      </c>
      <c r="AC245" s="71">
        <v>0.59</v>
      </c>
      <c r="AD245" s="71">
        <v>0.24</v>
      </c>
      <c r="AE245" s="71">
        <v>0.24</v>
      </c>
      <c r="AF245" s="70">
        <v>0.38</v>
      </c>
      <c r="AG245" s="71">
        <v>7.0000000000000007E-2</v>
      </c>
      <c r="AH245" s="71">
        <v>0.45</v>
      </c>
      <c r="AI245" s="71">
        <v>0.1</v>
      </c>
      <c r="AJ245" s="71">
        <v>0.17</v>
      </c>
      <c r="AK245" s="63" t="s">
        <v>25</v>
      </c>
      <c r="AL245" s="95">
        <f t="shared" si="3"/>
        <v>0.13999999999999996</v>
      </c>
    </row>
    <row r="246" spans="1:38" ht="17.25" thickBot="1">
      <c r="A246" s="72">
        <v>244</v>
      </c>
      <c r="B246" s="57" t="s">
        <v>1790</v>
      </c>
      <c r="C246" s="58" t="s">
        <v>1861</v>
      </c>
      <c r="D246" s="69" t="s">
        <v>103</v>
      </c>
      <c r="E246" s="58" t="s">
        <v>75</v>
      </c>
      <c r="F246" s="69" t="s">
        <v>3786</v>
      </c>
      <c r="G246" s="69">
        <v>1996</v>
      </c>
      <c r="H246" s="70">
        <v>5</v>
      </c>
      <c r="I246" s="71">
        <v>4</v>
      </c>
      <c r="J246" s="71">
        <v>336</v>
      </c>
      <c r="K246" s="71">
        <v>3.7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70">
        <v>0.6</v>
      </c>
      <c r="U246" s="71">
        <v>0.6</v>
      </c>
      <c r="V246" s="71">
        <v>0.1</v>
      </c>
      <c r="W246" s="71">
        <v>0.7</v>
      </c>
      <c r="X246" s="70">
        <v>3</v>
      </c>
      <c r="Y246" s="71">
        <v>12</v>
      </c>
      <c r="Z246" s="71">
        <v>5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0.17</v>
      </c>
      <c r="AG246" s="71">
        <v>0.02</v>
      </c>
      <c r="AH246" s="71">
        <v>0.2</v>
      </c>
      <c r="AI246" s="71">
        <v>0.17</v>
      </c>
      <c r="AJ246" s="71">
        <v>0.2</v>
      </c>
      <c r="AK246" s="63" t="s">
        <v>25</v>
      </c>
      <c r="AL246" s="95">
        <f t="shared" si="3"/>
        <v>-0.2</v>
      </c>
    </row>
    <row r="247" spans="1:38" ht="17.25" thickBot="1">
      <c r="A247" s="72">
        <v>245</v>
      </c>
      <c r="B247" s="57" t="s">
        <v>2698</v>
      </c>
      <c r="C247" s="58" t="s">
        <v>1820</v>
      </c>
      <c r="D247" s="69" t="s">
        <v>1821</v>
      </c>
      <c r="E247" s="58" t="s">
        <v>81</v>
      </c>
      <c r="F247" s="69" t="s">
        <v>3787</v>
      </c>
      <c r="G247" s="69">
        <v>2002</v>
      </c>
      <c r="H247" s="70">
        <v>6</v>
      </c>
      <c r="I247" s="60">
        <v>0</v>
      </c>
      <c r="J247" s="71">
        <v>89</v>
      </c>
      <c r="K247" s="71">
        <v>1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71">
        <v>1</v>
      </c>
      <c r="S247" s="60">
        <v>0</v>
      </c>
      <c r="T247" s="70">
        <v>0.4</v>
      </c>
      <c r="U247" s="71">
        <v>0.4</v>
      </c>
      <c r="V247" s="71">
        <v>0.1</v>
      </c>
      <c r="W247" s="71">
        <v>0.5</v>
      </c>
      <c r="X247" s="70">
        <v>4</v>
      </c>
      <c r="Y247" s="71">
        <v>3</v>
      </c>
      <c r="Z247" s="71">
        <v>8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70">
        <v>0.42</v>
      </c>
      <c r="AG247" s="71">
        <v>0.1</v>
      </c>
      <c r="AH247" s="71">
        <v>0.52</v>
      </c>
      <c r="AI247" s="71">
        <v>0.42</v>
      </c>
      <c r="AJ247" s="71">
        <v>0.52</v>
      </c>
      <c r="AK247" s="63" t="s">
        <v>25</v>
      </c>
      <c r="AL247" s="95">
        <f t="shared" si="3"/>
        <v>-0.52</v>
      </c>
    </row>
    <row r="248" spans="1:38" ht="17.25" thickBot="1">
      <c r="A248" s="72">
        <v>246</v>
      </c>
      <c r="B248" s="57" t="s">
        <v>243</v>
      </c>
      <c r="C248" s="58" t="s">
        <v>1823</v>
      </c>
      <c r="D248" s="69" t="s">
        <v>103</v>
      </c>
      <c r="E248" s="58" t="s">
        <v>79</v>
      </c>
      <c r="F248" s="69" t="s">
        <v>3788</v>
      </c>
      <c r="G248" s="69">
        <v>1998</v>
      </c>
      <c r="H248" s="70">
        <v>9</v>
      </c>
      <c r="I248" s="71">
        <v>9</v>
      </c>
      <c r="J248" s="71">
        <v>700</v>
      </c>
      <c r="K248" s="71">
        <v>7.8</v>
      </c>
      <c r="L248" s="59">
        <v>0</v>
      </c>
      <c r="M248" s="71">
        <v>1</v>
      </c>
      <c r="N248" s="71">
        <v>1</v>
      </c>
      <c r="O248" s="60">
        <v>0</v>
      </c>
      <c r="P248" s="60">
        <v>0</v>
      </c>
      <c r="Q248" s="60">
        <v>0</v>
      </c>
      <c r="R248" s="71">
        <v>3</v>
      </c>
      <c r="S248" s="71">
        <v>1</v>
      </c>
      <c r="T248" s="70">
        <v>0.1</v>
      </c>
      <c r="U248" s="71">
        <v>0.1</v>
      </c>
      <c r="V248" s="71">
        <v>0.3</v>
      </c>
      <c r="W248" s="71">
        <v>0.4</v>
      </c>
      <c r="X248" s="70">
        <v>14</v>
      </c>
      <c r="Y248" s="71">
        <v>44</v>
      </c>
      <c r="Z248" s="71">
        <v>4</v>
      </c>
      <c r="AA248" s="59">
        <v>0</v>
      </c>
      <c r="AB248" s="71">
        <v>0.13</v>
      </c>
      <c r="AC248" s="71">
        <v>0.13</v>
      </c>
      <c r="AD248" s="60">
        <v>0</v>
      </c>
      <c r="AE248" s="71">
        <v>0.13</v>
      </c>
      <c r="AF248" s="70">
        <v>0.01</v>
      </c>
      <c r="AG248" s="71">
        <v>0.04</v>
      </c>
      <c r="AH248" s="71">
        <v>0.06</v>
      </c>
      <c r="AI248" s="71">
        <v>0.01</v>
      </c>
      <c r="AJ248" s="71">
        <v>0.06</v>
      </c>
      <c r="AK248" s="63" t="s">
        <v>25</v>
      </c>
      <c r="AL248" s="95">
        <f t="shared" si="3"/>
        <v>7.0000000000000007E-2</v>
      </c>
    </row>
    <row r="249" spans="1:38" ht="17.25" thickBot="1">
      <c r="A249" s="72">
        <v>247</v>
      </c>
      <c r="B249" s="57" t="s">
        <v>244</v>
      </c>
      <c r="C249" s="58" t="s">
        <v>1814</v>
      </c>
      <c r="D249" s="69" t="s">
        <v>103</v>
      </c>
      <c r="E249" s="58" t="s">
        <v>71</v>
      </c>
      <c r="F249" s="69" t="s">
        <v>3789</v>
      </c>
      <c r="G249" s="69">
        <v>1996</v>
      </c>
      <c r="H249" s="70">
        <v>9</v>
      </c>
      <c r="I249" s="71">
        <v>9</v>
      </c>
      <c r="J249" s="71">
        <v>749</v>
      </c>
      <c r="K249" s="71">
        <v>8.3000000000000007</v>
      </c>
      <c r="L249" s="70">
        <v>3</v>
      </c>
      <c r="M249" s="71">
        <v>5</v>
      </c>
      <c r="N249" s="71">
        <v>8</v>
      </c>
      <c r="O249" s="71">
        <v>3</v>
      </c>
      <c r="P249" s="60">
        <v>0</v>
      </c>
      <c r="Q249" s="60">
        <v>0</v>
      </c>
      <c r="R249" s="71">
        <v>2</v>
      </c>
      <c r="S249" s="60">
        <v>0</v>
      </c>
      <c r="T249" s="70">
        <v>2.8</v>
      </c>
      <c r="U249" s="71">
        <v>2.8</v>
      </c>
      <c r="V249" s="71">
        <v>2.8</v>
      </c>
      <c r="W249" s="71">
        <v>5.5</v>
      </c>
      <c r="X249" s="70">
        <v>23</v>
      </c>
      <c r="Y249" s="71">
        <v>90</v>
      </c>
      <c r="Z249" s="71">
        <v>63</v>
      </c>
      <c r="AA249" s="70">
        <v>0.36</v>
      </c>
      <c r="AB249" s="71">
        <v>0.6</v>
      </c>
      <c r="AC249" s="71">
        <v>0.96</v>
      </c>
      <c r="AD249" s="71">
        <v>0.36</v>
      </c>
      <c r="AE249" s="71">
        <v>0.96</v>
      </c>
      <c r="AF249" s="70">
        <v>0.33</v>
      </c>
      <c r="AG249" s="71">
        <v>0.33</v>
      </c>
      <c r="AH249" s="71">
        <v>0.66</v>
      </c>
      <c r="AI249" s="71">
        <v>0.33</v>
      </c>
      <c r="AJ249" s="71">
        <v>0.66</v>
      </c>
      <c r="AK249" s="63" t="s">
        <v>25</v>
      </c>
      <c r="AL249" s="95">
        <f t="shared" si="3"/>
        <v>0.29999999999999993</v>
      </c>
    </row>
    <row r="250" spans="1:38" ht="17.25" thickBot="1">
      <c r="A250" s="72">
        <v>248</v>
      </c>
      <c r="B250" s="57" t="s">
        <v>1782</v>
      </c>
      <c r="C250" s="58" t="s">
        <v>1814</v>
      </c>
      <c r="D250" s="69" t="s">
        <v>1821</v>
      </c>
      <c r="E250" s="58" t="s">
        <v>81</v>
      </c>
      <c r="F250" s="69" t="s">
        <v>3787</v>
      </c>
      <c r="G250" s="69">
        <v>2002</v>
      </c>
      <c r="H250" s="70">
        <v>4</v>
      </c>
      <c r="I250" s="60">
        <v>0</v>
      </c>
      <c r="J250" s="71">
        <v>53</v>
      </c>
      <c r="K250" s="71">
        <v>0.6</v>
      </c>
      <c r="L250" s="59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70">
        <v>0.1</v>
      </c>
      <c r="U250" s="71">
        <v>0.1</v>
      </c>
      <c r="V250" s="60">
        <v>0</v>
      </c>
      <c r="W250" s="71">
        <v>0.1</v>
      </c>
      <c r="X250" s="70">
        <v>7</v>
      </c>
      <c r="Y250" s="71">
        <v>2</v>
      </c>
      <c r="Z250" s="71">
        <v>18</v>
      </c>
      <c r="AA250" s="59">
        <v>0</v>
      </c>
      <c r="AB250" s="60">
        <v>0</v>
      </c>
      <c r="AC250" s="60">
        <v>0</v>
      </c>
      <c r="AD250" s="60">
        <v>0</v>
      </c>
      <c r="AE250" s="60">
        <v>0</v>
      </c>
      <c r="AF250" s="70">
        <v>0.12</v>
      </c>
      <c r="AG250" s="60">
        <v>0</v>
      </c>
      <c r="AH250" s="71">
        <v>0.12</v>
      </c>
      <c r="AI250" s="71">
        <v>0.12</v>
      </c>
      <c r="AJ250" s="71">
        <v>0.12</v>
      </c>
      <c r="AK250" s="63" t="s">
        <v>25</v>
      </c>
      <c r="AL250" s="95">
        <f t="shared" si="3"/>
        <v>-0.12</v>
      </c>
    </row>
    <row r="251" spans="1:38" ht="17.25" thickBot="1">
      <c r="A251" s="72">
        <v>249</v>
      </c>
      <c r="B251" s="57" t="s">
        <v>245</v>
      </c>
      <c r="C251" s="58" t="s">
        <v>1814</v>
      </c>
      <c r="D251" s="69" t="s">
        <v>104</v>
      </c>
      <c r="E251" s="58" t="s">
        <v>69</v>
      </c>
      <c r="F251" s="69" t="s">
        <v>3790</v>
      </c>
      <c r="G251" s="69">
        <v>1993</v>
      </c>
      <c r="H251" s="70">
        <v>4</v>
      </c>
      <c r="I251" s="71">
        <v>2</v>
      </c>
      <c r="J251" s="71">
        <v>208</v>
      </c>
      <c r="K251" s="71">
        <v>2.2999999999999998</v>
      </c>
      <c r="L251" s="59">
        <v>0</v>
      </c>
      <c r="M251" s="71">
        <v>1</v>
      </c>
      <c r="N251" s="71">
        <v>1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59">
        <v>0</v>
      </c>
      <c r="U251" s="60">
        <v>0</v>
      </c>
      <c r="V251" s="71">
        <v>0.3</v>
      </c>
      <c r="W251" s="71">
        <v>0.3</v>
      </c>
      <c r="X251" s="70">
        <v>2</v>
      </c>
      <c r="Y251" s="71">
        <v>13</v>
      </c>
      <c r="Z251" s="60">
        <v>0</v>
      </c>
      <c r="AA251" s="59">
        <v>0</v>
      </c>
      <c r="AB251" s="71">
        <v>0.43</v>
      </c>
      <c r="AC251" s="71">
        <v>0.43</v>
      </c>
      <c r="AD251" s="60">
        <v>0</v>
      </c>
      <c r="AE251" s="71">
        <v>0.43</v>
      </c>
      <c r="AF251" s="59">
        <v>0</v>
      </c>
      <c r="AG251" s="71">
        <v>0.12</v>
      </c>
      <c r="AH251" s="71">
        <v>0.12</v>
      </c>
      <c r="AI251" s="60">
        <v>0</v>
      </c>
      <c r="AJ251" s="71">
        <v>0.12</v>
      </c>
      <c r="AK251" s="63" t="s">
        <v>25</v>
      </c>
      <c r="AL251" s="95">
        <f t="shared" si="3"/>
        <v>0.31</v>
      </c>
    </row>
    <row r="252" spans="1:38" ht="17.25" thickBot="1">
      <c r="A252" s="72">
        <v>250</v>
      </c>
      <c r="B252" s="57" t="s">
        <v>246</v>
      </c>
      <c r="C252" s="58" t="s">
        <v>1846</v>
      </c>
      <c r="D252" s="69" t="s">
        <v>103</v>
      </c>
      <c r="E252" s="58" t="s">
        <v>87</v>
      </c>
      <c r="F252" s="69" t="s">
        <v>3791</v>
      </c>
      <c r="G252" s="69">
        <v>1998</v>
      </c>
      <c r="H252" s="70">
        <v>8</v>
      </c>
      <c r="I252" s="71">
        <v>8</v>
      </c>
      <c r="J252" s="71">
        <v>650</v>
      </c>
      <c r="K252" s="71">
        <v>7.2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71">
        <v>3</v>
      </c>
      <c r="S252" s="60">
        <v>0</v>
      </c>
      <c r="T252" s="70">
        <v>0.3</v>
      </c>
      <c r="U252" s="71">
        <v>0.3</v>
      </c>
      <c r="V252" s="71">
        <v>0.2</v>
      </c>
      <c r="W252" s="71">
        <v>0.4</v>
      </c>
      <c r="X252" s="70">
        <v>3</v>
      </c>
      <c r="Y252" s="71">
        <v>18</v>
      </c>
      <c r="Z252" s="71">
        <v>4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0.04</v>
      </c>
      <c r="AG252" s="71">
        <v>0.02</v>
      </c>
      <c r="AH252" s="71">
        <v>0.06</v>
      </c>
      <c r="AI252" s="71">
        <v>0.04</v>
      </c>
      <c r="AJ252" s="71">
        <v>0.06</v>
      </c>
      <c r="AK252" s="63" t="s">
        <v>25</v>
      </c>
      <c r="AL252" s="95">
        <f t="shared" si="3"/>
        <v>-0.06</v>
      </c>
    </row>
    <row r="253" spans="1:38" ht="17.25" thickBot="1">
      <c r="A253" s="72">
        <v>251</v>
      </c>
      <c r="B253" s="57" t="s">
        <v>2699</v>
      </c>
      <c r="C253" s="58" t="s">
        <v>1846</v>
      </c>
      <c r="D253" s="69" t="s">
        <v>1812</v>
      </c>
      <c r="E253" s="58" t="s">
        <v>2350</v>
      </c>
      <c r="F253" s="69" t="s">
        <v>3792</v>
      </c>
      <c r="G253" s="69">
        <v>1997</v>
      </c>
      <c r="H253" s="70">
        <v>3</v>
      </c>
      <c r="I253" s="71">
        <v>1</v>
      </c>
      <c r="J253" s="71">
        <v>67</v>
      </c>
      <c r="K253" s="71">
        <v>0.7</v>
      </c>
      <c r="L253" s="59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60">
        <v>0</v>
      </c>
      <c r="S253" s="60">
        <v>0</v>
      </c>
      <c r="T253" s="59">
        <v>0</v>
      </c>
      <c r="U253" s="60">
        <v>0</v>
      </c>
      <c r="V253" s="60">
        <v>0</v>
      </c>
      <c r="W253" s="60">
        <v>0</v>
      </c>
      <c r="X253" s="70">
        <v>2</v>
      </c>
      <c r="Y253" s="60">
        <v>0</v>
      </c>
      <c r="Z253" s="71">
        <v>9</v>
      </c>
      <c r="AA253" s="59">
        <v>0</v>
      </c>
      <c r="AB253" s="60">
        <v>0</v>
      </c>
      <c r="AC253" s="60">
        <v>0</v>
      </c>
      <c r="AD253" s="60">
        <v>0</v>
      </c>
      <c r="AE253" s="60">
        <v>0</v>
      </c>
      <c r="AF253" s="70">
        <v>0.03</v>
      </c>
      <c r="AG253" s="60">
        <v>0</v>
      </c>
      <c r="AH253" s="71">
        <v>0.03</v>
      </c>
      <c r="AI253" s="71">
        <v>0.03</v>
      </c>
      <c r="AJ253" s="71">
        <v>0.03</v>
      </c>
      <c r="AK253" s="63" t="s">
        <v>25</v>
      </c>
      <c r="AL253" s="95">
        <f t="shared" si="3"/>
        <v>-0.03</v>
      </c>
    </row>
    <row r="254" spans="1:38" ht="17.25" thickBot="1">
      <c r="A254" s="72">
        <v>252</v>
      </c>
      <c r="B254" s="57" t="s">
        <v>247</v>
      </c>
      <c r="C254" s="58" t="s">
        <v>1814</v>
      </c>
      <c r="D254" s="69" t="s">
        <v>2841</v>
      </c>
      <c r="E254" s="58" t="s">
        <v>73</v>
      </c>
      <c r="F254" s="69" t="s">
        <v>3793</v>
      </c>
      <c r="G254" s="69">
        <v>1994</v>
      </c>
      <c r="H254" s="70">
        <v>7</v>
      </c>
      <c r="I254" s="71">
        <v>7</v>
      </c>
      <c r="J254" s="71">
        <v>554</v>
      </c>
      <c r="K254" s="71">
        <v>6.2</v>
      </c>
      <c r="L254" s="70">
        <v>3</v>
      </c>
      <c r="M254" s="71">
        <v>1</v>
      </c>
      <c r="N254" s="71">
        <v>4</v>
      </c>
      <c r="O254" s="71">
        <v>3</v>
      </c>
      <c r="P254" s="60">
        <v>0</v>
      </c>
      <c r="Q254" s="60">
        <v>0</v>
      </c>
      <c r="R254" s="71">
        <v>1</v>
      </c>
      <c r="S254" s="60">
        <v>0</v>
      </c>
      <c r="T254" s="70">
        <v>2</v>
      </c>
      <c r="U254" s="71">
        <v>2</v>
      </c>
      <c r="V254" s="71">
        <v>1</v>
      </c>
      <c r="W254" s="71">
        <v>2.9</v>
      </c>
      <c r="X254" s="70">
        <v>14</v>
      </c>
      <c r="Y254" s="71">
        <v>24</v>
      </c>
      <c r="Z254" s="71">
        <v>44</v>
      </c>
      <c r="AA254" s="70">
        <v>0.49</v>
      </c>
      <c r="AB254" s="71">
        <v>0.16</v>
      </c>
      <c r="AC254" s="71">
        <v>0.65</v>
      </c>
      <c r="AD254" s="71">
        <v>0.49</v>
      </c>
      <c r="AE254" s="71">
        <v>0.65</v>
      </c>
      <c r="AF254" s="70">
        <v>0.32</v>
      </c>
      <c r="AG254" s="71">
        <v>0.16</v>
      </c>
      <c r="AH254" s="71">
        <v>0.47</v>
      </c>
      <c r="AI254" s="71">
        <v>0.32</v>
      </c>
      <c r="AJ254" s="71">
        <v>0.47</v>
      </c>
      <c r="AK254" s="63" t="s">
        <v>25</v>
      </c>
      <c r="AL254" s="95">
        <f t="shared" si="3"/>
        <v>0.18000000000000005</v>
      </c>
    </row>
    <row r="255" spans="1:38" ht="17.25" thickBot="1">
      <c r="A255" s="72">
        <v>253</v>
      </c>
      <c r="B255" s="57" t="s">
        <v>249</v>
      </c>
      <c r="C255" s="58" t="s">
        <v>1816</v>
      </c>
      <c r="D255" s="69" t="s">
        <v>1821</v>
      </c>
      <c r="E255" s="58" t="s">
        <v>69</v>
      </c>
      <c r="F255" s="69" t="s">
        <v>3636</v>
      </c>
      <c r="G255" s="69">
        <v>1995</v>
      </c>
      <c r="H255" s="70">
        <v>7</v>
      </c>
      <c r="I255" s="71">
        <v>2</v>
      </c>
      <c r="J255" s="71">
        <v>220</v>
      </c>
      <c r="K255" s="71">
        <v>2.4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0">
        <v>0</v>
      </c>
      <c r="S255" s="60">
        <v>0</v>
      </c>
      <c r="T255" s="70">
        <v>0.2</v>
      </c>
      <c r="U255" s="71">
        <v>0.2</v>
      </c>
      <c r="V255" s="71">
        <v>0.2</v>
      </c>
      <c r="W255" s="71">
        <v>0.4</v>
      </c>
      <c r="X255" s="70">
        <v>3</v>
      </c>
      <c r="Y255" s="71">
        <v>7</v>
      </c>
      <c r="Z255" s="71">
        <v>20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70">
        <v>0.09</v>
      </c>
      <c r="AG255" s="71">
        <v>7.0000000000000007E-2</v>
      </c>
      <c r="AH255" s="71">
        <v>0.17</v>
      </c>
      <c r="AI255" s="71">
        <v>0.09</v>
      </c>
      <c r="AJ255" s="71">
        <v>0.17</v>
      </c>
      <c r="AK255" s="63" t="s">
        <v>25</v>
      </c>
      <c r="AL255" s="95">
        <f t="shared" si="3"/>
        <v>-0.17</v>
      </c>
    </row>
    <row r="256" spans="1:38" ht="17.25" thickBot="1">
      <c r="A256" s="72">
        <v>254</v>
      </c>
      <c r="B256" s="57" t="s">
        <v>3262</v>
      </c>
      <c r="C256" s="58" t="s">
        <v>1824</v>
      </c>
      <c r="D256" s="69" t="s">
        <v>102</v>
      </c>
      <c r="E256" s="58" t="s">
        <v>63</v>
      </c>
      <c r="F256" s="69" t="s">
        <v>3794</v>
      </c>
      <c r="G256" s="69">
        <v>2001</v>
      </c>
      <c r="H256" s="70">
        <v>7</v>
      </c>
      <c r="I256" s="71">
        <v>6</v>
      </c>
      <c r="J256" s="71">
        <v>478</v>
      </c>
      <c r="K256" s="71">
        <v>5.3</v>
      </c>
      <c r="L256" s="70">
        <v>1</v>
      </c>
      <c r="M256" s="71">
        <v>2</v>
      </c>
      <c r="N256" s="71">
        <v>3</v>
      </c>
      <c r="O256" s="71">
        <v>1</v>
      </c>
      <c r="P256" s="60">
        <v>0</v>
      </c>
      <c r="Q256" s="60">
        <v>0</v>
      </c>
      <c r="R256" s="60">
        <v>0</v>
      </c>
      <c r="S256" s="60">
        <v>0</v>
      </c>
      <c r="T256" s="70">
        <v>0.8</v>
      </c>
      <c r="U256" s="71">
        <v>0.8</v>
      </c>
      <c r="V256" s="71">
        <v>0.6</v>
      </c>
      <c r="W256" s="71">
        <v>1.4</v>
      </c>
      <c r="X256" s="70">
        <v>23</v>
      </c>
      <c r="Y256" s="71">
        <v>18</v>
      </c>
      <c r="Z256" s="71">
        <v>72</v>
      </c>
      <c r="AA256" s="70">
        <v>0.19</v>
      </c>
      <c r="AB256" s="71">
        <v>0.38</v>
      </c>
      <c r="AC256" s="71">
        <v>0.56000000000000005</v>
      </c>
      <c r="AD256" s="71">
        <v>0.19</v>
      </c>
      <c r="AE256" s="71">
        <v>0.56000000000000005</v>
      </c>
      <c r="AF256" s="70">
        <v>0.15</v>
      </c>
      <c r="AG256" s="71">
        <v>0.11</v>
      </c>
      <c r="AH256" s="71">
        <v>0.26</v>
      </c>
      <c r="AI256" s="71">
        <v>0.15</v>
      </c>
      <c r="AJ256" s="71">
        <v>0.26</v>
      </c>
      <c r="AK256" s="63" t="s">
        <v>25</v>
      </c>
      <c r="AL256" s="95">
        <f t="shared" si="3"/>
        <v>0.30000000000000004</v>
      </c>
    </row>
    <row r="257" spans="1:38" ht="17.25" thickBot="1">
      <c r="A257" s="72">
        <v>255</v>
      </c>
      <c r="B257" s="57" t="s">
        <v>84</v>
      </c>
      <c r="C257" s="58" t="s">
        <v>1823</v>
      </c>
      <c r="D257" s="69" t="s">
        <v>111</v>
      </c>
      <c r="E257" s="58" t="s">
        <v>83</v>
      </c>
      <c r="F257" s="69" t="s">
        <v>3795</v>
      </c>
      <c r="G257" s="69">
        <v>1992</v>
      </c>
      <c r="H257" s="70">
        <v>8</v>
      </c>
      <c r="I257" s="71">
        <v>8</v>
      </c>
      <c r="J257" s="71">
        <v>720</v>
      </c>
      <c r="K257" s="71">
        <v>8</v>
      </c>
      <c r="L257" s="59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71">
        <v>2</v>
      </c>
      <c r="S257" s="60">
        <v>0</v>
      </c>
      <c r="T257" s="59">
        <v>0</v>
      </c>
      <c r="U257" s="60">
        <v>0</v>
      </c>
      <c r="V257" s="60">
        <v>0</v>
      </c>
      <c r="W257" s="60">
        <v>0</v>
      </c>
      <c r="X257" s="59">
        <v>0</v>
      </c>
      <c r="Y257" s="60">
        <v>0</v>
      </c>
      <c r="Z257" s="60">
        <v>0</v>
      </c>
      <c r="AA257" s="59">
        <v>0</v>
      </c>
      <c r="AB257" s="60">
        <v>0</v>
      </c>
      <c r="AC257" s="60">
        <v>0</v>
      </c>
      <c r="AD257" s="60">
        <v>0</v>
      </c>
      <c r="AE257" s="60">
        <v>0</v>
      </c>
      <c r="AF257" s="59">
        <v>0</v>
      </c>
      <c r="AG257" s="60">
        <v>0</v>
      </c>
      <c r="AH257" s="60">
        <v>0</v>
      </c>
      <c r="AI257" s="60">
        <v>0</v>
      </c>
      <c r="AJ257" s="60">
        <v>0</v>
      </c>
      <c r="AK257" s="63" t="s">
        <v>25</v>
      </c>
      <c r="AL257" s="95">
        <f t="shared" si="3"/>
        <v>0</v>
      </c>
    </row>
    <row r="258" spans="1:38" ht="17.25" thickBot="1">
      <c r="A258" s="72">
        <v>256</v>
      </c>
      <c r="B258" s="57" t="s">
        <v>251</v>
      </c>
      <c r="C258" s="58" t="s">
        <v>1823</v>
      </c>
      <c r="D258" s="69" t="s">
        <v>104</v>
      </c>
      <c r="E258" s="58" t="s">
        <v>69</v>
      </c>
      <c r="F258" s="69" t="s">
        <v>3796</v>
      </c>
      <c r="G258" s="69">
        <v>1998</v>
      </c>
      <c r="H258" s="70">
        <v>5</v>
      </c>
      <c r="I258" s="71">
        <v>5</v>
      </c>
      <c r="J258" s="71">
        <v>375</v>
      </c>
      <c r="K258" s="71">
        <v>4.2</v>
      </c>
      <c r="L258" s="59">
        <v>0</v>
      </c>
      <c r="M258" s="71">
        <v>1</v>
      </c>
      <c r="N258" s="71">
        <v>1</v>
      </c>
      <c r="O258" s="60">
        <v>0</v>
      </c>
      <c r="P258" s="60">
        <v>0</v>
      </c>
      <c r="Q258" s="60">
        <v>0</v>
      </c>
      <c r="R258" s="71">
        <v>2</v>
      </c>
      <c r="S258" s="60">
        <v>0</v>
      </c>
      <c r="T258" s="59">
        <v>0</v>
      </c>
      <c r="U258" s="60">
        <v>0</v>
      </c>
      <c r="V258" s="71">
        <v>0.1</v>
      </c>
      <c r="W258" s="71">
        <v>0.1</v>
      </c>
      <c r="X258" s="70">
        <v>6</v>
      </c>
      <c r="Y258" s="71">
        <v>26</v>
      </c>
      <c r="Z258" s="71">
        <v>1</v>
      </c>
      <c r="AA258" s="59">
        <v>0</v>
      </c>
      <c r="AB258" s="71">
        <v>0.24</v>
      </c>
      <c r="AC258" s="71">
        <v>0.24</v>
      </c>
      <c r="AD258" s="60">
        <v>0</v>
      </c>
      <c r="AE258" s="71">
        <v>0.24</v>
      </c>
      <c r="AF258" s="59">
        <v>0</v>
      </c>
      <c r="AG258" s="71">
        <v>0.02</v>
      </c>
      <c r="AH258" s="71">
        <v>0.02</v>
      </c>
      <c r="AI258" s="60">
        <v>0</v>
      </c>
      <c r="AJ258" s="71">
        <v>0.02</v>
      </c>
      <c r="AK258" s="63" t="s">
        <v>25</v>
      </c>
      <c r="AL258" s="95">
        <f t="shared" si="3"/>
        <v>0.22</v>
      </c>
    </row>
    <row r="259" spans="1:38" ht="17.25" thickBot="1">
      <c r="A259" s="72">
        <v>257</v>
      </c>
      <c r="B259" s="57" t="s">
        <v>252</v>
      </c>
      <c r="C259" s="58" t="s">
        <v>1853</v>
      </c>
      <c r="D259" s="69" t="s">
        <v>103</v>
      </c>
      <c r="E259" s="58" t="s">
        <v>71</v>
      </c>
      <c r="F259" s="69" t="s">
        <v>3797</v>
      </c>
      <c r="G259" s="69">
        <v>2002</v>
      </c>
      <c r="H259" s="70">
        <v>9</v>
      </c>
      <c r="I259" s="71">
        <v>8</v>
      </c>
      <c r="J259" s="71">
        <v>618</v>
      </c>
      <c r="K259" s="71">
        <v>6.9</v>
      </c>
      <c r="L259" s="70">
        <v>1</v>
      </c>
      <c r="M259" s="71">
        <v>1</v>
      </c>
      <c r="N259" s="71">
        <v>2</v>
      </c>
      <c r="O259" s="71">
        <v>1</v>
      </c>
      <c r="P259" s="60">
        <v>0</v>
      </c>
      <c r="Q259" s="60">
        <v>0</v>
      </c>
      <c r="R259" s="71">
        <v>2</v>
      </c>
      <c r="S259" s="60">
        <v>0</v>
      </c>
      <c r="T259" s="70">
        <v>1.7</v>
      </c>
      <c r="U259" s="71">
        <v>1.7</v>
      </c>
      <c r="V259" s="71">
        <v>1.1000000000000001</v>
      </c>
      <c r="W259" s="71">
        <v>2.7</v>
      </c>
      <c r="X259" s="70">
        <v>13</v>
      </c>
      <c r="Y259" s="71">
        <v>48</v>
      </c>
      <c r="Z259" s="71">
        <v>26</v>
      </c>
      <c r="AA259" s="70">
        <v>0.15</v>
      </c>
      <c r="AB259" s="71">
        <v>0.15</v>
      </c>
      <c r="AC259" s="71">
        <v>0.28999999999999998</v>
      </c>
      <c r="AD259" s="71">
        <v>0.15</v>
      </c>
      <c r="AE259" s="71">
        <v>0.28999999999999998</v>
      </c>
      <c r="AF259" s="70">
        <v>0.24</v>
      </c>
      <c r="AG259" s="71">
        <v>0.16</v>
      </c>
      <c r="AH259" s="71">
        <v>0.4</v>
      </c>
      <c r="AI259" s="71">
        <v>0.24</v>
      </c>
      <c r="AJ259" s="71">
        <v>0.4</v>
      </c>
      <c r="AK259" s="63" t="s">
        <v>25</v>
      </c>
      <c r="AL259" s="95">
        <f t="shared" ref="AL259:AL322" si="4">AC259-AH259</f>
        <v>-0.11000000000000004</v>
      </c>
    </row>
    <row r="260" spans="1:38" ht="17.25" thickBot="1">
      <c r="A260" s="72">
        <v>258</v>
      </c>
      <c r="B260" s="57" t="s">
        <v>253</v>
      </c>
      <c r="C260" s="58" t="s">
        <v>1816</v>
      </c>
      <c r="D260" s="69" t="s">
        <v>102</v>
      </c>
      <c r="E260" s="58" t="s">
        <v>85</v>
      </c>
      <c r="F260" s="69" t="s">
        <v>3798</v>
      </c>
      <c r="G260" s="69">
        <v>1997</v>
      </c>
      <c r="H260" s="70">
        <v>7</v>
      </c>
      <c r="I260" s="71">
        <v>3</v>
      </c>
      <c r="J260" s="71">
        <v>367</v>
      </c>
      <c r="K260" s="71">
        <v>4.0999999999999996</v>
      </c>
      <c r="L260" s="59">
        <v>0</v>
      </c>
      <c r="M260" s="71">
        <v>3</v>
      </c>
      <c r="N260" s="71">
        <v>3</v>
      </c>
      <c r="O260" s="60">
        <v>0</v>
      </c>
      <c r="P260" s="60">
        <v>0</v>
      </c>
      <c r="Q260" s="60">
        <v>0</v>
      </c>
      <c r="R260" s="71">
        <v>1</v>
      </c>
      <c r="S260" s="60">
        <v>0</v>
      </c>
      <c r="T260" s="70">
        <v>0.4</v>
      </c>
      <c r="U260" s="71">
        <v>0.4</v>
      </c>
      <c r="V260" s="71">
        <v>1.1000000000000001</v>
      </c>
      <c r="W260" s="71">
        <v>1.5</v>
      </c>
      <c r="X260" s="70">
        <v>2</v>
      </c>
      <c r="Y260" s="71">
        <v>4</v>
      </c>
      <c r="Z260" s="71">
        <v>24</v>
      </c>
      <c r="AA260" s="59">
        <v>0</v>
      </c>
      <c r="AB260" s="71">
        <v>0.74</v>
      </c>
      <c r="AC260" s="71">
        <v>0.74</v>
      </c>
      <c r="AD260" s="60">
        <v>0</v>
      </c>
      <c r="AE260" s="71">
        <v>0.74</v>
      </c>
      <c r="AF260" s="70">
        <v>0.09</v>
      </c>
      <c r="AG260" s="71">
        <v>0.28000000000000003</v>
      </c>
      <c r="AH260" s="71">
        <v>0.37</v>
      </c>
      <c r="AI260" s="71">
        <v>0.09</v>
      </c>
      <c r="AJ260" s="71">
        <v>0.37</v>
      </c>
      <c r="AK260" s="63" t="s">
        <v>25</v>
      </c>
      <c r="AL260" s="95">
        <f t="shared" si="4"/>
        <v>0.37</v>
      </c>
    </row>
    <row r="261" spans="1:38" ht="17.25" thickBot="1">
      <c r="A261" s="72">
        <v>259</v>
      </c>
      <c r="B261" s="57" t="s">
        <v>254</v>
      </c>
      <c r="C261" s="58" t="s">
        <v>1862</v>
      </c>
      <c r="D261" s="69" t="s">
        <v>104</v>
      </c>
      <c r="E261" s="58" t="s">
        <v>79</v>
      </c>
      <c r="F261" s="69" t="s">
        <v>3799</v>
      </c>
      <c r="G261" s="69">
        <v>1991</v>
      </c>
      <c r="H261" s="70">
        <v>7</v>
      </c>
      <c r="I261" s="71">
        <v>6</v>
      </c>
      <c r="J261" s="71">
        <v>533</v>
      </c>
      <c r="K261" s="71">
        <v>5.9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70">
        <v>0.4</v>
      </c>
      <c r="U261" s="71">
        <v>0.4</v>
      </c>
      <c r="V261" s="60">
        <v>0</v>
      </c>
      <c r="W261" s="71">
        <v>0.5</v>
      </c>
      <c r="X261" s="70">
        <v>5</v>
      </c>
      <c r="Y261" s="71">
        <v>24</v>
      </c>
      <c r="Z261" s="60">
        <v>0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7.0000000000000007E-2</v>
      </c>
      <c r="AG261" s="71">
        <v>0.01</v>
      </c>
      <c r="AH261" s="71">
        <v>0.08</v>
      </c>
      <c r="AI261" s="71">
        <v>7.0000000000000007E-2</v>
      </c>
      <c r="AJ261" s="71">
        <v>0.08</v>
      </c>
      <c r="AK261" s="63" t="s">
        <v>25</v>
      </c>
      <c r="AL261" s="95">
        <f t="shared" si="4"/>
        <v>-0.08</v>
      </c>
    </row>
    <row r="262" spans="1:38" ht="17.25" thickBot="1">
      <c r="A262" s="72">
        <v>260</v>
      </c>
      <c r="B262" s="57" t="s">
        <v>3277</v>
      </c>
      <c r="C262" s="58" t="s">
        <v>1814</v>
      </c>
      <c r="D262" s="69" t="s">
        <v>103</v>
      </c>
      <c r="E262" s="58" t="s">
        <v>81</v>
      </c>
      <c r="F262" s="69" t="s">
        <v>3800</v>
      </c>
      <c r="G262" s="69">
        <v>2004</v>
      </c>
      <c r="H262" s="70">
        <v>1</v>
      </c>
      <c r="I262" s="60">
        <v>0</v>
      </c>
      <c r="J262" s="71">
        <v>1</v>
      </c>
      <c r="K262" s="60">
        <v>0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59">
        <v>0</v>
      </c>
      <c r="U262" s="60">
        <v>0</v>
      </c>
      <c r="V262" s="60">
        <v>0</v>
      </c>
      <c r="W262" s="60">
        <v>0</v>
      </c>
      <c r="X262" s="59">
        <v>0</v>
      </c>
      <c r="Y262" s="60">
        <v>0</v>
      </c>
      <c r="Z262" s="60">
        <v>0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59">
        <v>0</v>
      </c>
      <c r="AG262" s="60">
        <v>0</v>
      </c>
      <c r="AH262" s="60">
        <v>0</v>
      </c>
      <c r="AI262" s="60">
        <v>0</v>
      </c>
      <c r="AJ262" s="60">
        <v>0</v>
      </c>
      <c r="AK262" s="63" t="s">
        <v>25</v>
      </c>
      <c r="AL262" s="95">
        <f t="shared" si="4"/>
        <v>0</v>
      </c>
    </row>
    <row r="263" spans="1:38" ht="17.25" thickBot="1">
      <c r="A263" s="72">
        <v>261</v>
      </c>
      <c r="B263" s="57" t="s">
        <v>255</v>
      </c>
      <c r="C263" s="58" t="s">
        <v>1816</v>
      </c>
      <c r="D263" s="69" t="s">
        <v>102</v>
      </c>
      <c r="E263" s="58" t="s">
        <v>77</v>
      </c>
      <c r="F263" s="69" t="s">
        <v>3747</v>
      </c>
      <c r="G263" s="69">
        <v>1996</v>
      </c>
      <c r="H263" s="70">
        <v>4</v>
      </c>
      <c r="I263" s="71">
        <v>1</v>
      </c>
      <c r="J263" s="71">
        <v>143</v>
      </c>
      <c r="K263" s="71">
        <v>1.6</v>
      </c>
      <c r="L263" s="59">
        <v>0</v>
      </c>
      <c r="M263" s="71">
        <v>1</v>
      </c>
      <c r="N263" s="71">
        <v>1</v>
      </c>
      <c r="O263" s="60">
        <v>0</v>
      </c>
      <c r="P263" s="60">
        <v>0</v>
      </c>
      <c r="Q263" s="60">
        <v>0</v>
      </c>
      <c r="R263" s="71">
        <v>1</v>
      </c>
      <c r="S263" s="60">
        <v>0</v>
      </c>
      <c r="T263" s="70">
        <v>1.1000000000000001</v>
      </c>
      <c r="U263" s="71">
        <v>1.1000000000000001</v>
      </c>
      <c r="V263" s="71">
        <v>0.1</v>
      </c>
      <c r="W263" s="71">
        <v>1.2</v>
      </c>
      <c r="X263" s="70">
        <v>2</v>
      </c>
      <c r="Y263" s="71">
        <v>3</v>
      </c>
      <c r="Z263" s="71">
        <v>10</v>
      </c>
      <c r="AA263" s="59">
        <v>0</v>
      </c>
      <c r="AB263" s="71">
        <v>0.63</v>
      </c>
      <c r="AC263" s="71">
        <v>0.63</v>
      </c>
      <c r="AD263" s="60">
        <v>0</v>
      </c>
      <c r="AE263" s="71">
        <v>0.63</v>
      </c>
      <c r="AF263" s="70">
        <v>0.69</v>
      </c>
      <c r="AG263" s="71">
        <v>0.06</v>
      </c>
      <c r="AH263" s="71">
        <v>0.75</v>
      </c>
      <c r="AI263" s="71">
        <v>0.69</v>
      </c>
      <c r="AJ263" s="71">
        <v>0.75</v>
      </c>
      <c r="AK263" s="63" t="s">
        <v>25</v>
      </c>
      <c r="AL263" s="95">
        <f t="shared" si="4"/>
        <v>-0.12</v>
      </c>
    </row>
    <row r="264" spans="1:38" ht="17.25" thickBot="1">
      <c r="A264" s="72">
        <v>262</v>
      </c>
      <c r="B264" s="57" t="s">
        <v>255</v>
      </c>
      <c r="C264" s="58" t="s">
        <v>1816</v>
      </c>
      <c r="D264" s="69" t="s">
        <v>102</v>
      </c>
      <c r="E264" s="58" t="s">
        <v>96</v>
      </c>
      <c r="F264" s="69" t="s">
        <v>3747</v>
      </c>
      <c r="G264" s="69">
        <v>1996</v>
      </c>
      <c r="H264" s="70">
        <v>2</v>
      </c>
      <c r="I264" s="71">
        <v>1</v>
      </c>
      <c r="J264" s="71">
        <v>111</v>
      </c>
      <c r="K264" s="71">
        <v>1.2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0">
        <v>0</v>
      </c>
      <c r="S264" s="60">
        <v>0</v>
      </c>
      <c r="T264" s="70">
        <v>1.4</v>
      </c>
      <c r="U264" s="71">
        <v>1.4</v>
      </c>
      <c r="V264" s="71">
        <v>0.1</v>
      </c>
      <c r="W264" s="71">
        <v>1.5</v>
      </c>
      <c r="X264" s="70">
        <v>1</v>
      </c>
      <c r="Y264" s="60">
        <v>0</v>
      </c>
      <c r="Z264" s="71">
        <v>6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1.1599999999999999</v>
      </c>
      <c r="AG264" s="71">
        <v>0.05</v>
      </c>
      <c r="AH264" s="71">
        <v>1.22</v>
      </c>
      <c r="AI264" s="71">
        <v>1.1599999999999999</v>
      </c>
      <c r="AJ264" s="71">
        <v>1.22</v>
      </c>
      <c r="AK264" s="63" t="s">
        <v>25</v>
      </c>
      <c r="AL264" s="95">
        <f t="shared" si="4"/>
        <v>-1.22</v>
      </c>
    </row>
    <row r="265" spans="1:38" ht="17.25" thickBot="1">
      <c r="A265" s="72">
        <v>263</v>
      </c>
      <c r="B265" s="57" t="s">
        <v>3278</v>
      </c>
      <c r="C265" s="58" t="s">
        <v>1867</v>
      </c>
      <c r="D265" s="69" t="s">
        <v>104</v>
      </c>
      <c r="E265" s="58" t="s">
        <v>91</v>
      </c>
      <c r="F265" s="69" t="s">
        <v>3481</v>
      </c>
      <c r="G265" s="69">
        <v>1997</v>
      </c>
      <c r="H265" s="70">
        <v>1</v>
      </c>
      <c r="I265" s="60">
        <v>0</v>
      </c>
      <c r="J265" s="71">
        <v>1</v>
      </c>
      <c r="K265" s="60">
        <v>0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60">
        <v>0</v>
      </c>
      <c r="S265" s="60">
        <v>0</v>
      </c>
      <c r="T265" s="59">
        <v>0</v>
      </c>
      <c r="U265" s="60">
        <v>0</v>
      </c>
      <c r="V265" s="60">
        <v>0</v>
      </c>
      <c r="W265" s="60">
        <v>0</v>
      </c>
      <c r="X265" s="59">
        <v>0</v>
      </c>
      <c r="Y265" s="60">
        <v>0</v>
      </c>
      <c r="Z265" s="60">
        <v>0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59">
        <v>0</v>
      </c>
      <c r="AG265" s="60">
        <v>0</v>
      </c>
      <c r="AH265" s="60">
        <v>0</v>
      </c>
      <c r="AI265" s="60">
        <v>0</v>
      </c>
      <c r="AJ265" s="60">
        <v>0</v>
      </c>
      <c r="AK265" s="63" t="s">
        <v>25</v>
      </c>
      <c r="AL265" s="95">
        <f t="shared" si="4"/>
        <v>0</v>
      </c>
    </row>
    <row r="266" spans="1:38" ht="17.25" thickBot="1">
      <c r="A266" s="72">
        <v>264</v>
      </c>
      <c r="B266" s="57" t="s">
        <v>257</v>
      </c>
      <c r="C266" s="58" t="s">
        <v>1862</v>
      </c>
      <c r="D266" s="69" t="s">
        <v>2841</v>
      </c>
      <c r="E266" s="58" t="s">
        <v>77</v>
      </c>
      <c r="F266" s="69" t="s">
        <v>3480</v>
      </c>
      <c r="G266" s="69">
        <v>1999</v>
      </c>
      <c r="H266" s="70">
        <v>9</v>
      </c>
      <c r="I266" s="71">
        <v>9</v>
      </c>
      <c r="J266" s="71">
        <v>810</v>
      </c>
      <c r="K266" s="71">
        <v>9</v>
      </c>
      <c r="L266" s="70">
        <v>5</v>
      </c>
      <c r="M266" s="71">
        <v>1</v>
      </c>
      <c r="N266" s="71">
        <v>6</v>
      </c>
      <c r="O266" s="71">
        <v>3</v>
      </c>
      <c r="P266" s="71">
        <v>2</v>
      </c>
      <c r="Q266" s="71">
        <v>2</v>
      </c>
      <c r="R266" s="71">
        <v>1</v>
      </c>
      <c r="S266" s="60">
        <v>0</v>
      </c>
      <c r="T266" s="70">
        <v>5.0999999999999996</v>
      </c>
      <c r="U266" s="71">
        <v>3.5</v>
      </c>
      <c r="V266" s="71">
        <v>2.1</v>
      </c>
      <c r="W266" s="71">
        <v>5.7</v>
      </c>
      <c r="X266" s="70">
        <v>28</v>
      </c>
      <c r="Y266" s="71">
        <v>39</v>
      </c>
      <c r="Z266" s="71">
        <v>82</v>
      </c>
      <c r="AA266" s="70">
        <v>0.56000000000000005</v>
      </c>
      <c r="AB266" s="71">
        <v>0.11</v>
      </c>
      <c r="AC266" s="71">
        <v>0.67</v>
      </c>
      <c r="AD266" s="71">
        <v>0.33</v>
      </c>
      <c r="AE266" s="71">
        <v>0.44</v>
      </c>
      <c r="AF266" s="70">
        <v>0.56999999999999995</v>
      </c>
      <c r="AG266" s="71">
        <v>0.24</v>
      </c>
      <c r="AH266" s="71">
        <v>0.81</v>
      </c>
      <c r="AI266" s="71">
        <v>0.39</v>
      </c>
      <c r="AJ266" s="71">
        <v>0.63</v>
      </c>
      <c r="AK266" s="63" t="s">
        <v>25</v>
      </c>
      <c r="AL266" s="95">
        <f t="shared" si="4"/>
        <v>-0.14000000000000001</v>
      </c>
    </row>
    <row r="267" spans="1:38" ht="17.25" thickBot="1">
      <c r="A267" s="72">
        <v>265</v>
      </c>
      <c r="B267" s="57" t="s">
        <v>2700</v>
      </c>
      <c r="C267" s="58" t="s">
        <v>1814</v>
      </c>
      <c r="D267" s="69" t="s">
        <v>103</v>
      </c>
      <c r="E267" s="58" t="s">
        <v>2351</v>
      </c>
      <c r="F267" s="69" t="s">
        <v>3801</v>
      </c>
      <c r="G267" s="69">
        <v>2002</v>
      </c>
      <c r="H267" s="70">
        <v>5</v>
      </c>
      <c r="I267" s="71">
        <v>4</v>
      </c>
      <c r="J267" s="71">
        <v>314</v>
      </c>
      <c r="K267" s="71">
        <v>3.5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71">
        <v>1</v>
      </c>
      <c r="S267" s="60">
        <v>0</v>
      </c>
      <c r="T267" s="70">
        <v>0.3</v>
      </c>
      <c r="U267" s="71">
        <v>0.3</v>
      </c>
      <c r="V267" s="71">
        <v>0.4</v>
      </c>
      <c r="W267" s="71">
        <v>0.7</v>
      </c>
      <c r="X267" s="70">
        <v>11</v>
      </c>
      <c r="Y267" s="71">
        <v>9</v>
      </c>
      <c r="Z267" s="71">
        <v>19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0.09</v>
      </c>
      <c r="AG267" s="71">
        <v>0.11</v>
      </c>
      <c r="AH267" s="71">
        <v>0.2</v>
      </c>
      <c r="AI267" s="71">
        <v>0.09</v>
      </c>
      <c r="AJ267" s="71">
        <v>0.2</v>
      </c>
      <c r="AK267" s="63" t="s">
        <v>25</v>
      </c>
      <c r="AL267" s="95">
        <f t="shared" si="4"/>
        <v>-0.2</v>
      </c>
    </row>
    <row r="268" spans="1:38" ht="17.25" thickBot="1">
      <c r="A268" s="72">
        <v>266</v>
      </c>
      <c r="B268" s="57" t="s">
        <v>2700</v>
      </c>
      <c r="C268" s="58" t="s">
        <v>1814</v>
      </c>
      <c r="D268" s="69" t="s">
        <v>103</v>
      </c>
      <c r="E268" s="58" t="s">
        <v>65</v>
      </c>
      <c r="F268" s="69" t="s">
        <v>3801</v>
      </c>
      <c r="G268" s="69">
        <v>2002</v>
      </c>
      <c r="H268" s="70">
        <v>1</v>
      </c>
      <c r="I268" s="60">
        <v>0</v>
      </c>
      <c r="J268" s="71">
        <v>1</v>
      </c>
      <c r="K268" s="60">
        <v>0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59">
        <v>0</v>
      </c>
      <c r="U268" s="60">
        <v>0</v>
      </c>
      <c r="V268" s="60">
        <v>0</v>
      </c>
      <c r="W268" s="60">
        <v>0</v>
      </c>
      <c r="X268" s="59">
        <v>0</v>
      </c>
      <c r="Y268" s="60">
        <v>0</v>
      </c>
      <c r="Z268" s="60">
        <v>0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59">
        <v>0</v>
      </c>
      <c r="AG268" s="60">
        <v>0</v>
      </c>
      <c r="AH268" s="60">
        <v>0</v>
      </c>
      <c r="AI268" s="60">
        <v>0</v>
      </c>
      <c r="AJ268" s="60">
        <v>0</v>
      </c>
      <c r="AK268" s="63" t="s">
        <v>25</v>
      </c>
      <c r="AL268" s="95">
        <f t="shared" si="4"/>
        <v>0</v>
      </c>
    </row>
    <row r="269" spans="1:38" ht="17.25" thickBot="1">
      <c r="A269" s="72">
        <v>267</v>
      </c>
      <c r="B269" s="57" t="s">
        <v>2953</v>
      </c>
      <c r="C269" s="58" t="s">
        <v>1813</v>
      </c>
      <c r="D269" s="69" t="s">
        <v>102</v>
      </c>
      <c r="E269" s="58" t="s">
        <v>2351</v>
      </c>
      <c r="F269" s="69" t="s">
        <v>3802</v>
      </c>
      <c r="G269" s="69">
        <v>1996</v>
      </c>
      <c r="H269" s="70">
        <v>6</v>
      </c>
      <c r="I269" s="71">
        <v>5</v>
      </c>
      <c r="J269" s="71">
        <v>430</v>
      </c>
      <c r="K269" s="71">
        <v>4.8</v>
      </c>
      <c r="L269" s="70">
        <v>1</v>
      </c>
      <c r="M269" s="71">
        <v>1</v>
      </c>
      <c r="N269" s="71">
        <v>2</v>
      </c>
      <c r="O269" s="60">
        <v>0</v>
      </c>
      <c r="P269" s="71">
        <v>1</v>
      </c>
      <c r="Q269" s="71">
        <v>1</v>
      </c>
      <c r="R269" s="71">
        <v>3</v>
      </c>
      <c r="S269" s="71">
        <v>1</v>
      </c>
      <c r="T269" s="70">
        <v>1.8</v>
      </c>
      <c r="U269" s="71">
        <v>1.1000000000000001</v>
      </c>
      <c r="V269" s="71">
        <v>0.6</v>
      </c>
      <c r="W269" s="71">
        <v>1.7</v>
      </c>
      <c r="X269" s="70">
        <v>2</v>
      </c>
      <c r="Y269" s="71">
        <v>10</v>
      </c>
      <c r="Z269" s="71">
        <v>24</v>
      </c>
      <c r="AA269" s="70">
        <v>0.21</v>
      </c>
      <c r="AB269" s="71">
        <v>0.21</v>
      </c>
      <c r="AC269" s="71">
        <v>0.42</v>
      </c>
      <c r="AD269" s="60">
        <v>0</v>
      </c>
      <c r="AE269" s="71">
        <v>0.21</v>
      </c>
      <c r="AF269" s="70">
        <v>0.39</v>
      </c>
      <c r="AG269" s="71">
        <v>0.13</v>
      </c>
      <c r="AH269" s="71">
        <v>0.52</v>
      </c>
      <c r="AI269" s="71">
        <v>0.22</v>
      </c>
      <c r="AJ269" s="71">
        <v>0.35</v>
      </c>
      <c r="AK269" s="63" t="s">
        <v>25</v>
      </c>
      <c r="AL269" s="95">
        <f t="shared" si="4"/>
        <v>-0.10000000000000003</v>
      </c>
    </row>
    <row r="270" spans="1:38" ht="17.25" thickBot="1">
      <c r="A270" s="72">
        <v>268</v>
      </c>
      <c r="B270" s="57" t="s">
        <v>258</v>
      </c>
      <c r="C270" s="58" t="s">
        <v>1813</v>
      </c>
      <c r="D270" s="69" t="s">
        <v>1812</v>
      </c>
      <c r="E270" s="58" t="s">
        <v>83</v>
      </c>
      <c r="F270" s="69" t="s">
        <v>3803</v>
      </c>
      <c r="G270" s="69">
        <v>1994</v>
      </c>
      <c r="H270" s="70">
        <v>9</v>
      </c>
      <c r="I270" s="71">
        <v>9</v>
      </c>
      <c r="J270" s="71">
        <v>747</v>
      </c>
      <c r="K270" s="71">
        <v>8.3000000000000007</v>
      </c>
      <c r="L270" s="70">
        <v>1</v>
      </c>
      <c r="M270" s="71">
        <v>2</v>
      </c>
      <c r="N270" s="71">
        <v>3</v>
      </c>
      <c r="O270" s="71">
        <v>1</v>
      </c>
      <c r="P270" s="60">
        <v>0</v>
      </c>
      <c r="Q270" s="60">
        <v>0</v>
      </c>
      <c r="R270" s="71">
        <v>2</v>
      </c>
      <c r="S270" s="60">
        <v>0</v>
      </c>
      <c r="T270" s="70">
        <v>0.9</v>
      </c>
      <c r="U270" s="71">
        <v>0.9</v>
      </c>
      <c r="V270" s="71">
        <v>1.2</v>
      </c>
      <c r="W270" s="71">
        <v>2.1</v>
      </c>
      <c r="X270" s="70">
        <v>11</v>
      </c>
      <c r="Y270" s="71">
        <v>49</v>
      </c>
      <c r="Z270" s="71">
        <v>24</v>
      </c>
      <c r="AA270" s="70">
        <v>0.12</v>
      </c>
      <c r="AB270" s="71">
        <v>0.24</v>
      </c>
      <c r="AC270" s="71">
        <v>0.36</v>
      </c>
      <c r="AD270" s="71">
        <v>0.12</v>
      </c>
      <c r="AE270" s="71">
        <v>0.36</v>
      </c>
      <c r="AF270" s="70">
        <v>0.11</v>
      </c>
      <c r="AG270" s="71">
        <v>0.15</v>
      </c>
      <c r="AH270" s="71">
        <v>0.26</v>
      </c>
      <c r="AI270" s="71">
        <v>0.11</v>
      </c>
      <c r="AJ270" s="71">
        <v>0.26</v>
      </c>
      <c r="AK270" s="63" t="s">
        <v>25</v>
      </c>
      <c r="AL270" s="95">
        <f t="shared" si="4"/>
        <v>9.9999999999999978E-2</v>
      </c>
    </row>
    <row r="271" spans="1:38" ht="17.25" thickBot="1">
      <c r="A271" s="72">
        <v>269</v>
      </c>
      <c r="B271" s="57" t="s">
        <v>259</v>
      </c>
      <c r="C271" s="58" t="s">
        <v>1813</v>
      </c>
      <c r="D271" s="69" t="s">
        <v>104</v>
      </c>
      <c r="E271" s="58" t="s">
        <v>87</v>
      </c>
      <c r="F271" s="69" t="s">
        <v>3804</v>
      </c>
      <c r="G271" s="69">
        <v>1996</v>
      </c>
      <c r="H271" s="70">
        <v>5</v>
      </c>
      <c r="I271" s="71">
        <v>5</v>
      </c>
      <c r="J271" s="71">
        <v>416</v>
      </c>
      <c r="K271" s="71">
        <v>4.5999999999999996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70">
        <v>0.2</v>
      </c>
      <c r="U271" s="71">
        <v>0.2</v>
      </c>
      <c r="V271" s="71">
        <v>0.2</v>
      </c>
      <c r="W271" s="71">
        <v>0.4</v>
      </c>
      <c r="X271" s="70">
        <v>1</v>
      </c>
      <c r="Y271" s="71">
        <v>10</v>
      </c>
      <c r="Z271" s="60">
        <v>0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70">
        <v>0.05</v>
      </c>
      <c r="AG271" s="71">
        <v>0.04</v>
      </c>
      <c r="AH271" s="71">
        <v>0.08</v>
      </c>
      <c r="AI271" s="71">
        <v>0.05</v>
      </c>
      <c r="AJ271" s="71">
        <v>0.08</v>
      </c>
      <c r="AK271" s="63" t="s">
        <v>25</v>
      </c>
      <c r="AL271" s="95">
        <f t="shared" si="4"/>
        <v>-0.08</v>
      </c>
    </row>
    <row r="272" spans="1:38" ht="17.25" thickBot="1">
      <c r="A272" s="72">
        <v>270</v>
      </c>
      <c r="B272" s="57" t="s">
        <v>3124</v>
      </c>
      <c r="C272" s="58" t="s">
        <v>1814</v>
      </c>
      <c r="D272" s="69" t="s">
        <v>1812</v>
      </c>
      <c r="E272" s="58" t="s">
        <v>96</v>
      </c>
      <c r="F272" s="69" t="s">
        <v>3805</v>
      </c>
      <c r="G272" s="69">
        <v>1999</v>
      </c>
      <c r="H272" s="70">
        <v>6</v>
      </c>
      <c r="I272" s="71">
        <v>5</v>
      </c>
      <c r="J272" s="71">
        <v>411</v>
      </c>
      <c r="K272" s="71">
        <v>4.5999999999999996</v>
      </c>
      <c r="L272" s="59">
        <v>0</v>
      </c>
      <c r="M272" s="71">
        <v>1</v>
      </c>
      <c r="N272" s="71">
        <v>1</v>
      </c>
      <c r="O272" s="60">
        <v>0</v>
      </c>
      <c r="P272" s="60">
        <v>0</v>
      </c>
      <c r="Q272" s="60">
        <v>0</v>
      </c>
      <c r="R272" s="60">
        <v>0</v>
      </c>
      <c r="S272" s="60">
        <v>0</v>
      </c>
      <c r="T272" s="70">
        <v>0.6</v>
      </c>
      <c r="U272" s="71">
        <v>0.6</v>
      </c>
      <c r="V272" s="71">
        <v>1.8</v>
      </c>
      <c r="W272" s="71">
        <v>2.2999999999999998</v>
      </c>
      <c r="X272" s="70">
        <v>17</v>
      </c>
      <c r="Y272" s="71">
        <v>9</v>
      </c>
      <c r="Z272" s="71">
        <v>21</v>
      </c>
      <c r="AA272" s="59">
        <v>0</v>
      </c>
      <c r="AB272" s="71">
        <v>0.22</v>
      </c>
      <c r="AC272" s="71">
        <v>0.22</v>
      </c>
      <c r="AD272" s="60">
        <v>0</v>
      </c>
      <c r="AE272" s="71">
        <v>0.22</v>
      </c>
      <c r="AF272" s="70">
        <v>0.12</v>
      </c>
      <c r="AG272" s="71">
        <v>0.39</v>
      </c>
      <c r="AH272" s="71">
        <v>0.51</v>
      </c>
      <c r="AI272" s="71">
        <v>0.12</v>
      </c>
      <c r="AJ272" s="71">
        <v>0.51</v>
      </c>
      <c r="AK272" s="63" t="s">
        <v>25</v>
      </c>
      <c r="AL272" s="95">
        <f t="shared" si="4"/>
        <v>-0.29000000000000004</v>
      </c>
    </row>
    <row r="273" spans="1:38" ht="17.25" thickBot="1">
      <c r="A273" s="72">
        <v>271</v>
      </c>
      <c r="B273" s="57" t="s">
        <v>260</v>
      </c>
      <c r="C273" s="58" t="s">
        <v>1813</v>
      </c>
      <c r="D273" s="69" t="s">
        <v>103</v>
      </c>
      <c r="E273" s="58" t="s">
        <v>69</v>
      </c>
      <c r="F273" s="69" t="s">
        <v>3410</v>
      </c>
      <c r="G273" s="69">
        <v>1996</v>
      </c>
      <c r="H273" s="70">
        <v>6</v>
      </c>
      <c r="I273" s="71">
        <v>3</v>
      </c>
      <c r="J273" s="71">
        <v>249</v>
      </c>
      <c r="K273" s="71">
        <v>2.8</v>
      </c>
      <c r="L273" s="70">
        <v>3</v>
      </c>
      <c r="M273" s="60">
        <v>0</v>
      </c>
      <c r="N273" s="71">
        <v>3</v>
      </c>
      <c r="O273" s="71">
        <v>3</v>
      </c>
      <c r="P273" s="60">
        <v>0</v>
      </c>
      <c r="Q273" s="60">
        <v>0</v>
      </c>
      <c r="R273" s="60">
        <v>0</v>
      </c>
      <c r="S273" s="60">
        <v>0</v>
      </c>
      <c r="T273" s="70">
        <v>0.5</v>
      </c>
      <c r="U273" s="71">
        <v>0.5</v>
      </c>
      <c r="V273" s="60">
        <v>0</v>
      </c>
      <c r="W273" s="71">
        <v>0.6</v>
      </c>
      <c r="X273" s="70">
        <v>3</v>
      </c>
      <c r="Y273" s="71">
        <v>5</v>
      </c>
      <c r="Z273" s="71">
        <v>7</v>
      </c>
      <c r="AA273" s="70">
        <v>1.08</v>
      </c>
      <c r="AB273" s="60">
        <v>0</v>
      </c>
      <c r="AC273" s="71">
        <v>1.08</v>
      </c>
      <c r="AD273" s="71">
        <v>1.08</v>
      </c>
      <c r="AE273" s="71">
        <v>1.08</v>
      </c>
      <c r="AF273" s="70">
        <v>0.19</v>
      </c>
      <c r="AG273" s="71">
        <v>0.02</v>
      </c>
      <c r="AH273" s="71">
        <v>0.2</v>
      </c>
      <c r="AI273" s="71">
        <v>0.19</v>
      </c>
      <c r="AJ273" s="71">
        <v>0.2</v>
      </c>
      <c r="AK273" s="63" t="s">
        <v>25</v>
      </c>
      <c r="AL273" s="95">
        <f t="shared" si="4"/>
        <v>0.88000000000000012</v>
      </c>
    </row>
    <row r="274" spans="1:38" ht="17.25" thickBot="1">
      <c r="A274" s="72">
        <v>272</v>
      </c>
      <c r="B274" s="57" t="s">
        <v>3125</v>
      </c>
      <c r="C274" s="58" t="s">
        <v>1814</v>
      </c>
      <c r="D274" s="69" t="s">
        <v>104</v>
      </c>
      <c r="E274" s="58" t="s">
        <v>77</v>
      </c>
      <c r="F274" s="69" t="s">
        <v>3806</v>
      </c>
      <c r="G274" s="69">
        <v>1989</v>
      </c>
      <c r="H274" s="70">
        <v>2</v>
      </c>
      <c r="I274" s="71">
        <v>2</v>
      </c>
      <c r="J274" s="71">
        <v>151</v>
      </c>
      <c r="K274" s="71">
        <v>1.7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59">
        <v>0</v>
      </c>
      <c r="U274" s="60">
        <v>0</v>
      </c>
      <c r="V274" s="71">
        <v>0.1</v>
      </c>
      <c r="W274" s="71">
        <v>0.1</v>
      </c>
      <c r="X274" s="70">
        <v>1</v>
      </c>
      <c r="Y274" s="71">
        <v>6</v>
      </c>
      <c r="Z274" s="71">
        <v>1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59">
        <v>0</v>
      </c>
      <c r="AG274" s="71">
        <v>7.0000000000000007E-2</v>
      </c>
      <c r="AH274" s="71">
        <v>7.0000000000000007E-2</v>
      </c>
      <c r="AI274" s="60">
        <v>0</v>
      </c>
      <c r="AJ274" s="71">
        <v>7.0000000000000007E-2</v>
      </c>
      <c r="AK274" s="63" t="s">
        <v>25</v>
      </c>
      <c r="AL274" s="95">
        <f t="shared" si="4"/>
        <v>-7.0000000000000007E-2</v>
      </c>
    </row>
    <row r="275" spans="1:38" ht="17.25" thickBot="1">
      <c r="A275" s="72">
        <v>273</v>
      </c>
      <c r="B275" s="57" t="s">
        <v>3144</v>
      </c>
      <c r="C275" s="58" t="s">
        <v>1868</v>
      </c>
      <c r="D275" s="69" t="s">
        <v>103</v>
      </c>
      <c r="E275" s="58" t="s">
        <v>69</v>
      </c>
      <c r="F275" s="69" t="s">
        <v>3807</v>
      </c>
      <c r="G275" s="69">
        <v>2003</v>
      </c>
      <c r="H275" s="70">
        <v>2</v>
      </c>
      <c r="I275" s="71">
        <v>1</v>
      </c>
      <c r="J275" s="71">
        <v>117</v>
      </c>
      <c r="K275" s="71">
        <v>1.3</v>
      </c>
      <c r="L275" s="70">
        <v>1</v>
      </c>
      <c r="M275" s="60">
        <v>0</v>
      </c>
      <c r="N275" s="71">
        <v>1</v>
      </c>
      <c r="O275" s="71">
        <v>1</v>
      </c>
      <c r="P275" s="60">
        <v>0</v>
      </c>
      <c r="Q275" s="60">
        <v>0</v>
      </c>
      <c r="R275" s="71">
        <v>1</v>
      </c>
      <c r="S275" s="60">
        <v>0</v>
      </c>
      <c r="T275" s="59">
        <v>0</v>
      </c>
      <c r="U275" s="60">
        <v>0</v>
      </c>
      <c r="V275" s="71">
        <v>0.4</v>
      </c>
      <c r="W275" s="71">
        <v>0.4</v>
      </c>
      <c r="X275" s="70">
        <v>2</v>
      </c>
      <c r="Y275" s="71">
        <v>6</v>
      </c>
      <c r="Z275" s="71">
        <v>8</v>
      </c>
      <c r="AA275" s="70">
        <v>0.77</v>
      </c>
      <c r="AB275" s="60">
        <v>0</v>
      </c>
      <c r="AC275" s="71">
        <v>0.77</v>
      </c>
      <c r="AD275" s="71">
        <v>0.77</v>
      </c>
      <c r="AE275" s="71">
        <v>0.77</v>
      </c>
      <c r="AF275" s="70">
        <v>0.02</v>
      </c>
      <c r="AG275" s="71">
        <v>0.28999999999999998</v>
      </c>
      <c r="AH275" s="71">
        <v>0.31</v>
      </c>
      <c r="AI275" s="71">
        <v>0.02</v>
      </c>
      <c r="AJ275" s="71">
        <v>0.31</v>
      </c>
      <c r="AK275" s="63" t="s">
        <v>25</v>
      </c>
      <c r="AL275" s="95">
        <f t="shared" si="4"/>
        <v>0.46</v>
      </c>
    </row>
    <row r="276" spans="1:38" ht="17.25" thickBot="1">
      <c r="A276" s="72">
        <v>274</v>
      </c>
      <c r="B276" s="57" t="s">
        <v>3279</v>
      </c>
      <c r="C276" s="58" t="s">
        <v>1814</v>
      </c>
      <c r="D276" s="69" t="s">
        <v>104</v>
      </c>
      <c r="E276" s="58" t="s">
        <v>2653</v>
      </c>
      <c r="F276" s="69" t="s">
        <v>3808</v>
      </c>
      <c r="G276" s="69">
        <v>2002</v>
      </c>
      <c r="H276" s="70">
        <v>4</v>
      </c>
      <c r="I276" s="71">
        <v>2</v>
      </c>
      <c r="J276" s="71">
        <v>247</v>
      </c>
      <c r="K276" s="71">
        <v>2.7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59">
        <v>0</v>
      </c>
      <c r="U276" s="60">
        <v>0</v>
      </c>
      <c r="V276" s="60">
        <v>0</v>
      </c>
      <c r="W276" s="60">
        <v>0</v>
      </c>
      <c r="X276" s="70">
        <v>1</v>
      </c>
      <c r="Y276" s="71">
        <v>10</v>
      </c>
      <c r="Z276" s="60">
        <v>0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70">
        <v>0.01</v>
      </c>
      <c r="AG276" s="60">
        <v>0</v>
      </c>
      <c r="AH276" s="71">
        <v>0.01</v>
      </c>
      <c r="AI276" s="71">
        <v>0.01</v>
      </c>
      <c r="AJ276" s="71">
        <v>0.01</v>
      </c>
      <c r="AK276" s="63" t="s">
        <v>25</v>
      </c>
      <c r="AL276" s="95">
        <f t="shared" si="4"/>
        <v>-0.01</v>
      </c>
    </row>
    <row r="277" spans="1:38" ht="17.25" thickBot="1">
      <c r="A277" s="72">
        <v>275</v>
      </c>
      <c r="B277" s="57" t="s">
        <v>261</v>
      </c>
      <c r="C277" s="58" t="s">
        <v>1840</v>
      </c>
      <c r="D277" s="69" t="s">
        <v>104</v>
      </c>
      <c r="E277" s="58" t="s">
        <v>95</v>
      </c>
      <c r="F277" s="69" t="s">
        <v>3809</v>
      </c>
      <c r="G277" s="69">
        <v>1997</v>
      </c>
      <c r="H277" s="70">
        <v>2</v>
      </c>
      <c r="I277" s="60">
        <v>0</v>
      </c>
      <c r="J277" s="71">
        <v>35</v>
      </c>
      <c r="K277" s="71">
        <v>0.4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1</v>
      </c>
      <c r="S277" s="60">
        <v>0</v>
      </c>
      <c r="T277" s="59">
        <v>0</v>
      </c>
      <c r="U277" s="60">
        <v>0</v>
      </c>
      <c r="V277" s="60">
        <v>0</v>
      </c>
      <c r="W277" s="60">
        <v>0</v>
      </c>
      <c r="X277" s="70">
        <v>1</v>
      </c>
      <c r="Y277" s="71">
        <v>2</v>
      </c>
      <c r="Z277" s="60">
        <v>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59">
        <v>0</v>
      </c>
      <c r="AG277" s="71">
        <v>0.05</v>
      </c>
      <c r="AH277" s="71">
        <v>0.05</v>
      </c>
      <c r="AI277" s="60">
        <v>0</v>
      </c>
      <c r="AJ277" s="71">
        <v>0.05</v>
      </c>
      <c r="AK277" s="63" t="s">
        <v>25</v>
      </c>
      <c r="AL277" s="95">
        <f t="shared" si="4"/>
        <v>-0.05</v>
      </c>
    </row>
    <row r="278" spans="1:38" ht="17.25" thickBot="1">
      <c r="A278" s="72">
        <v>276</v>
      </c>
      <c r="B278" s="57" t="s">
        <v>262</v>
      </c>
      <c r="C278" s="58" t="s">
        <v>1814</v>
      </c>
      <c r="D278" s="69" t="s">
        <v>104</v>
      </c>
      <c r="E278" s="58" t="s">
        <v>73</v>
      </c>
      <c r="F278" s="69" t="s">
        <v>3810</v>
      </c>
      <c r="G278" s="69">
        <v>1986</v>
      </c>
      <c r="H278" s="70">
        <v>6</v>
      </c>
      <c r="I278" s="71">
        <v>4</v>
      </c>
      <c r="J278" s="71">
        <v>274</v>
      </c>
      <c r="K278" s="71">
        <v>3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71">
        <v>2</v>
      </c>
      <c r="S278" s="60">
        <v>0</v>
      </c>
      <c r="T278" s="59">
        <v>0</v>
      </c>
      <c r="U278" s="60">
        <v>0</v>
      </c>
      <c r="V278" s="71">
        <v>0.1</v>
      </c>
      <c r="W278" s="71">
        <v>0.1</v>
      </c>
      <c r="X278" s="70">
        <v>2</v>
      </c>
      <c r="Y278" s="71">
        <v>18</v>
      </c>
      <c r="Z278" s="71">
        <v>15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59">
        <v>0</v>
      </c>
      <c r="AG278" s="71">
        <v>0.04</v>
      </c>
      <c r="AH278" s="71">
        <v>0.04</v>
      </c>
      <c r="AI278" s="60">
        <v>0</v>
      </c>
      <c r="AJ278" s="71">
        <v>0.04</v>
      </c>
      <c r="AK278" s="63" t="s">
        <v>25</v>
      </c>
      <c r="AL278" s="95">
        <f t="shared" si="4"/>
        <v>-0.04</v>
      </c>
    </row>
    <row r="279" spans="1:38" ht="17.25" thickBot="1">
      <c r="A279" s="72">
        <v>277</v>
      </c>
      <c r="B279" s="57" t="s">
        <v>263</v>
      </c>
      <c r="C279" s="58" t="s">
        <v>1814</v>
      </c>
      <c r="D279" s="69" t="s">
        <v>104</v>
      </c>
      <c r="E279" s="58" t="s">
        <v>83</v>
      </c>
      <c r="F279" s="69" t="s">
        <v>3811</v>
      </c>
      <c r="G279" s="69">
        <v>1993</v>
      </c>
      <c r="H279" s="70">
        <v>1</v>
      </c>
      <c r="I279" s="71">
        <v>1</v>
      </c>
      <c r="J279" s="71">
        <v>30</v>
      </c>
      <c r="K279" s="71">
        <v>0.3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0">
        <v>0</v>
      </c>
      <c r="S279" s="60">
        <v>0</v>
      </c>
      <c r="T279" s="59">
        <v>0</v>
      </c>
      <c r="U279" s="60">
        <v>0</v>
      </c>
      <c r="V279" s="60">
        <v>0</v>
      </c>
      <c r="W279" s="60">
        <v>0</v>
      </c>
      <c r="X279" s="59">
        <v>0</v>
      </c>
      <c r="Y279" s="60">
        <v>0</v>
      </c>
      <c r="Z279" s="60">
        <v>0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70">
        <v>0.02</v>
      </c>
      <c r="AG279" s="71">
        <v>7.0000000000000007E-2</v>
      </c>
      <c r="AH279" s="71">
        <v>0.09</v>
      </c>
      <c r="AI279" s="71">
        <v>0.02</v>
      </c>
      <c r="AJ279" s="71">
        <v>0.09</v>
      </c>
      <c r="AK279" s="63" t="s">
        <v>25</v>
      </c>
      <c r="AL279" s="95">
        <f t="shared" si="4"/>
        <v>-0.09</v>
      </c>
    </row>
    <row r="280" spans="1:38" ht="17.25" thickBot="1">
      <c r="A280" s="72">
        <v>278</v>
      </c>
      <c r="B280" s="57" t="s">
        <v>264</v>
      </c>
      <c r="C280" s="58" t="s">
        <v>1814</v>
      </c>
      <c r="D280" s="69" t="s">
        <v>104</v>
      </c>
      <c r="E280" s="58" t="s">
        <v>85</v>
      </c>
      <c r="F280" s="69" t="s">
        <v>3812</v>
      </c>
      <c r="G280" s="69">
        <v>1999</v>
      </c>
      <c r="H280" s="70">
        <v>9</v>
      </c>
      <c r="I280" s="71">
        <v>9</v>
      </c>
      <c r="J280" s="71">
        <v>810</v>
      </c>
      <c r="K280" s="71">
        <v>9</v>
      </c>
      <c r="L280" s="59">
        <v>0</v>
      </c>
      <c r="M280" s="71">
        <v>1</v>
      </c>
      <c r="N280" s="71">
        <v>1</v>
      </c>
      <c r="O280" s="60">
        <v>0</v>
      </c>
      <c r="P280" s="60">
        <v>0</v>
      </c>
      <c r="Q280" s="60">
        <v>0</v>
      </c>
      <c r="R280" s="71">
        <v>2</v>
      </c>
      <c r="S280" s="60">
        <v>0</v>
      </c>
      <c r="T280" s="70">
        <v>0.1</v>
      </c>
      <c r="U280" s="71">
        <v>0.1</v>
      </c>
      <c r="V280" s="71">
        <v>0.7</v>
      </c>
      <c r="W280" s="71">
        <v>0.8</v>
      </c>
      <c r="X280" s="70">
        <v>7</v>
      </c>
      <c r="Y280" s="71">
        <v>24</v>
      </c>
      <c r="Z280" s="71">
        <v>49</v>
      </c>
      <c r="AA280" s="59">
        <v>0</v>
      </c>
      <c r="AB280" s="71">
        <v>0.11</v>
      </c>
      <c r="AC280" s="71">
        <v>0.11</v>
      </c>
      <c r="AD280" s="60">
        <v>0</v>
      </c>
      <c r="AE280" s="71">
        <v>0.11</v>
      </c>
      <c r="AF280" s="70">
        <v>0.01</v>
      </c>
      <c r="AG280" s="71">
        <v>0.08</v>
      </c>
      <c r="AH280" s="71">
        <v>0.09</v>
      </c>
      <c r="AI280" s="71">
        <v>0.01</v>
      </c>
      <c r="AJ280" s="71">
        <v>0.09</v>
      </c>
      <c r="AK280" s="63" t="s">
        <v>25</v>
      </c>
      <c r="AL280" s="95">
        <f t="shared" si="4"/>
        <v>2.0000000000000004E-2</v>
      </c>
    </row>
    <row r="281" spans="1:38" ht="17.25" thickBot="1">
      <c r="A281" s="72">
        <v>279</v>
      </c>
      <c r="B281" s="57" t="s">
        <v>265</v>
      </c>
      <c r="C281" s="58" t="s">
        <v>1863</v>
      </c>
      <c r="D281" s="69" t="s">
        <v>102</v>
      </c>
      <c r="E281" s="58" t="s">
        <v>73</v>
      </c>
      <c r="F281" s="69" t="s">
        <v>3813</v>
      </c>
      <c r="G281" s="69">
        <v>1997</v>
      </c>
      <c r="H281" s="70">
        <v>9</v>
      </c>
      <c r="I281" s="71">
        <v>8</v>
      </c>
      <c r="J281" s="71">
        <v>755</v>
      </c>
      <c r="K281" s="71">
        <v>8.4</v>
      </c>
      <c r="L281" s="70">
        <v>3</v>
      </c>
      <c r="M281" s="71">
        <v>3</v>
      </c>
      <c r="N281" s="71">
        <v>6</v>
      </c>
      <c r="O281" s="71">
        <v>3</v>
      </c>
      <c r="P281" s="60">
        <v>0</v>
      </c>
      <c r="Q281" s="60">
        <v>0</v>
      </c>
      <c r="R281" s="71">
        <v>3</v>
      </c>
      <c r="S281" s="60">
        <v>0</v>
      </c>
      <c r="T281" s="70">
        <v>2.4</v>
      </c>
      <c r="U281" s="71">
        <v>2.4</v>
      </c>
      <c r="V281" s="71">
        <v>1.5</v>
      </c>
      <c r="W281" s="71">
        <v>3.9</v>
      </c>
      <c r="X281" s="70">
        <v>54</v>
      </c>
      <c r="Y281" s="71">
        <v>19</v>
      </c>
      <c r="Z281" s="71">
        <v>100</v>
      </c>
      <c r="AA281" s="70">
        <v>0.36</v>
      </c>
      <c r="AB281" s="71">
        <v>0.36</v>
      </c>
      <c r="AC281" s="71">
        <v>0.72</v>
      </c>
      <c r="AD281" s="71">
        <v>0.36</v>
      </c>
      <c r="AE281" s="71">
        <v>0.72</v>
      </c>
      <c r="AF281" s="70">
        <v>0.28999999999999998</v>
      </c>
      <c r="AG281" s="71">
        <v>0.18</v>
      </c>
      <c r="AH281" s="71">
        <v>0.46</v>
      </c>
      <c r="AI281" s="71">
        <v>0.28999999999999998</v>
      </c>
      <c r="AJ281" s="71">
        <v>0.46</v>
      </c>
      <c r="AK281" s="63" t="s">
        <v>25</v>
      </c>
      <c r="AL281" s="95">
        <f t="shared" si="4"/>
        <v>0.25999999999999995</v>
      </c>
    </row>
    <row r="282" spans="1:38" ht="17.25" thickBot="1">
      <c r="A282" s="72">
        <v>280</v>
      </c>
      <c r="B282" s="57" t="s">
        <v>266</v>
      </c>
      <c r="C282" s="58" t="s">
        <v>1861</v>
      </c>
      <c r="D282" s="69" t="s">
        <v>102</v>
      </c>
      <c r="E282" s="58" t="s">
        <v>75</v>
      </c>
      <c r="F282" s="69" t="s">
        <v>3814</v>
      </c>
      <c r="G282" s="69">
        <v>1994</v>
      </c>
      <c r="H282" s="70">
        <v>1</v>
      </c>
      <c r="I282" s="60">
        <v>0</v>
      </c>
      <c r="J282" s="71">
        <v>33</v>
      </c>
      <c r="K282" s="71">
        <v>0.4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0">
        <v>0</v>
      </c>
      <c r="S282" s="60">
        <v>0</v>
      </c>
      <c r="T282" s="70">
        <v>0.2</v>
      </c>
      <c r="U282" s="71">
        <v>0.2</v>
      </c>
      <c r="V282" s="60">
        <v>0</v>
      </c>
      <c r="W282" s="71">
        <v>0.2</v>
      </c>
      <c r="X282" s="59">
        <v>0</v>
      </c>
      <c r="Y282" s="71">
        <v>1</v>
      </c>
      <c r="Z282" s="60">
        <v>0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0.44</v>
      </c>
      <c r="AG282" s="60">
        <v>0</v>
      </c>
      <c r="AH282" s="71">
        <v>0.44</v>
      </c>
      <c r="AI282" s="71">
        <v>0.44</v>
      </c>
      <c r="AJ282" s="71">
        <v>0.44</v>
      </c>
      <c r="AK282" s="63" t="s">
        <v>25</v>
      </c>
      <c r="AL282" s="95">
        <f t="shared" si="4"/>
        <v>-0.44</v>
      </c>
    </row>
    <row r="283" spans="1:38" ht="17.25" thickBot="1">
      <c r="A283" s="72">
        <v>281</v>
      </c>
      <c r="B283" s="57" t="s">
        <v>3126</v>
      </c>
      <c r="C283" s="58" t="s">
        <v>1826</v>
      </c>
      <c r="D283" s="69" t="s">
        <v>1812</v>
      </c>
      <c r="E283" s="58" t="s">
        <v>91</v>
      </c>
      <c r="F283" s="69" t="s">
        <v>3815</v>
      </c>
      <c r="G283" s="69">
        <v>2000</v>
      </c>
      <c r="H283" s="70">
        <v>6</v>
      </c>
      <c r="I283" s="60">
        <v>0</v>
      </c>
      <c r="J283" s="71">
        <v>100</v>
      </c>
      <c r="K283" s="71">
        <v>1.1000000000000001</v>
      </c>
      <c r="L283" s="70">
        <v>1</v>
      </c>
      <c r="M283" s="60">
        <v>0</v>
      </c>
      <c r="N283" s="71">
        <v>1</v>
      </c>
      <c r="O283" s="71">
        <v>1</v>
      </c>
      <c r="P283" s="60">
        <v>0</v>
      </c>
      <c r="Q283" s="60">
        <v>0</v>
      </c>
      <c r="R283" s="60">
        <v>0</v>
      </c>
      <c r="S283" s="60">
        <v>0</v>
      </c>
      <c r="T283" s="70">
        <v>0.1</v>
      </c>
      <c r="U283" s="71">
        <v>0.1</v>
      </c>
      <c r="V283" s="60">
        <v>0</v>
      </c>
      <c r="W283" s="71">
        <v>0.1</v>
      </c>
      <c r="X283" s="70">
        <v>4</v>
      </c>
      <c r="Y283" s="71">
        <v>4</v>
      </c>
      <c r="Z283" s="71">
        <v>7</v>
      </c>
      <c r="AA283" s="70">
        <v>0.9</v>
      </c>
      <c r="AB283" s="60">
        <v>0</v>
      </c>
      <c r="AC283" s="71">
        <v>0.9</v>
      </c>
      <c r="AD283" s="71">
        <v>0.9</v>
      </c>
      <c r="AE283" s="71">
        <v>0.9</v>
      </c>
      <c r="AF283" s="70">
        <v>7.0000000000000007E-2</v>
      </c>
      <c r="AG283" s="71">
        <v>0.03</v>
      </c>
      <c r="AH283" s="71">
        <v>0.1</v>
      </c>
      <c r="AI283" s="71">
        <v>7.0000000000000007E-2</v>
      </c>
      <c r="AJ283" s="71">
        <v>0.1</v>
      </c>
      <c r="AK283" s="63" t="s">
        <v>25</v>
      </c>
      <c r="AL283" s="95">
        <f t="shared" si="4"/>
        <v>0.8</v>
      </c>
    </row>
    <row r="284" spans="1:38" ht="17.25" thickBot="1">
      <c r="A284" s="72">
        <v>282</v>
      </c>
      <c r="B284" s="57" t="s">
        <v>2970</v>
      </c>
      <c r="C284" s="58" t="s">
        <v>1823</v>
      </c>
      <c r="D284" s="69" t="s">
        <v>104</v>
      </c>
      <c r="E284" s="58" t="s">
        <v>87</v>
      </c>
      <c r="F284" s="69" t="s">
        <v>3816</v>
      </c>
      <c r="G284" s="69">
        <v>1997</v>
      </c>
      <c r="H284" s="70">
        <v>4</v>
      </c>
      <c r="I284" s="71">
        <v>1</v>
      </c>
      <c r="J284" s="71">
        <v>168</v>
      </c>
      <c r="K284" s="71">
        <v>1.9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71">
        <v>2</v>
      </c>
      <c r="S284" s="60">
        <v>0</v>
      </c>
      <c r="T284" s="70">
        <v>0.1</v>
      </c>
      <c r="U284" s="71">
        <v>0.1</v>
      </c>
      <c r="V284" s="71">
        <v>0.1</v>
      </c>
      <c r="W284" s="71">
        <v>0.2</v>
      </c>
      <c r="X284" s="70">
        <v>4</v>
      </c>
      <c r="Y284" s="71">
        <v>9</v>
      </c>
      <c r="Z284" s="71">
        <v>7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0.05</v>
      </c>
      <c r="AG284" s="71">
        <v>0.06</v>
      </c>
      <c r="AH284" s="71">
        <v>0.11</v>
      </c>
      <c r="AI284" s="71">
        <v>0.05</v>
      </c>
      <c r="AJ284" s="71">
        <v>0.11</v>
      </c>
      <c r="AK284" s="63" t="s">
        <v>25</v>
      </c>
      <c r="AL284" s="95">
        <f t="shared" si="4"/>
        <v>-0.11</v>
      </c>
    </row>
    <row r="285" spans="1:38" ht="17.25" thickBot="1">
      <c r="A285" s="72">
        <v>283</v>
      </c>
      <c r="B285" s="57" t="s">
        <v>267</v>
      </c>
      <c r="C285" s="58" t="s">
        <v>1840</v>
      </c>
      <c r="D285" s="69" t="s">
        <v>1821</v>
      </c>
      <c r="E285" s="58" t="s">
        <v>95</v>
      </c>
      <c r="F285" s="69" t="s">
        <v>3817</v>
      </c>
      <c r="G285" s="69">
        <v>1992</v>
      </c>
      <c r="H285" s="70">
        <v>5</v>
      </c>
      <c r="I285" s="60">
        <v>0</v>
      </c>
      <c r="J285" s="71">
        <v>88</v>
      </c>
      <c r="K285" s="71">
        <v>1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70">
        <v>0.5</v>
      </c>
      <c r="U285" s="71">
        <v>0.5</v>
      </c>
      <c r="V285" s="71">
        <v>0.2</v>
      </c>
      <c r="W285" s="71">
        <v>0.7</v>
      </c>
      <c r="X285" s="70">
        <v>1</v>
      </c>
      <c r="Y285" s="71">
        <v>3</v>
      </c>
      <c r="Z285" s="71">
        <v>13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0.5</v>
      </c>
      <c r="AG285" s="71">
        <v>0.22</v>
      </c>
      <c r="AH285" s="71">
        <v>0.72</v>
      </c>
      <c r="AI285" s="71">
        <v>0.5</v>
      </c>
      <c r="AJ285" s="71">
        <v>0.72</v>
      </c>
      <c r="AK285" s="63" t="s">
        <v>25</v>
      </c>
      <c r="AL285" s="95">
        <f t="shared" si="4"/>
        <v>-0.72</v>
      </c>
    </row>
    <row r="286" spans="1:38" ht="17.25" thickBot="1">
      <c r="A286" s="72">
        <v>284</v>
      </c>
      <c r="B286" s="57" t="s">
        <v>2701</v>
      </c>
      <c r="C286" s="58" t="s">
        <v>1814</v>
      </c>
      <c r="D286" s="69" t="s">
        <v>102</v>
      </c>
      <c r="E286" s="58" t="s">
        <v>2653</v>
      </c>
      <c r="F286" s="69" t="s">
        <v>3818</v>
      </c>
      <c r="G286" s="69">
        <v>1995</v>
      </c>
      <c r="H286" s="70">
        <v>9</v>
      </c>
      <c r="I286" s="71">
        <v>9</v>
      </c>
      <c r="J286" s="71">
        <v>770</v>
      </c>
      <c r="K286" s="71">
        <v>8.6</v>
      </c>
      <c r="L286" s="70">
        <v>3</v>
      </c>
      <c r="M286" s="71">
        <v>1</v>
      </c>
      <c r="N286" s="71">
        <v>4</v>
      </c>
      <c r="O286" s="71">
        <v>1</v>
      </c>
      <c r="P286" s="71">
        <v>2</v>
      </c>
      <c r="Q286" s="71">
        <v>2</v>
      </c>
      <c r="R286" s="71">
        <v>1</v>
      </c>
      <c r="S286" s="60">
        <v>0</v>
      </c>
      <c r="T286" s="70">
        <v>3.5</v>
      </c>
      <c r="U286" s="71">
        <v>1.9</v>
      </c>
      <c r="V286" s="71">
        <v>0.4</v>
      </c>
      <c r="W286" s="71">
        <v>2.2999999999999998</v>
      </c>
      <c r="X286" s="70">
        <v>8</v>
      </c>
      <c r="Y286" s="71">
        <v>26</v>
      </c>
      <c r="Z286" s="71">
        <v>51</v>
      </c>
      <c r="AA286" s="70">
        <v>0.35</v>
      </c>
      <c r="AB286" s="71">
        <v>0.12</v>
      </c>
      <c r="AC286" s="71">
        <v>0.47</v>
      </c>
      <c r="AD286" s="71">
        <v>0.12</v>
      </c>
      <c r="AE286" s="71">
        <v>0.23</v>
      </c>
      <c r="AF286" s="70">
        <v>0.4</v>
      </c>
      <c r="AG286" s="71">
        <v>0.05</v>
      </c>
      <c r="AH286" s="71">
        <v>0.45</v>
      </c>
      <c r="AI286" s="71">
        <v>0.22</v>
      </c>
      <c r="AJ286" s="71">
        <v>0.27</v>
      </c>
      <c r="AK286" s="63" t="s">
        <v>25</v>
      </c>
      <c r="AL286" s="95">
        <f t="shared" si="4"/>
        <v>1.9999999999999962E-2</v>
      </c>
    </row>
    <row r="287" spans="1:38" ht="17.25" thickBot="1">
      <c r="A287" s="72">
        <v>285</v>
      </c>
      <c r="B287" s="57" t="s">
        <v>268</v>
      </c>
      <c r="C287" s="58" t="s">
        <v>1814</v>
      </c>
      <c r="D287" s="69" t="s">
        <v>103</v>
      </c>
      <c r="E287" s="58" t="s">
        <v>69</v>
      </c>
      <c r="F287" s="69" t="s">
        <v>3819</v>
      </c>
      <c r="G287" s="69">
        <v>1999</v>
      </c>
      <c r="H287" s="70">
        <v>5</v>
      </c>
      <c r="I287" s="71">
        <v>4</v>
      </c>
      <c r="J287" s="71">
        <v>292</v>
      </c>
      <c r="K287" s="71">
        <v>3.2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71">
        <v>1</v>
      </c>
      <c r="S287" s="60">
        <v>0</v>
      </c>
      <c r="T287" s="70">
        <v>0.2</v>
      </c>
      <c r="U287" s="71">
        <v>0.2</v>
      </c>
      <c r="V287" s="71">
        <v>0.2</v>
      </c>
      <c r="W287" s="71">
        <v>0.4</v>
      </c>
      <c r="X287" s="70">
        <v>5</v>
      </c>
      <c r="Y287" s="71">
        <v>11</v>
      </c>
      <c r="Z287" s="71">
        <v>19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0.06</v>
      </c>
      <c r="AG287" s="71">
        <v>0.06</v>
      </c>
      <c r="AH287" s="71">
        <v>0.12</v>
      </c>
      <c r="AI287" s="71">
        <v>0.06</v>
      </c>
      <c r="AJ287" s="71">
        <v>0.12</v>
      </c>
      <c r="AK287" s="63" t="s">
        <v>25</v>
      </c>
      <c r="AL287" s="95">
        <f t="shared" si="4"/>
        <v>-0.12</v>
      </c>
    </row>
    <row r="288" spans="1:38" ht="17.25" thickBot="1">
      <c r="A288" s="72">
        <v>286</v>
      </c>
      <c r="B288" s="57" t="s">
        <v>270</v>
      </c>
      <c r="C288" s="58" t="s">
        <v>1864</v>
      </c>
      <c r="D288" s="69" t="s">
        <v>2841</v>
      </c>
      <c r="E288" s="58" t="s">
        <v>81</v>
      </c>
      <c r="F288" s="69" t="s">
        <v>3820</v>
      </c>
      <c r="G288" s="69">
        <v>2001</v>
      </c>
      <c r="H288" s="70">
        <v>8</v>
      </c>
      <c r="I288" s="71">
        <v>4</v>
      </c>
      <c r="J288" s="71">
        <v>309</v>
      </c>
      <c r="K288" s="71">
        <v>3.4</v>
      </c>
      <c r="L288" s="70">
        <v>2</v>
      </c>
      <c r="M288" s="60">
        <v>0</v>
      </c>
      <c r="N288" s="71">
        <v>2</v>
      </c>
      <c r="O288" s="71">
        <v>2</v>
      </c>
      <c r="P288" s="60">
        <v>0</v>
      </c>
      <c r="Q288" s="60">
        <v>0</v>
      </c>
      <c r="R288" s="71">
        <v>1</v>
      </c>
      <c r="S288" s="60">
        <v>0</v>
      </c>
      <c r="T288" s="70">
        <v>0.7</v>
      </c>
      <c r="U288" s="71">
        <v>0.7</v>
      </c>
      <c r="V288" s="71">
        <v>0.8</v>
      </c>
      <c r="W288" s="71">
        <v>1.6</v>
      </c>
      <c r="X288" s="70">
        <v>16</v>
      </c>
      <c r="Y288" s="71">
        <v>6</v>
      </c>
      <c r="Z288" s="71">
        <v>22</v>
      </c>
      <c r="AA288" s="70">
        <v>0.57999999999999996</v>
      </c>
      <c r="AB288" s="60">
        <v>0</v>
      </c>
      <c r="AC288" s="71">
        <v>0.57999999999999996</v>
      </c>
      <c r="AD288" s="71">
        <v>0.57999999999999996</v>
      </c>
      <c r="AE288" s="71">
        <v>0.57999999999999996</v>
      </c>
      <c r="AF288" s="70">
        <v>0.21</v>
      </c>
      <c r="AG288" s="71">
        <v>0.24</v>
      </c>
      <c r="AH288" s="71">
        <v>0.46</v>
      </c>
      <c r="AI288" s="71">
        <v>0.21</v>
      </c>
      <c r="AJ288" s="71">
        <v>0.46</v>
      </c>
      <c r="AK288" s="63" t="s">
        <v>25</v>
      </c>
      <c r="AL288" s="95">
        <f t="shared" si="4"/>
        <v>0.11999999999999994</v>
      </c>
    </row>
    <row r="289" spans="1:38" ht="17.25" thickBot="1">
      <c r="A289" s="72">
        <v>287</v>
      </c>
      <c r="B289" s="57" t="s">
        <v>2839</v>
      </c>
      <c r="C289" s="58" t="s">
        <v>1824</v>
      </c>
      <c r="D289" s="69" t="s">
        <v>102</v>
      </c>
      <c r="E289" s="58" t="s">
        <v>75</v>
      </c>
      <c r="F289" s="69" t="s">
        <v>3479</v>
      </c>
      <c r="G289" s="69">
        <v>2001</v>
      </c>
      <c r="H289" s="70">
        <v>3</v>
      </c>
      <c r="I289" s="60">
        <v>0</v>
      </c>
      <c r="J289" s="71">
        <v>28</v>
      </c>
      <c r="K289" s="71">
        <v>0.3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0.2</v>
      </c>
      <c r="U289" s="71">
        <v>0.2</v>
      </c>
      <c r="V289" s="60">
        <v>0</v>
      </c>
      <c r="W289" s="71">
        <v>0.2</v>
      </c>
      <c r="X289" s="59">
        <v>0</v>
      </c>
      <c r="Y289" s="71">
        <v>1</v>
      </c>
      <c r="Z289" s="71">
        <v>1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0.59</v>
      </c>
      <c r="AG289" s="71">
        <v>0.13</v>
      </c>
      <c r="AH289" s="71">
        <v>0.71</v>
      </c>
      <c r="AI289" s="71">
        <v>0.59</v>
      </c>
      <c r="AJ289" s="71">
        <v>0.71</v>
      </c>
      <c r="AK289" s="63" t="s">
        <v>25</v>
      </c>
      <c r="AL289" s="95">
        <f t="shared" si="4"/>
        <v>-0.71</v>
      </c>
    </row>
    <row r="290" spans="1:38" ht="17.25" thickBot="1">
      <c r="A290" s="72">
        <v>288</v>
      </c>
      <c r="B290" s="57" t="s">
        <v>3089</v>
      </c>
      <c r="C290" s="58" t="s">
        <v>1824</v>
      </c>
      <c r="D290" s="69" t="s">
        <v>104</v>
      </c>
      <c r="E290" s="58" t="s">
        <v>87</v>
      </c>
      <c r="F290" s="69" t="s">
        <v>3821</v>
      </c>
      <c r="G290" s="69">
        <v>2002</v>
      </c>
      <c r="H290" s="70">
        <v>3</v>
      </c>
      <c r="I290" s="71">
        <v>3</v>
      </c>
      <c r="J290" s="71">
        <v>270</v>
      </c>
      <c r="K290" s="71">
        <v>3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71">
        <v>1</v>
      </c>
      <c r="S290" s="60">
        <v>0</v>
      </c>
      <c r="T290" s="70">
        <v>0.5</v>
      </c>
      <c r="U290" s="71">
        <v>0.5</v>
      </c>
      <c r="V290" s="71">
        <v>0.1</v>
      </c>
      <c r="W290" s="71">
        <v>0.6</v>
      </c>
      <c r="X290" s="70">
        <v>6</v>
      </c>
      <c r="Y290" s="71">
        <v>12</v>
      </c>
      <c r="Z290" s="60">
        <v>0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70">
        <v>0.16</v>
      </c>
      <c r="AG290" s="71">
        <v>0.04</v>
      </c>
      <c r="AH290" s="71">
        <v>0.21</v>
      </c>
      <c r="AI290" s="71">
        <v>0.16</v>
      </c>
      <c r="AJ290" s="71">
        <v>0.21</v>
      </c>
      <c r="AK290" s="63" t="s">
        <v>25</v>
      </c>
      <c r="AL290" s="95">
        <f t="shared" si="4"/>
        <v>-0.21</v>
      </c>
    </row>
    <row r="291" spans="1:38" ht="17.25" thickBot="1">
      <c r="A291" s="72">
        <v>289</v>
      </c>
      <c r="B291" s="57" t="s">
        <v>271</v>
      </c>
      <c r="C291" s="58" t="s">
        <v>1814</v>
      </c>
      <c r="D291" s="69" t="s">
        <v>102</v>
      </c>
      <c r="E291" s="58" t="s">
        <v>67</v>
      </c>
      <c r="F291" s="69" t="s">
        <v>3822</v>
      </c>
      <c r="G291" s="69">
        <v>1995</v>
      </c>
      <c r="H291" s="70">
        <v>4</v>
      </c>
      <c r="I291" s="71">
        <v>1</v>
      </c>
      <c r="J291" s="71">
        <v>105</v>
      </c>
      <c r="K291" s="71">
        <v>1.2</v>
      </c>
      <c r="L291" s="70">
        <v>1</v>
      </c>
      <c r="M291" s="71">
        <v>3</v>
      </c>
      <c r="N291" s="71">
        <v>4</v>
      </c>
      <c r="O291" s="71">
        <v>1</v>
      </c>
      <c r="P291" s="60">
        <v>0</v>
      </c>
      <c r="Q291" s="60">
        <v>0</v>
      </c>
      <c r="R291" s="60">
        <v>0</v>
      </c>
      <c r="S291" s="60">
        <v>0</v>
      </c>
      <c r="T291" s="59">
        <v>0</v>
      </c>
      <c r="U291" s="60">
        <v>0</v>
      </c>
      <c r="V291" s="71">
        <v>1.4</v>
      </c>
      <c r="W291" s="71">
        <v>1.5</v>
      </c>
      <c r="X291" s="70">
        <v>6</v>
      </c>
      <c r="Y291" s="71">
        <v>10</v>
      </c>
      <c r="Z291" s="71">
        <v>12</v>
      </c>
      <c r="AA291" s="70">
        <v>0.86</v>
      </c>
      <c r="AB291" s="71">
        <v>2.57</v>
      </c>
      <c r="AC291" s="71">
        <v>3.43</v>
      </c>
      <c r="AD291" s="71">
        <v>0.86</v>
      </c>
      <c r="AE291" s="71">
        <v>3.43</v>
      </c>
      <c r="AF291" s="70">
        <v>0.04</v>
      </c>
      <c r="AG291" s="71">
        <v>1.21</v>
      </c>
      <c r="AH291" s="71">
        <v>1.26</v>
      </c>
      <c r="AI291" s="71">
        <v>0.04</v>
      </c>
      <c r="AJ291" s="71">
        <v>1.26</v>
      </c>
      <c r="AK291" s="63" t="s">
        <v>25</v>
      </c>
      <c r="AL291" s="95">
        <f t="shared" si="4"/>
        <v>2.17</v>
      </c>
    </row>
    <row r="292" spans="1:38" ht="17.25" thickBot="1">
      <c r="A292" s="72">
        <v>290</v>
      </c>
      <c r="B292" s="57" t="s">
        <v>272</v>
      </c>
      <c r="C292" s="58" t="s">
        <v>1864</v>
      </c>
      <c r="D292" s="69" t="s">
        <v>104</v>
      </c>
      <c r="E292" s="58" t="s">
        <v>96</v>
      </c>
      <c r="F292" s="69" t="s">
        <v>3823</v>
      </c>
      <c r="G292" s="69">
        <v>1999</v>
      </c>
      <c r="H292" s="70">
        <v>5</v>
      </c>
      <c r="I292" s="71">
        <v>5</v>
      </c>
      <c r="J292" s="71">
        <v>447</v>
      </c>
      <c r="K292" s="71">
        <v>5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70">
        <v>0.2</v>
      </c>
      <c r="U292" s="71">
        <v>0.2</v>
      </c>
      <c r="V292" s="71">
        <v>0.3</v>
      </c>
      <c r="W292" s="71">
        <v>0.5</v>
      </c>
      <c r="X292" s="70">
        <v>2</v>
      </c>
      <c r="Y292" s="71">
        <v>9</v>
      </c>
      <c r="Z292" s="71">
        <v>10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0.04</v>
      </c>
      <c r="AG292" s="71">
        <v>0.05</v>
      </c>
      <c r="AH292" s="71">
        <v>0.09</v>
      </c>
      <c r="AI292" s="71">
        <v>0.04</v>
      </c>
      <c r="AJ292" s="71">
        <v>0.09</v>
      </c>
      <c r="AK292" s="63" t="s">
        <v>25</v>
      </c>
      <c r="AL292" s="95">
        <f t="shared" si="4"/>
        <v>-0.09</v>
      </c>
    </row>
    <row r="293" spans="1:38" ht="17.25" thickBot="1">
      <c r="A293" s="72">
        <v>291</v>
      </c>
      <c r="B293" s="57" t="s">
        <v>374</v>
      </c>
      <c r="C293" s="58" t="s">
        <v>1870</v>
      </c>
      <c r="D293" s="69" t="s">
        <v>103</v>
      </c>
      <c r="E293" s="58" t="s">
        <v>2653</v>
      </c>
      <c r="F293" s="69" t="s">
        <v>3824</v>
      </c>
      <c r="G293" s="69">
        <v>1994</v>
      </c>
      <c r="H293" s="70">
        <v>9</v>
      </c>
      <c r="I293" s="71">
        <v>9</v>
      </c>
      <c r="J293" s="71">
        <v>810</v>
      </c>
      <c r="K293" s="71">
        <v>9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3</v>
      </c>
      <c r="S293" s="60">
        <v>0</v>
      </c>
      <c r="T293" s="70">
        <v>0.2</v>
      </c>
      <c r="U293" s="71">
        <v>0.2</v>
      </c>
      <c r="V293" s="71">
        <v>0.4</v>
      </c>
      <c r="W293" s="71">
        <v>0.6</v>
      </c>
      <c r="X293" s="59">
        <v>0</v>
      </c>
      <c r="Y293" s="71">
        <v>32</v>
      </c>
      <c r="Z293" s="71">
        <v>4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0.02</v>
      </c>
      <c r="AG293" s="71">
        <v>0.04</v>
      </c>
      <c r="AH293" s="71">
        <v>0.06</v>
      </c>
      <c r="AI293" s="71">
        <v>0.02</v>
      </c>
      <c r="AJ293" s="71">
        <v>0.06</v>
      </c>
      <c r="AK293" s="63" t="s">
        <v>25</v>
      </c>
      <c r="AL293" s="95">
        <f t="shared" si="4"/>
        <v>-0.06</v>
      </c>
    </row>
    <row r="294" spans="1:38" ht="17.25" thickBot="1">
      <c r="A294" s="72">
        <v>292</v>
      </c>
      <c r="B294" s="57" t="s">
        <v>273</v>
      </c>
      <c r="C294" s="58" t="s">
        <v>1814</v>
      </c>
      <c r="D294" s="69" t="s">
        <v>102</v>
      </c>
      <c r="E294" s="58" t="s">
        <v>63</v>
      </c>
      <c r="F294" s="69" t="s">
        <v>3825</v>
      </c>
      <c r="G294" s="69">
        <v>1999</v>
      </c>
      <c r="H294" s="70">
        <v>3</v>
      </c>
      <c r="I294" s="60">
        <v>0</v>
      </c>
      <c r="J294" s="71">
        <v>37</v>
      </c>
      <c r="K294" s="71">
        <v>0.4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0</v>
      </c>
      <c r="T294" s="59">
        <v>0</v>
      </c>
      <c r="U294" s="60">
        <v>0</v>
      </c>
      <c r="V294" s="71">
        <v>0.5</v>
      </c>
      <c r="W294" s="71">
        <v>0.5</v>
      </c>
      <c r="X294" s="70">
        <v>2</v>
      </c>
      <c r="Y294" s="60">
        <v>0</v>
      </c>
      <c r="Z294" s="71">
        <v>5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0.06</v>
      </c>
      <c r="AG294" s="71">
        <v>1.1399999999999999</v>
      </c>
      <c r="AH294" s="71">
        <v>1.19</v>
      </c>
      <c r="AI294" s="71">
        <v>0.06</v>
      </c>
      <c r="AJ294" s="71">
        <v>1.19</v>
      </c>
      <c r="AK294" s="63" t="s">
        <v>25</v>
      </c>
      <c r="AL294" s="95">
        <f t="shared" si="4"/>
        <v>-1.19</v>
      </c>
    </row>
    <row r="295" spans="1:38" ht="17.25" thickBot="1">
      <c r="A295" s="72">
        <v>293</v>
      </c>
      <c r="B295" s="57" t="s">
        <v>274</v>
      </c>
      <c r="C295" s="58" t="s">
        <v>1824</v>
      </c>
      <c r="D295" s="69" t="s">
        <v>111</v>
      </c>
      <c r="E295" s="58" t="s">
        <v>95</v>
      </c>
      <c r="F295" s="69" t="s">
        <v>3826</v>
      </c>
      <c r="G295" s="69">
        <v>1989</v>
      </c>
      <c r="H295" s="70">
        <v>9</v>
      </c>
      <c r="I295" s="71">
        <v>9</v>
      </c>
      <c r="J295" s="71">
        <v>810</v>
      </c>
      <c r="K295" s="71">
        <v>9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3</v>
      </c>
      <c r="S295" s="60">
        <v>0</v>
      </c>
      <c r="T295" s="59">
        <v>0</v>
      </c>
      <c r="U295" s="60">
        <v>0</v>
      </c>
      <c r="V295" s="60">
        <v>0</v>
      </c>
      <c r="W295" s="60">
        <v>0</v>
      </c>
      <c r="X295" s="59">
        <v>0</v>
      </c>
      <c r="Y295" s="60">
        <v>0</v>
      </c>
      <c r="Z295" s="60">
        <v>0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59">
        <v>0</v>
      </c>
      <c r="AG295" s="60">
        <v>0</v>
      </c>
      <c r="AH295" s="60">
        <v>0</v>
      </c>
      <c r="AI295" s="60">
        <v>0</v>
      </c>
      <c r="AJ295" s="60">
        <v>0</v>
      </c>
      <c r="AK295" s="63" t="s">
        <v>25</v>
      </c>
      <c r="AL295" s="95">
        <f t="shared" si="4"/>
        <v>0</v>
      </c>
    </row>
    <row r="296" spans="1:38" ht="17.25" thickBot="1">
      <c r="A296" s="72">
        <v>294</v>
      </c>
      <c r="B296" s="57" t="s">
        <v>275</v>
      </c>
      <c r="C296" s="58" t="s">
        <v>1843</v>
      </c>
      <c r="D296" s="69" t="s">
        <v>1821</v>
      </c>
      <c r="E296" s="58" t="s">
        <v>93</v>
      </c>
      <c r="F296" s="69" t="s">
        <v>3827</v>
      </c>
      <c r="G296" s="69">
        <v>2000</v>
      </c>
      <c r="H296" s="70">
        <v>9</v>
      </c>
      <c r="I296" s="71">
        <v>9</v>
      </c>
      <c r="J296" s="71">
        <v>810</v>
      </c>
      <c r="K296" s="71">
        <v>9</v>
      </c>
      <c r="L296" s="70">
        <v>1</v>
      </c>
      <c r="M296" s="71">
        <v>6</v>
      </c>
      <c r="N296" s="71">
        <v>7</v>
      </c>
      <c r="O296" s="71">
        <v>1</v>
      </c>
      <c r="P296" s="60">
        <v>0</v>
      </c>
      <c r="Q296" s="60">
        <v>0</v>
      </c>
      <c r="R296" s="71">
        <v>3</v>
      </c>
      <c r="S296" s="60">
        <v>0</v>
      </c>
      <c r="T296" s="70">
        <v>2.2000000000000002</v>
      </c>
      <c r="U296" s="71">
        <v>2.2000000000000002</v>
      </c>
      <c r="V296" s="71">
        <v>2.7</v>
      </c>
      <c r="W296" s="71">
        <v>4.9000000000000004</v>
      </c>
      <c r="X296" s="70">
        <v>48</v>
      </c>
      <c r="Y296" s="71">
        <v>28</v>
      </c>
      <c r="Z296" s="71">
        <v>74</v>
      </c>
      <c r="AA296" s="70">
        <v>0.11</v>
      </c>
      <c r="AB296" s="71">
        <v>0.67</v>
      </c>
      <c r="AC296" s="71">
        <v>0.78</v>
      </c>
      <c r="AD296" s="71">
        <v>0.11</v>
      </c>
      <c r="AE296" s="71">
        <v>0.78</v>
      </c>
      <c r="AF296" s="70">
        <v>0.25</v>
      </c>
      <c r="AG296" s="71">
        <v>0.28999999999999998</v>
      </c>
      <c r="AH296" s="71">
        <v>0.54</v>
      </c>
      <c r="AI296" s="71">
        <v>0.25</v>
      </c>
      <c r="AJ296" s="71">
        <v>0.54</v>
      </c>
      <c r="AK296" s="63" t="s">
        <v>25</v>
      </c>
      <c r="AL296" s="95">
        <f t="shared" si="4"/>
        <v>0.24</v>
      </c>
    </row>
    <row r="297" spans="1:38" ht="17.25" thickBot="1">
      <c r="A297" s="72">
        <v>295</v>
      </c>
      <c r="B297" s="57" t="s">
        <v>276</v>
      </c>
      <c r="C297" s="58" t="s">
        <v>1853</v>
      </c>
      <c r="D297" s="69" t="s">
        <v>104</v>
      </c>
      <c r="E297" s="58" t="s">
        <v>87</v>
      </c>
      <c r="F297" s="69" t="s">
        <v>3828</v>
      </c>
      <c r="G297" s="69">
        <v>1996</v>
      </c>
      <c r="H297" s="70">
        <v>4</v>
      </c>
      <c r="I297" s="71">
        <v>2</v>
      </c>
      <c r="J297" s="71">
        <v>180</v>
      </c>
      <c r="K297" s="71">
        <v>2</v>
      </c>
      <c r="L297" s="59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71">
        <v>2</v>
      </c>
      <c r="S297" s="71">
        <v>1</v>
      </c>
      <c r="T297" s="59">
        <v>0</v>
      </c>
      <c r="U297" s="60">
        <v>0</v>
      </c>
      <c r="V297" s="60">
        <v>0</v>
      </c>
      <c r="W297" s="60">
        <v>0</v>
      </c>
      <c r="X297" s="70">
        <v>1</v>
      </c>
      <c r="Y297" s="71">
        <v>6</v>
      </c>
      <c r="Z297" s="71">
        <v>2</v>
      </c>
      <c r="AA297" s="59">
        <v>0</v>
      </c>
      <c r="AB297" s="60">
        <v>0</v>
      </c>
      <c r="AC297" s="60">
        <v>0</v>
      </c>
      <c r="AD297" s="60">
        <v>0</v>
      </c>
      <c r="AE297" s="60">
        <v>0</v>
      </c>
      <c r="AF297" s="59">
        <v>0</v>
      </c>
      <c r="AG297" s="60">
        <v>0</v>
      </c>
      <c r="AH297" s="60">
        <v>0</v>
      </c>
      <c r="AI297" s="60">
        <v>0</v>
      </c>
      <c r="AJ297" s="60">
        <v>0</v>
      </c>
      <c r="AK297" s="63" t="s">
        <v>25</v>
      </c>
      <c r="AL297" s="95">
        <f t="shared" si="4"/>
        <v>0</v>
      </c>
    </row>
    <row r="298" spans="1:38" ht="17.25" thickBot="1">
      <c r="A298" s="72">
        <v>296</v>
      </c>
      <c r="B298" s="57" t="s">
        <v>277</v>
      </c>
      <c r="C298" s="58" t="s">
        <v>1814</v>
      </c>
      <c r="D298" s="69" t="s">
        <v>102</v>
      </c>
      <c r="E298" s="58" t="s">
        <v>63</v>
      </c>
      <c r="F298" s="69" t="s">
        <v>3829</v>
      </c>
      <c r="G298" s="69">
        <v>1999</v>
      </c>
      <c r="H298" s="70">
        <v>9</v>
      </c>
      <c r="I298" s="71">
        <v>7</v>
      </c>
      <c r="J298" s="71">
        <v>591</v>
      </c>
      <c r="K298" s="71">
        <v>6.6</v>
      </c>
      <c r="L298" s="70">
        <v>2</v>
      </c>
      <c r="M298" s="60">
        <v>0</v>
      </c>
      <c r="N298" s="71">
        <v>2</v>
      </c>
      <c r="O298" s="71">
        <v>2</v>
      </c>
      <c r="P298" s="60">
        <v>0</v>
      </c>
      <c r="Q298" s="60">
        <v>0</v>
      </c>
      <c r="R298" s="71">
        <v>2</v>
      </c>
      <c r="S298" s="60">
        <v>0</v>
      </c>
      <c r="T298" s="70">
        <v>1.9</v>
      </c>
      <c r="U298" s="71">
        <v>1.9</v>
      </c>
      <c r="V298" s="71">
        <v>0.2</v>
      </c>
      <c r="W298" s="71">
        <v>2.1</v>
      </c>
      <c r="X298" s="70">
        <v>11</v>
      </c>
      <c r="Y298" s="71">
        <v>9</v>
      </c>
      <c r="Z298" s="71">
        <v>33</v>
      </c>
      <c r="AA298" s="70">
        <v>0.3</v>
      </c>
      <c r="AB298" s="60">
        <v>0</v>
      </c>
      <c r="AC298" s="71">
        <v>0.3</v>
      </c>
      <c r="AD298" s="71">
        <v>0.3</v>
      </c>
      <c r="AE298" s="71">
        <v>0.3</v>
      </c>
      <c r="AF298" s="70">
        <v>0.28999999999999998</v>
      </c>
      <c r="AG298" s="71">
        <v>0.03</v>
      </c>
      <c r="AH298" s="71">
        <v>0.32</v>
      </c>
      <c r="AI298" s="71">
        <v>0.28999999999999998</v>
      </c>
      <c r="AJ298" s="71">
        <v>0.32</v>
      </c>
      <c r="AK298" s="63" t="s">
        <v>25</v>
      </c>
      <c r="AL298" s="95">
        <f t="shared" si="4"/>
        <v>-2.0000000000000018E-2</v>
      </c>
    </row>
    <row r="299" spans="1:38" ht="17.25" thickBot="1">
      <c r="A299" s="72">
        <v>297</v>
      </c>
      <c r="B299" s="57" t="s">
        <v>2702</v>
      </c>
      <c r="C299" s="58" t="s">
        <v>1852</v>
      </c>
      <c r="D299" s="69" t="s">
        <v>103</v>
      </c>
      <c r="E299" s="58" t="s">
        <v>2351</v>
      </c>
      <c r="F299" s="69" t="s">
        <v>3830</v>
      </c>
      <c r="G299" s="69">
        <v>1991</v>
      </c>
      <c r="H299" s="70">
        <v>8</v>
      </c>
      <c r="I299" s="71">
        <v>7</v>
      </c>
      <c r="J299" s="71">
        <v>611</v>
      </c>
      <c r="K299" s="71">
        <v>6.8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2</v>
      </c>
      <c r="S299" s="60">
        <v>0</v>
      </c>
      <c r="T299" s="70">
        <v>0.1</v>
      </c>
      <c r="U299" s="71">
        <v>0.1</v>
      </c>
      <c r="V299" s="71">
        <v>0.4</v>
      </c>
      <c r="W299" s="71">
        <v>0.5</v>
      </c>
      <c r="X299" s="59">
        <v>0</v>
      </c>
      <c r="Y299" s="71">
        <v>26</v>
      </c>
      <c r="Z299" s="71">
        <v>4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0.02</v>
      </c>
      <c r="AG299" s="71">
        <v>0.06</v>
      </c>
      <c r="AH299" s="71">
        <v>0.08</v>
      </c>
      <c r="AI299" s="71">
        <v>0.02</v>
      </c>
      <c r="AJ299" s="71">
        <v>0.08</v>
      </c>
      <c r="AK299" s="63" t="s">
        <v>25</v>
      </c>
      <c r="AL299" s="95">
        <f t="shared" si="4"/>
        <v>-0.08</v>
      </c>
    </row>
    <row r="300" spans="1:38" ht="17.25" thickBot="1">
      <c r="A300" s="72">
        <v>298</v>
      </c>
      <c r="B300" s="57" t="s">
        <v>278</v>
      </c>
      <c r="C300" s="58" t="s">
        <v>1843</v>
      </c>
      <c r="D300" s="69" t="s">
        <v>103</v>
      </c>
      <c r="E300" s="58" t="s">
        <v>93</v>
      </c>
      <c r="F300" s="69" t="s">
        <v>3478</v>
      </c>
      <c r="G300" s="69">
        <v>1998</v>
      </c>
      <c r="H300" s="70">
        <v>2</v>
      </c>
      <c r="I300" s="71">
        <v>2</v>
      </c>
      <c r="J300" s="71">
        <v>179</v>
      </c>
      <c r="K300" s="71">
        <v>2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2</v>
      </c>
      <c r="S300" s="71">
        <v>1</v>
      </c>
      <c r="T300" s="70">
        <v>0.1</v>
      </c>
      <c r="U300" s="71">
        <v>0.1</v>
      </c>
      <c r="V300" s="71">
        <v>0.1</v>
      </c>
      <c r="W300" s="71">
        <v>0.2</v>
      </c>
      <c r="X300" s="70">
        <v>7</v>
      </c>
      <c r="Y300" s="71">
        <v>8</v>
      </c>
      <c r="Z300" s="71">
        <v>9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0.04</v>
      </c>
      <c r="AG300" s="71">
        <v>0.05</v>
      </c>
      <c r="AH300" s="71">
        <v>0.09</v>
      </c>
      <c r="AI300" s="71">
        <v>0.04</v>
      </c>
      <c r="AJ300" s="71">
        <v>0.09</v>
      </c>
      <c r="AK300" s="63" t="s">
        <v>25</v>
      </c>
      <c r="AL300" s="95">
        <f t="shared" si="4"/>
        <v>-0.09</v>
      </c>
    </row>
    <row r="301" spans="1:38" ht="17.25" thickBot="1">
      <c r="A301" s="72">
        <v>299</v>
      </c>
      <c r="B301" s="57" t="s">
        <v>278</v>
      </c>
      <c r="C301" s="58" t="s">
        <v>1843</v>
      </c>
      <c r="D301" s="69" t="s">
        <v>103</v>
      </c>
      <c r="E301" s="58" t="s">
        <v>65</v>
      </c>
      <c r="F301" s="69" t="s">
        <v>3478</v>
      </c>
      <c r="G301" s="69">
        <v>1998</v>
      </c>
      <c r="H301" s="70">
        <v>4</v>
      </c>
      <c r="I301" s="71">
        <v>2</v>
      </c>
      <c r="J301" s="71">
        <v>182</v>
      </c>
      <c r="K301" s="71">
        <v>2</v>
      </c>
      <c r="L301" s="59">
        <v>0</v>
      </c>
      <c r="M301" s="71">
        <v>1</v>
      </c>
      <c r="N301" s="71">
        <v>1</v>
      </c>
      <c r="O301" s="60">
        <v>0</v>
      </c>
      <c r="P301" s="60">
        <v>0</v>
      </c>
      <c r="Q301" s="60">
        <v>0</v>
      </c>
      <c r="R301" s="60">
        <v>0</v>
      </c>
      <c r="S301" s="60">
        <v>0</v>
      </c>
      <c r="T301" s="59">
        <v>0</v>
      </c>
      <c r="U301" s="60">
        <v>0</v>
      </c>
      <c r="V301" s="71">
        <v>0.1</v>
      </c>
      <c r="W301" s="71">
        <v>0.1</v>
      </c>
      <c r="X301" s="70">
        <v>4</v>
      </c>
      <c r="Y301" s="71">
        <v>6</v>
      </c>
      <c r="Z301" s="71">
        <v>14</v>
      </c>
      <c r="AA301" s="59">
        <v>0</v>
      </c>
      <c r="AB301" s="71">
        <v>0.49</v>
      </c>
      <c r="AC301" s="71">
        <v>0.49</v>
      </c>
      <c r="AD301" s="60">
        <v>0</v>
      </c>
      <c r="AE301" s="71">
        <v>0.49</v>
      </c>
      <c r="AF301" s="59">
        <v>0</v>
      </c>
      <c r="AG301" s="71">
        <v>7.0000000000000007E-2</v>
      </c>
      <c r="AH301" s="71">
        <v>7.0000000000000007E-2</v>
      </c>
      <c r="AI301" s="60">
        <v>0</v>
      </c>
      <c r="AJ301" s="71">
        <v>7.0000000000000007E-2</v>
      </c>
      <c r="AK301" s="63" t="s">
        <v>25</v>
      </c>
      <c r="AL301" s="95">
        <f t="shared" si="4"/>
        <v>0.42</v>
      </c>
    </row>
    <row r="302" spans="1:38" ht="17.25" thickBot="1">
      <c r="A302" s="72">
        <v>300</v>
      </c>
      <c r="B302" s="57" t="s">
        <v>279</v>
      </c>
      <c r="C302" s="58" t="s">
        <v>1839</v>
      </c>
      <c r="D302" s="69" t="s">
        <v>102</v>
      </c>
      <c r="E302" s="58" t="s">
        <v>79</v>
      </c>
      <c r="F302" s="69" t="s">
        <v>3831</v>
      </c>
      <c r="G302" s="69">
        <v>1999</v>
      </c>
      <c r="H302" s="70">
        <v>8</v>
      </c>
      <c r="I302" s="71">
        <v>3</v>
      </c>
      <c r="J302" s="71">
        <v>342</v>
      </c>
      <c r="K302" s="71">
        <v>3.8</v>
      </c>
      <c r="L302" s="70">
        <v>3</v>
      </c>
      <c r="M302" s="71">
        <v>3</v>
      </c>
      <c r="N302" s="71">
        <v>6</v>
      </c>
      <c r="O302" s="71">
        <v>3</v>
      </c>
      <c r="P302" s="60">
        <v>0</v>
      </c>
      <c r="Q302" s="60">
        <v>0</v>
      </c>
      <c r="R302" s="71">
        <v>1</v>
      </c>
      <c r="S302" s="60">
        <v>0</v>
      </c>
      <c r="T302" s="70">
        <v>2.8</v>
      </c>
      <c r="U302" s="71">
        <v>2.8</v>
      </c>
      <c r="V302" s="71">
        <v>1.5</v>
      </c>
      <c r="W302" s="71">
        <v>4.2</v>
      </c>
      <c r="X302" s="70">
        <v>12</v>
      </c>
      <c r="Y302" s="71">
        <v>14</v>
      </c>
      <c r="Z302" s="71">
        <v>30</v>
      </c>
      <c r="AA302" s="70">
        <v>0.79</v>
      </c>
      <c r="AB302" s="71">
        <v>0.79</v>
      </c>
      <c r="AC302" s="71">
        <v>1.58</v>
      </c>
      <c r="AD302" s="71">
        <v>0.79</v>
      </c>
      <c r="AE302" s="71">
        <v>1.58</v>
      </c>
      <c r="AF302" s="70">
        <v>0.73</v>
      </c>
      <c r="AG302" s="71">
        <v>0.38</v>
      </c>
      <c r="AH302" s="71">
        <v>1.1100000000000001</v>
      </c>
      <c r="AI302" s="71">
        <v>0.73</v>
      </c>
      <c r="AJ302" s="71">
        <v>1.1100000000000001</v>
      </c>
      <c r="AK302" s="63" t="s">
        <v>25</v>
      </c>
      <c r="AL302" s="95">
        <f t="shared" si="4"/>
        <v>0.47</v>
      </c>
    </row>
    <row r="303" spans="1:38" ht="17.25" thickBot="1">
      <c r="A303" s="72">
        <v>301</v>
      </c>
      <c r="B303" s="57" t="s">
        <v>280</v>
      </c>
      <c r="C303" s="58" t="s">
        <v>1827</v>
      </c>
      <c r="D303" s="69" t="s">
        <v>103</v>
      </c>
      <c r="E303" s="58" t="s">
        <v>77</v>
      </c>
      <c r="F303" s="69" t="s">
        <v>3832</v>
      </c>
      <c r="G303" s="69">
        <v>1994</v>
      </c>
      <c r="H303" s="70">
        <v>9</v>
      </c>
      <c r="I303" s="71">
        <v>9</v>
      </c>
      <c r="J303" s="71">
        <v>760</v>
      </c>
      <c r="K303" s="71">
        <v>8.4</v>
      </c>
      <c r="L303" s="70">
        <v>1</v>
      </c>
      <c r="M303" s="71">
        <v>1</v>
      </c>
      <c r="N303" s="71">
        <v>2</v>
      </c>
      <c r="O303" s="71">
        <v>1</v>
      </c>
      <c r="P303" s="60">
        <v>0</v>
      </c>
      <c r="Q303" s="60">
        <v>0</v>
      </c>
      <c r="R303" s="71">
        <v>2</v>
      </c>
      <c r="S303" s="60">
        <v>0</v>
      </c>
      <c r="T303" s="70">
        <v>1.6</v>
      </c>
      <c r="U303" s="71">
        <v>1.6</v>
      </c>
      <c r="V303" s="71">
        <v>0.8</v>
      </c>
      <c r="W303" s="71">
        <v>2.4</v>
      </c>
      <c r="X303" s="70">
        <v>2</v>
      </c>
      <c r="Y303" s="71">
        <v>54</v>
      </c>
      <c r="Z303" s="71">
        <v>16</v>
      </c>
      <c r="AA303" s="70">
        <v>0.12</v>
      </c>
      <c r="AB303" s="71">
        <v>0.12</v>
      </c>
      <c r="AC303" s="71">
        <v>0.24</v>
      </c>
      <c r="AD303" s="71">
        <v>0.12</v>
      </c>
      <c r="AE303" s="71">
        <v>0.24</v>
      </c>
      <c r="AF303" s="70">
        <v>0.18</v>
      </c>
      <c r="AG303" s="71">
        <v>0.1</v>
      </c>
      <c r="AH303" s="71">
        <v>0.28000000000000003</v>
      </c>
      <c r="AI303" s="71">
        <v>0.18</v>
      </c>
      <c r="AJ303" s="71">
        <v>0.28000000000000003</v>
      </c>
      <c r="AK303" s="63" t="s">
        <v>25</v>
      </c>
      <c r="AL303" s="95">
        <f t="shared" si="4"/>
        <v>-4.0000000000000036E-2</v>
      </c>
    </row>
    <row r="304" spans="1:38" ht="17.25" thickBot="1">
      <c r="A304" s="72">
        <v>302</v>
      </c>
      <c r="B304" s="57" t="s">
        <v>2703</v>
      </c>
      <c r="C304" s="58" t="s">
        <v>1834</v>
      </c>
      <c r="D304" s="69" t="s">
        <v>104</v>
      </c>
      <c r="E304" s="58" t="s">
        <v>2350</v>
      </c>
      <c r="F304" s="69" t="s">
        <v>3833</v>
      </c>
      <c r="G304" s="69">
        <v>1999</v>
      </c>
      <c r="H304" s="70">
        <v>5</v>
      </c>
      <c r="I304" s="71">
        <v>4</v>
      </c>
      <c r="J304" s="71">
        <v>405</v>
      </c>
      <c r="K304" s="71">
        <v>4.5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59">
        <v>0</v>
      </c>
      <c r="U304" s="60">
        <v>0</v>
      </c>
      <c r="V304" s="60">
        <v>0</v>
      </c>
      <c r="W304" s="71">
        <v>0.1</v>
      </c>
      <c r="X304" s="70">
        <v>4</v>
      </c>
      <c r="Y304" s="71">
        <v>14</v>
      </c>
      <c r="Z304" s="60">
        <v>0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0.01</v>
      </c>
      <c r="AG304" s="71">
        <v>0.01</v>
      </c>
      <c r="AH304" s="71">
        <v>0.01</v>
      </c>
      <c r="AI304" s="71">
        <v>0.01</v>
      </c>
      <c r="AJ304" s="71">
        <v>0.01</v>
      </c>
      <c r="AK304" s="63" t="s">
        <v>25</v>
      </c>
      <c r="AL304" s="95">
        <f t="shared" si="4"/>
        <v>-0.01</v>
      </c>
    </row>
    <row r="305" spans="1:38" ht="17.25" thickBot="1">
      <c r="A305" s="72">
        <v>303</v>
      </c>
      <c r="B305" s="57" t="s">
        <v>3145</v>
      </c>
      <c r="C305" s="58" t="s">
        <v>1816</v>
      </c>
      <c r="D305" s="69" t="s">
        <v>102</v>
      </c>
      <c r="E305" s="58" t="s">
        <v>2350</v>
      </c>
      <c r="F305" s="69" t="s">
        <v>3834</v>
      </c>
      <c r="G305" s="69">
        <v>2004</v>
      </c>
      <c r="H305" s="70">
        <v>3</v>
      </c>
      <c r="I305" s="71">
        <v>2</v>
      </c>
      <c r="J305" s="71">
        <v>147</v>
      </c>
      <c r="K305" s="71">
        <v>1.6</v>
      </c>
      <c r="L305" s="70">
        <v>1</v>
      </c>
      <c r="M305" s="60">
        <v>0</v>
      </c>
      <c r="N305" s="71">
        <v>1</v>
      </c>
      <c r="O305" s="71">
        <v>1</v>
      </c>
      <c r="P305" s="60">
        <v>0</v>
      </c>
      <c r="Q305" s="60">
        <v>0</v>
      </c>
      <c r="R305" s="71">
        <v>1</v>
      </c>
      <c r="S305" s="60">
        <v>0</v>
      </c>
      <c r="T305" s="70">
        <v>0.3</v>
      </c>
      <c r="U305" s="71">
        <v>0.3</v>
      </c>
      <c r="V305" s="71">
        <v>0.4</v>
      </c>
      <c r="W305" s="71">
        <v>0.7</v>
      </c>
      <c r="X305" s="70">
        <v>8</v>
      </c>
      <c r="Y305" s="60">
        <v>0</v>
      </c>
      <c r="Z305" s="71">
        <v>8</v>
      </c>
      <c r="AA305" s="70">
        <v>0.61</v>
      </c>
      <c r="AB305" s="60">
        <v>0</v>
      </c>
      <c r="AC305" s="71">
        <v>0.61</v>
      </c>
      <c r="AD305" s="71">
        <v>0.61</v>
      </c>
      <c r="AE305" s="71">
        <v>0.61</v>
      </c>
      <c r="AF305" s="70">
        <v>0.15</v>
      </c>
      <c r="AG305" s="71">
        <v>0.26</v>
      </c>
      <c r="AH305" s="71">
        <v>0.42</v>
      </c>
      <c r="AI305" s="71">
        <v>0.15</v>
      </c>
      <c r="AJ305" s="71">
        <v>0.42</v>
      </c>
      <c r="AK305" s="63" t="s">
        <v>25</v>
      </c>
      <c r="AL305" s="95">
        <f t="shared" si="4"/>
        <v>0.19</v>
      </c>
    </row>
    <row r="306" spans="1:38" ht="17.25" thickBot="1">
      <c r="A306" s="72">
        <v>304</v>
      </c>
      <c r="B306" s="57" t="s">
        <v>2704</v>
      </c>
      <c r="C306" s="58" t="s">
        <v>1834</v>
      </c>
      <c r="D306" s="69" t="s">
        <v>1812</v>
      </c>
      <c r="E306" s="58" t="s">
        <v>2653</v>
      </c>
      <c r="F306" s="69" t="s">
        <v>3835</v>
      </c>
      <c r="G306" s="69">
        <v>1997</v>
      </c>
      <c r="H306" s="70">
        <v>9</v>
      </c>
      <c r="I306" s="71">
        <v>5</v>
      </c>
      <c r="J306" s="71">
        <v>509</v>
      </c>
      <c r="K306" s="71">
        <v>5.7</v>
      </c>
      <c r="L306" s="70">
        <v>1</v>
      </c>
      <c r="M306" s="60">
        <v>0</v>
      </c>
      <c r="N306" s="71">
        <v>1</v>
      </c>
      <c r="O306" s="71">
        <v>1</v>
      </c>
      <c r="P306" s="60">
        <v>0</v>
      </c>
      <c r="Q306" s="60">
        <v>0</v>
      </c>
      <c r="R306" s="60">
        <v>0</v>
      </c>
      <c r="S306" s="60">
        <v>0</v>
      </c>
      <c r="T306" s="70">
        <v>0.8</v>
      </c>
      <c r="U306" s="71">
        <v>0.8</v>
      </c>
      <c r="V306" s="71">
        <v>0.8</v>
      </c>
      <c r="W306" s="71">
        <v>1.6</v>
      </c>
      <c r="X306" s="70">
        <v>35</v>
      </c>
      <c r="Y306" s="71">
        <v>10</v>
      </c>
      <c r="Z306" s="71">
        <v>36</v>
      </c>
      <c r="AA306" s="70">
        <v>0.18</v>
      </c>
      <c r="AB306" s="60">
        <v>0</v>
      </c>
      <c r="AC306" s="71">
        <v>0.18</v>
      </c>
      <c r="AD306" s="71">
        <v>0.18</v>
      </c>
      <c r="AE306" s="71">
        <v>0.18</v>
      </c>
      <c r="AF306" s="70">
        <v>0.14000000000000001</v>
      </c>
      <c r="AG306" s="71">
        <v>0.15</v>
      </c>
      <c r="AH306" s="71">
        <v>0.28999999999999998</v>
      </c>
      <c r="AI306" s="71">
        <v>0.14000000000000001</v>
      </c>
      <c r="AJ306" s="71">
        <v>0.28999999999999998</v>
      </c>
      <c r="AK306" s="63" t="s">
        <v>25</v>
      </c>
      <c r="AL306" s="95">
        <f t="shared" si="4"/>
        <v>-0.10999999999999999</v>
      </c>
    </row>
    <row r="307" spans="1:38" ht="17.25" thickBot="1">
      <c r="A307" s="72">
        <v>305</v>
      </c>
      <c r="B307" s="57" t="s">
        <v>282</v>
      </c>
      <c r="C307" s="58" t="s">
        <v>1854</v>
      </c>
      <c r="D307" s="69" t="s">
        <v>104</v>
      </c>
      <c r="E307" s="58" t="s">
        <v>91</v>
      </c>
      <c r="F307" s="69" t="s">
        <v>3836</v>
      </c>
      <c r="G307" s="69">
        <v>1988</v>
      </c>
      <c r="H307" s="70">
        <v>2</v>
      </c>
      <c r="I307" s="71">
        <v>1</v>
      </c>
      <c r="J307" s="71">
        <v>112</v>
      </c>
      <c r="K307" s="71">
        <v>1.2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59">
        <v>0</v>
      </c>
      <c r="U307" s="60">
        <v>0</v>
      </c>
      <c r="V307" s="60">
        <v>0</v>
      </c>
      <c r="W307" s="60">
        <v>0</v>
      </c>
      <c r="X307" s="59">
        <v>0</v>
      </c>
      <c r="Y307" s="71">
        <v>1</v>
      </c>
      <c r="Z307" s="60">
        <v>0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59">
        <v>0</v>
      </c>
      <c r="AG307" s="60">
        <v>0</v>
      </c>
      <c r="AH307" s="60">
        <v>0</v>
      </c>
      <c r="AI307" s="60">
        <v>0</v>
      </c>
      <c r="AJ307" s="60">
        <v>0</v>
      </c>
      <c r="AK307" s="63" t="s">
        <v>25</v>
      </c>
      <c r="AL307" s="95">
        <f t="shared" si="4"/>
        <v>0</v>
      </c>
    </row>
    <row r="308" spans="1:38" ht="17.25" thickBot="1">
      <c r="A308" s="72">
        <v>306</v>
      </c>
      <c r="B308" s="57" t="s">
        <v>2971</v>
      </c>
      <c r="C308" s="58" t="s">
        <v>1814</v>
      </c>
      <c r="D308" s="69" t="s">
        <v>1821</v>
      </c>
      <c r="E308" s="58" t="s">
        <v>77</v>
      </c>
      <c r="F308" s="69" t="s">
        <v>3837</v>
      </c>
      <c r="G308" s="69">
        <v>2004</v>
      </c>
      <c r="H308" s="70">
        <v>4</v>
      </c>
      <c r="I308" s="60">
        <v>0</v>
      </c>
      <c r="J308" s="71">
        <v>16</v>
      </c>
      <c r="K308" s="71">
        <v>0.2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70">
        <v>0.1</v>
      </c>
      <c r="U308" s="71">
        <v>0.1</v>
      </c>
      <c r="V308" s="60">
        <v>0</v>
      </c>
      <c r="W308" s="71">
        <v>0.1</v>
      </c>
      <c r="X308" s="70">
        <v>6</v>
      </c>
      <c r="Y308" s="71">
        <v>3</v>
      </c>
      <c r="Z308" s="71">
        <v>10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0.56999999999999995</v>
      </c>
      <c r="AG308" s="60">
        <v>0</v>
      </c>
      <c r="AH308" s="71">
        <v>0.56999999999999995</v>
      </c>
      <c r="AI308" s="71">
        <v>0.56999999999999995</v>
      </c>
      <c r="AJ308" s="71">
        <v>0.56999999999999995</v>
      </c>
      <c r="AK308" s="63" t="s">
        <v>25</v>
      </c>
      <c r="AL308" s="95">
        <f t="shared" si="4"/>
        <v>-0.56999999999999995</v>
      </c>
    </row>
    <row r="309" spans="1:38" ht="17.25" thickBot="1">
      <c r="A309" s="72">
        <v>307</v>
      </c>
      <c r="B309" s="57" t="s">
        <v>283</v>
      </c>
      <c r="C309" s="58" t="s">
        <v>1831</v>
      </c>
      <c r="D309" s="69" t="s">
        <v>111</v>
      </c>
      <c r="E309" s="58" t="s">
        <v>83</v>
      </c>
      <c r="F309" s="69" t="s">
        <v>3838</v>
      </c>
      <c r="G309" s="69">
        <v>1990</v>
      </c>
      <c r="H309" s="70">
        <v>1</v>
      </c>
      <c r="I309" s="71">
        <v>1</v>
      </c>
      <c r="J309" s="71">
        <v>90</v>
      </c>
      <c r="K309" s="71">
        <v>1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59">
        <v>0</v>
      </c>
      <c r="U309" s="60">
        <v>0</v>
      </c>
      <c r="V309" s="60">
        <v>0</v>
      </c>
      <c r="W309" s="60">
        <v>0</v>
      </c>
      <c r="X309" s="59">
        <v>0</v>
      </c>
      <c r="Y309" s="60">
        <v>0</v>
      </c>
      <c r="Z309" s="60">
        <v>0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59">
        <v>0</v>
      </c>
      <c r="AG309" s="60">
        <v>0</v>
      </c>
      <c r="AH309" s="60">
        <v>0</v>
      </c>
      <c r="AI309" s="60">
        <v>0</v>
      </c>
      <c r="AJ309" s="60">
        <v>0</v>
      </c>
      <c r="AK309" s="63" t="s">
        <v>25</v>
      </c>
      <c r="AL309" s="95">
        <f t="shared" si="4"/>
        <v>0</v>
      </c>
    </row>
    <row r="310" spans="1:38" ht="17.25" thickBot="1">
      <c r="A310" s="72">
        <v>308</v>
      </c>
      <c r="B310" s="57" t="s">
        <v>284</v>
      </c>
      <c r="C310" s="58" t="s">
        <v>1846</v>
      </c>
      <c r="D310" s="69" t="s">
        <v>103</v>
      </c>
      <c r="E310" s="58" t="s">
        <v>96</v>
      </c>
      <c r="F310" s="69" t="s">
        <v>3839</v>
      </c>
      <c r="G310" s="69">
        <v>2001</v>
      </c>
      <c r="H310" s="70">
        <v>9</v>
      </c>
      <c r="I310" s="71">
        <v>9</v>
      </c>
      <c r="J310" s="71">
        <v>785</v>
      </c>
      <c r="K310" s="71">
        <v>8.6999999999999993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70">
        <v>1</v>
      </c>
      <c r="U310" s="71">
        <v>1</v>
      </c>
      <c r="V310" s="71">
        <v>2.2000000000000002</v>
      </c>
      <c r="W310" s="71">
        <v>3.2</v>
      </c>
      <c r="X310" s="70">
        <v>7</v>
      </c>
      <c r="Y310" s="71">
        <v>44</v>
      </c>
      <c r="Z310" s="71">
        <v>24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70">
        <v>0.12</v>
      </c>
      <c r="AG310" s="71">
        <v>0.25</v>
      </c>
      <c r="AH310" s="71">
        <v>0.37</v>
      </c>
      <c r="AI310" s="71">
        <v>0.12</v>
      </c>
      <c r="AJ310" s="71">
        <v>0.37</v>
      </c>
      <c r="AK310" s="63" t="s">
        <v>25</v>
      </c>
      <c r="AL310" s="95">
        <f t="shared" si="4"/>
        <v>-0.37</v>
      </c>
    </row>
    <row r="311" spans="1:38" ht="17.25" thickBot="1">
      <c r="A311" s="72">
        <v>309</v>
      </c>
      <c r="B311" s="57" t="s">
        <v>2705</v>
      </c>
      <c r="C311" s="58" t="s">
        <v>1862</v>
      </c>
      <c r="D311" s="69" t="s">
        <v>111</v>
      </c>
      <c r="E311" s="58" t="s">
        <v>69</v>
      </c>
      <c r="F311" s="69" t="s">
        <v>3840</v>
      </c>
      <c r="G311" s="69">
        <v>1996</v>
      </c>
      <c r="H311" s="70">
        <v>9</v>
      </c>
      <c r="I311" s="71">
        <v>9</v>
      </c>
      <c r="J311" s="71">
        <v>810</v>
      </c>
      <c r="K311" s="71">
        <v>9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2</v>
      </c>
      <c r="S311" s="60">
        <v>0</v>
      </c>
      <c r="T311" s="59">
        <v>0</v>
      </c>
      <c r="U311" s="60">
        <v>0</v>
      </c>
      <c r="V311" s="60">
        <v>0</v>
      </c>
      <c r="W311" s="60">
        <v>0</v>
      </c>
      <c r="X311" s="70">
        <v>1</v>
      </c>
      <c r="Y311" s="71">
        <v>1</v>
      </c>
      <c r="Z311" s="60">
        <v>0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59">
        <v>0</v>
      </c>
      <c r="AG311" s="60">
        <v>0</v>
      </c>
      <c r="AH311" s="60">
        <v>0</v>
      </c>
      <c r="AI311" s="60">
        <v>0</v>
      </c>
      <c r="AJ311" s="60">
        <v>0</v>
      </c>
      <c r="AK311" s="63" t="s">
        <v>25</v>
      </c>
      <c r="AL311" s="95">
        <f t="shared" si="4"/>
        <v>0</v>
      </c>
    </row>
    <row r="312" spans="1:38" ht="17.25" thickBot="1">
      <c r="A312" s="72">
        <v>310</v>
      </c>
      <c r="B312" s="57" t="s">
        <v>2745</v>
      </c>
      <c r="C312" s="58" t="s">
        <v>1814</v>
      </c>
      <c r="D312" s="69" t="s">
        <v>103</v>
      </c>
      <c r="E312" s="58" t="s">
        <v>96</v>
      </c>
      <c r="F312" s="69" t="s">
        <v>3841</v>
      </c>
      <c r="G312" s="69">
        <v>2003</v>
      </c>
      <c r="H312" s="70">
        <v>1</v>
      </c>
      <c r="I312" s="60">
        <v>0</v>
      </c>
      <c r="J312" s="71">
        <v>1</v>
      </c>
      <c r="K312" s="60">
        <v>0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59">
        <v>0</v>
      </c>
      <c r="U312" s="60">
        <v>0</v>
      </c>
      <c r="V312" s="60">
        <v>0</v>
      </c>
      <c r="W312" s="60">
        <v>0</v>
      </c>
      <c r="X312" s="59">
        <v>0</v>
      </c>
      <c r="Y312" s="60">
        <v>0</v>
      </c>
      <c r="Z312" s="60">
        <v>0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59">
        <v>0</v>
      </c>
      <c r="AG312" s="60">
        <v>0</v>
      </c>
      <c r="AH312" s="60">
        <v>0</v>
      </c>
      <c r="AI312" s="60">
        <v>0</v>
      </c>
      <c r="AJ312" s="60">
        <v>0</v>
      </c>
      <c r="AK312" s="63" t="s">
        <v>25</v>
      </c>
      <c r="AL312" s="95">
        <f t="shared" si="4"/>
        <v>0</v>
      </c>
    </row>
    <row r="313" spans="1:38" ht="17.25" thickBot="1">
      <c r="A313" s="72">
        <v>311</v>
      </c>
      <c r="B313" s="57" t="s">
        <v>2853</v>
      </c>
      <c r="C313" s="58" t="s">
        <v>1829</v>
      </c>
      <c r="D313" s="69" t="s">
        <v>103</v>
      </c>
      <c r="E313" s="58" t="s">
        <v>77</v>
      </c>
      <c r="F313" s="69" t="s">
        <v>3842</v>
      </c>
      <c r="G313" s="69">
        <v>1998</v>
      </c>
      <c r="H313" s="70">
        <v>7</v>
      </c>
      <c r="I313" s="71">
        <v>1</v>
      </c>
      <c r="J313" s="71">
        <v>215</v>
      </c>
      <c r="K313" s="71">
        <v>2.4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2</v>
      </c>
      <c r="S313" s="60">
        <v>0</v>
      </c>
      <c r="T313" s="70">
        <v>0.5</v>
      </c>
      <c r="U313" s="71">
        <v>0.5</v>
      </c>
      <c r="V313" s="71">
        <v>0.9</v>
      </c>
      <c r="W313" s="71">
        <v>1.4</v>
      </c>
      <c r="X313" s="70">
        <v>3</v>
      </c>
      <c r="Y313" s="71">
        <v>9</v>
      </c>
      <c r="Z313" s="71">
        <v>18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0.19</v>
      </c>
      <c r="AG313" s="71">
        <v>0.38</v>
      </c>
      <c r="AH313" s="71">
        <v>0.56999999999999995</v>
      </c>
      <c r="AI313" s="71">
        <v>0.19</v>
      </c>
      <c r="AJ313" s="71">
        <v>0.56999999999999995</v>
      </c>
      <c r="AK313" s="63" t="s">
        <v>25</v>
      </c>
      <c r="AL313" s="95">
        <f t="shared" si="4"/>
        <v>-0.56999999999999995</v>
      </c>
    </row>
    <row r="314" spans="1:38" ht="17.25" thickBot="1">
      <c r="A314" s="72">
        <v>312</v>
      </c>
      <c r="B314" s="57" t="s">
        <v>3263</v>
      </c>
      <c r="C314" s="58" t="s">
        <v>1846</v>
      </c>
      <c r="D314" s="69" t="s">
        <v>1821</v>
      </c>
      <c r="E314" s="58" t="s">
        <v>87</v>
      </c>
      <c r="F314" s="69" t="s">
        <v>3843</v>
      </c>
      <c r="G314" s="69">
        <v>1995</v>
      </c>
      <c r="H314" s="70">
        <v>4</v>
      </c>
      <c r="I314" s="60">
        <v>0</v>
      </c>
      <c r="J314" s="71">
        <v>62</v>
      </c>
      <c r="K314" s="71">
        <v>0.7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0.1</v>
      </c>
      <c r="U314" s="71">
        <v>0.1</v>
      </c>
      <c r="V314" s="71">
        <v>0.2</v>
      </c>
      <c r="W314" s="71">
        <v>0.3</v>
      </c>
      <c r="X314" s="70">
        <v>1</v>
      </c>
      <c r="Y314" s="60">
        <v>0</v>
      </c>
      <c r="Z314" s="71">
        <v>2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0.09</v>
      </c>
      <c r="AG314" s="71">
        <v>0.33</v>
      </c>
      <c r="AH314" s="71">
        <v>0.42</v>
      </c>
      <c r="AI314" s="71">
        <v>0.09</v>
      </c>
      <c r="AJ314" s="71">
        <v>0.42</v>
      </c>
      <c r="AK314" s="63" t="s">
        <v>25</v>
      </c>
      <c r="AL314" s="95">
        <f t="shared" si="4"/>
        <v>-0.42</v>
      </c>
    </row>
    <row r="315" spans="1:38" ht="17.25" thickBot="1">
      <c r="A315" s="72">
        <v>313</v>
      </c>
      <c r="B315" s="57" t="s">
        <v>375</v>
      </c>
      <c r="C315" s="58" t="s">
        <v>1838</v>
      </c>
      <c r="D315" s="69" t="s">
        <v>111</v>
      </c>
      <c r="E315" s="58" t="s">
        <v>65</v>
      </c>
      <c r="F315" s="69" t="s">
        <v>3844</v>
      </c>
      <c r="G315" s="69">
        <v>1992</v>
      </c>
      <c r="H315" s="70">
        <v>1</v>
      </c>
      <c r="I315" s="71">
        <v>1</v>
      </c>
      <c r="J315" s="71">
        <v>90</v>
      </c>
      <c r="K315" s="71">
        <v>1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59">
        <v>0</v>
      </c>
      <c r="U315" s="60">
        <v>0</v>
      </c>
      <c r="V315" s="60">
        <v>0</v>
      </c>
      <c r="W315" s="60">
        <v>0</v>
      </c>
      <c r="X315" s="59">
        <v>0</v>
      </c>
      <c r="Y315" s="60">
        <v>0</v>
      </c>
      <c r="Z315" s="60">
        <v>0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59">
        <v>0</v>
      </c>
      <c r="AG315" s="60">
        <v>0</v>
      </c>
      <c r="AH315" s="60">
        <v>0</v>
      </c>
      <c r="AI315" s="60">
        <v>0</v>
      </c>
      <c r="AJ315" s="60">
        <v>0</v>
      </c>
      <c r="AK315" s="63" t="s">
        <v>25</v>
      </c>
      <c r="AL315" s="95">
        <f t="shared" si="4"/>
        <v>0</v>
      </c>
    </row>
    <row r="316" spans="1:38" ht="17.25" thickBot="1">
      <c r="A316" s="72">
        <v>314</v>
      </c>
      <c r="B316" s="57" t="s">
        <v>2706</v>
      </c>
      <c r="C316" s="58" t="s">
        <v>1814</v>
      </c>
      <c r="D316" s="69" t="s">
        <v>1849</v>
      </c>
      <c r="E316" s="58" t="s">
        <v>2351</v>
      </c>
      <c r="F316" s="69" t="s">
        <v>3845</v>
      </c>
      <c r="G316" s="69">
        <v>1994</v>
      </c>
      <c r="H316" s="70">
        <v>4</v>
      </c>
      <c r="I316" s="71">
        <v>3</v>
      </c>
      <c r="J316" s="71">
        <v>205</v>
      </c>
      <c r="K316" s="71">
        <v>2.2999999999999998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70">
        <v>0.1</v>
      </c>
      <c r="U316" s="71">
        <v>0.1</v>
      </c>
      <c r="V316" s="60">
        <v>0</v>
      </c>
      <c r="W316" s="71">
        <v>0.1</v>
      </c>
      <c r="X316" s="70">
        <v>1</v>
      </c>
      <c r="Y316" s="71">
        <v>8</v>
      </c>
      <c r="Z316" s="71">
        <v>8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0.05</v>
      </c>
      <c r="AG316" s="71">
        <v>0.01</v>
      </c>
      <c r="AH316" s="71">
        <v>0.06</v>
      </c>
      <c r="AI316" s="71">
        <v>0.05</v>
      </c>
      <c r="AJ316" s="71">
        <v>0.06</v>
      </c>
      <c r="AK316" s="63" t="s">
        <v>25</v>
      </c>
      <c r="AL316" s="95">
        <f t="shared" si="4"/>
        <v>-0.06</v>
      </c>
    </row>
    <row r="317" spans="1:38" ht="17.25" thickBot="1">
      <c r="A317" s="72">
        <v>315</v>
      </c>
      <c r="B317" s="57" t="s">
        <v>2707</v>
      </c>
      <c r="C317" s="58" t="s">
        <v>1827</v>
      </c>
      <c r="D317" s="69" t="s">
        <v>102</v>
      </c>
      <c r="E317" s="58" t="s">
        <v>2351</v>
      </c>
      <c r="F317" s="69" t="s">
        <v>3628</v>
      </c>
      <c r="G317" s="69">
        <v>2003</v>
      </c>
      <c r="H317" s="70">
        <v>3</v>
      </c>
      <c r="I317" s="71">
        <v>3</v>
      </c>
      <c r="J317" s="71">
        <v>233</v>
      </c>
      <c r="K317" s="71">
        <v>2.6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2</v>
      </c>
      <c r="S317" s="60">
        <v>0</v>
      </c>
      <c r="T317" s="70">
        <v>0.3</v>
      </c>
      <c r="U317" s="71">
        <v>0.3</v>
      </c>
      <c r="V317" s="60">
        <v>0</v>
      </c>
      <c r="W317" s="71">
        <v>0.3</v>
      </c>
      <c r="X317" s="70">
        <v>2</v>
      </c>
      <c r="Y317" s="60">
        <v>0</v>
      </c>
      <c r="Z317" s="71">
        <v>9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0.11</v>
      </c>
      <c r="AG317" s="60">
        <v>0</v>
      </c>
      <c r="AH317" s="71">
        <v>0.11</v>
      </c>
      <c r="AI317" s="71">
        <v>0.11</v>
      </c>
      <c r="AJ317" s="71">
        <v>0.11</v>
      </c>
      <c r="AK317" s="63" t="s">
        <v>25</v>
      </c>
      <c r="AL317" s="95">
        <f t="shared" si="4"/>
        <v>-0.11</v>
      </c>
    </row>
    <row r="318" spans="1:38" ht="17.25" thickBot="1">
      <c r="A318" s="72">
        <v>316</v>
      </c>
      <c r="B318" s="57" t="s">
        <v>3264</v>
      </c>
      <c r="C318" s="58" t="s">
        <v>1865</v>
      </c>
      <c r="D318" s="69" t="s">
        <v>102</v>
      </c>
      <c r="E318" s="58" t="s">
        <v>95</v>
      </c>
      <c r="F318" s="69" t="s">
        <v>3846</v>
      </c>
      <c r="G318" s="69">
        <v>2002</v>
      </c>
      <c r="H318" s="70">
        <v>5</v>
      </c>
      <c r="I318" s="71">
        <v>2</v>
      </c>
      <c r="J318" s="71">
        <v>194</v>
      </c>
      <c r="K318" s="71">
        <v>2.2000000000000002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70">
        <v>0.4</v>
      </c>
      <c r="U318" s="71">
        <v>0.4</v>
      </c>
      <c r="V318" s="71">
        <v>0.2</v>
      </c>
      <c r="W318" s="71">
        <v>0.5</v>
      </c>
      <c r="X318" s="70">
        <v>4</v>
      </c>
      <c r="Y318" s="71">
        <v>3</v>
      </c>
      <c r="Z318" s="71">
        <v>17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70">
        <v>0.17</v>
      </c>
      <c r="AG318" s="71">
        <v>7.0000000000000007E-2</v>
      </c>
      <c r="AH318" s="71">
        <v>0.25</v>
      </c>
      <c r="AI318" s="71">
        <v>0.17</v>
      </c>
      <c r="AJ318" s="71">
        <v>0.25</v>
      </c>
      <c r="AK318" s="63" t="s">
        <v>25</v>
      </c>
      <c r="AL318" s="95">
        <f t="shared" si="4"/>
        <v>-0.25</v>
      </c>
    </row>
    <row r="319" spans="1:38" ht="17.25" thickBot="1">
      <c r="A319" s="72">
        <v>317</v>
      </c>
      <c r="B319" s="57" t="s">
        <v>3392</v>
      </c>
      <c r="C319" s="58" t="s">
        <v>1814</v>
      </c>
      <c r="D319" s="69" t="s">
        <v>103</v>
      </c>
      <c r="E319" s="58" t="s">
        <v>85</v>
      </c>
      <c r="F319" s="69" t="s">
        <v>3847</v>
      </c>
      <c r="G319" s="69">
        <v>2005</v>
      </c>
      <c r="H319" s="70">
        <v>1</v>
      </c>
      <c r="I319" s="60">
        <v>0</v>
      </c>
      <c r="J319" s="71">
        <v>4</v>
      </c>
      <c r="K319" s="60">
        <v>0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59">
        <v>0</v>
      </c>
      <c r="U319" s="60">
        <v>0</v>
      </c>
      <c r="V319" s="60">
        <v>0</v>
      </c>
      <c r="W319" s="60">
        <v>0</v>
      </c>
      <c r="X319" s="59">
        <v>0</v>
      </c>
      <c r="Y319" s="60">
        <v>0</v>
      </c>
      <c r="Z319" s="60">
        <v>0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59">
        <v>0</v>
      </c>
      <c r="AG319" s="60">
        <v>0</v>
      </c>
      <c r="AH319" s="60">
        <v>0</v>
      </c>
      <c r="AI319" s="60">
        <v>0</v>
      </c>
      <c r="AJ319" s="60">
        <v>0</v>
      </c>
      <c r="AK319" s="63" t="s">
        <v>25</v>
      </c>
      <c r="AL319" s="95">
        <f t="shared" si="4"/>
        <v>0</v>
      </c>
    </row>
    <row r="320" spans="1:38" ht="17.25" thickBot="1">
      <c r="A320" s="72">
        <v>318</v>
      </c>
      <c r="B320" s="57" t="s">
        <v>2840</v>
      </c>
      <c r="C320" s="58" t="s">
        <v>1843</v>
      </c>
      <c r="D320" s="69" t="s">
        <v>103</v>
      </c>
      <c r="E320" s="58" t="s">
        <v>75</v>
      </c>
      <c r="F320" s="69" t="s">
        <v>3848</v>
      </c>
      <c r="G320" s="69">
        <v>1995</v>
      </c>
      <c r="H320" s="70">
        <v>7</v>
      </c>
      <c r="I320" s="71">
        <v>6</v>
      </c>
      <c r="J320" s="71">
        <v>555</v>
      </c>
      <c r="K320" s="71">
        <v>6.2</v>
      </c>
      <c r="L320" s="70">
        <v>1</v>
      </c>
      <c r="M320" s="60">
        <v>0</v>
      </c>
      <c r="N320" s="71">
        <v>1</v>
      </c>
      <c r="O320" s="71">
        <v>1</v>
      </c>
      <c r="P320" s="60">
        <v>0</v>
      </c>
      <c r="Q320" s="60">
        <v>0</v>
      </c>
      <c r="R320" s="71">
        <v>3</v>
      </c>
      <c r="S320" s="60">
        <v>0</v>
      </c>
      <c r="T320" s="70">
        <v>0.4</v>
      </c>
      <c r="U320" s="71">
        <v>0.4</v>
      </c>
      <c r="V320" s="60">
        <v>0</v>
      </c>
      <c r="W320" s="71">
        <v>0.4</v>
      </c>
      <c r="X320" s="70">
        <v>1</v>
      </c>
      <c r="Y320" s="71">
        <v>21</v>
      </c>
      <c r="Z320" s="71">
        <v>1</v>
      </c>
      <c r="AA320" s="70">
        <v>0.16</v>
      </c>
      <c r="AB320" s="60">
        <v>0</v>
      </c>
      <c r="AC320" s="71">
        <v>0.16</v>
      </c>
      <c r="AD320" s="71">
        <v>0.16</v>
      </c>
      <c r="AE320" s="71">
        <v>0.16</v>
      </c>
      <c r="AF320" s="70">
        <v>7.0000000000000007E-2</v>
      </c>
      <c r="AG320" s="60">
        <v>0</v>
      </c>
      <c r="AH320" s="71">
        <v>7.0000000000000007E-2</v>
      </c>
      <c r="AI320" s="71">
        <v>7.0000000000000007E-2</v>
      </c>
      <c r="AJ320" s="71">
        <v>7.0000000000000007E-2</v>
      </c>
      <c r="AK320" s="63" t="s">
        <v>25</v>
      </c>
      <c r="AL320" s="95">
        <f t="shared" si="4"/>
        <v>0.09</v>
      </c>
    </row>
    <row r="321" spans="1:38" ht="17.25" thickBot="1">
      <c r="A321" s="72">
        <v>319</v>
      </c>
      <c r="B321" s="57" t="s">
        <v>285</v>
      </c>
      <c r="C321" s="58" t="s">
        <v>1814</v>
      </c>
      <c r="D321" s="69" t="s">
        <v>103</v>
      </c>
      <c r="E321" s="58" t="s">
        <v>65</v>
      </c>
      <c r="F321" s="69" t="s">
        <v>3849</v>
      </c>
      <c r="G321" s="69">
        <v>2002</v>
      </c>
      <c r="H321" s="70">
        <v>1</v>
      </c>
      <c r="I321" s="60">
        <v>0</v>
      </c>
      <c r="J321" s="71">
        <v>11</v>
      </c>
      <c r="K321" s="71">
        <v>0.1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59">
        <v>0</v>
      </c>
      <c r="U321" s="60">
        <v>0</v>
      </c>
      <c r="V321" s="60">
        <v>0</v>
      </c>
      <c r="W321" s="60">
        <v>0</v>
      </c>
      <c r="X321" s="59">
        <v>0</v>
      </c>
      <c r="Y321" s="60">
        <v>0</v>
      </c>
      <c r="Z321" s="60">
        <v>0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59">
        <v>0</v>
      </c>
      <c r="AG321" s="60">
        <v>0</v>
      </c>
      <c r="AH321" s="60">
        <v>0</v>
      </c>
      <c r="AI321" s="60">
        <v>0</v>
      </c>
      <c r="AJ321" s="60">
        <v>0</v>
      </c>
      <c r="AK321" s="63" t="s">
        <v>25</v>
      </c>
      <c r="AL321" s="95">
        <f t="shared" si="4"/>
        <v>0</v>
      </c>
    </row>
    <row r="322" spans="1:38" ht="17.25" thickBot="1">
      <c r="A322" s="72">
        <v>320</v>
      </c>
      <c r="B322" s="57" t="s">
        <v>285</v>
      </c>
      <c r="C322" s="58" t="s">
        <v>1814</v>
      </c>
      <c r="D322" s="69" t="s">
        <v>1821</v>
      </c>
      <c r="E322" s="58" t="s">
        <v>81</v>
      </c>
      <c r="F322" s="69" t="s">
        <v>3849</v>
      </c>
      <c r="G322" s="69">
        <v>2002</v>
      </c>
      <c r="H322" s="70">
        <v>6</v>
      </c>
      <c r="I322" s="71">
        <v>3</v>
      </c>
      <c r="J322" s="71">
        <v>325</v>
      </c>
      <c r="K322" s="71">
        <v>3.6</v>
      </c>
      <c r="L322" s="70">
        <v>2</v>
      </c>
      <c r="M322" s="71">
        <v>1</v>
      </c>
      <c r="N322" s="71">
        <v>3</v>
      </c>
      <c r="O322" s="60">
        <v>0</v>
      </c>
      <c r="P322" s="71">
        <v>2</v>
      </c>
      <c r="Q322" s="71">
        <v>2</v>
      </c>
      <c r="R322" s="71">
        <v>2</v>
      </c>
      <c r="S322" s="60">
        <v>0</v>
      </c>
      <c r="T322" s="70">
        <v>2.2999999999999998</v>
      </c>
      <c r="U322" s="71">
        <v>0.7</v>
      </c>
      <c r="V322" s="71">
        <v>1</v>
      </c>
      <c r="W322" s="71">
        <v>1.7</v>
      </c>
      <c r="X322" s="70">
        <v>16</v>
      </c>
      <c r="Y322" s="71">
        <v>25</v>
      </c>
      <c r="Z322" s="71">
        <v>23</v>
      </c>
      <c r="AA322" s="70">
        <v>0.55000000000000004</v>
      </c>
      <c r="AB322" s="71">
        <v>0.28000000000000003</v>
      </c>
      <c r="AC322" s="71">
        <v>0.83</v>
      </c>
      <c r="AD322" s="60">
        <v>0</v>
      </c>
      <c r="AE322" s="71">
        <v>0.28000000000000003</v>
      </c>
      <c r="AF322" s="70">
        <v>0.64</v>
      </c>
      <c r="AG322" s="71">
        <v>0.27</v>
      </c>
      <c r="AH322" s="71">
        <v>0.91</v>
      </c>
      <c r="AI322" s="71">
        <v>0.2</v>
      </c>
      <c r="AJ322" s="71">
        <v>0.47</v>
      </c>
      <c r="AK322" s="63" t="s">
        <v>25</v>
      </c>
      <c r="AL322" s="95">
        <f t="shared" si="4"/>
        <v>-8.0000000000000071E-2</v>
      </c>
    </row>
    <row r="323" spans="1:38" ht="17.25" thickBot="1">
      <c r="A323" s="72">
        <v>321</v>
      </c>
      <c r="B323" s="57" t="s">
        <v>286</v>
      </c>
      <c r="C323" s="58" t="s">
        <v>1854</v>
      </c>
      <c r="D323" s="69" t="s">
        <v>104</v>
      </c>
      <c r="E323" s="58" t="s">
        <v>91</v>
      </c>
      <c r="F323" s="69" t="s">
        <v>3850</v>
      </c>
      <c r="G323" s="69">
        <v>1994</v>
      </c>
      <c r="H323" s="70">
        <v>9</v>
      </c>
      <c r="I323" s="71">
        <v>9</v>
      </c>
      <c r="J323" s="71">
        <v>810</v>
      </c>
      <c r="K323" s="71">
        <v>9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71">
        <v>5</v>
      </c>
      <c r="S323" s="60">
        <v>0</v>
      </c>
      <c r="T323" s="70">
        <v>0.1</v>
      </c>
      <c r="U323" s="71">
        <v>0.1</v>
      </c>
      <c r="V323" s="71">
        <v>1.6</v>
      </c>
      <c r="W323" s="71">
        <v>1.7</v>
      </c>
      <c r="X323" s="70">
        <v>15</v>
      </c>
      <c r="Y323" s="71">
        <v>33</v>
      </c>
      <c r="Z323" s="71">
        <v>27</v>
      </c>
      <c r="AA323" s="59">
        <v>0</v>
      </c>
      <c r="AB323" s="71">
        <v>0.11</v>
      </c>
      <c r="AC323" s="71">
        <v>0.11</v>
      </c>
      <c r="AD323" s="60">
        <v>0</v>
      </c>
      <c r="AE323" s="71">
        <v>0.11</v>
      </c>
      <c r="AF323" s="70">
        <v>0.01</v>
      </c>
      <c r="AG323" s="71">
        <v>0.18</v>
      </c>
      <c r="AH323" s="71">
        <v>0.19</v>
      </c>
      <c r="AI323" s="71">
        <v>0.01</v>
      </c>
      <c r="AJ323" s="71">
        <v>0.19</v>
      </c>
      <c r="AK323" s="63" t="s">
        <v>25</v>
      </c>
      <c r="AL323" s="95">
        <f t="shared" ref="AL323:AL386" si="5">AC323-AH323</f>
        <v>-0.08</v>
      </c>
    </row>
    <row r="324" spans="1:38" ht="17.25" thickBot="1">
      <c r="A324" s="72">
        <v>322</v>
      </c>
      <c r="B324" s="57" t="s">
        <v>287</v>
      </c>
      <c r="C324" s="58" t="s">
        <v>1824</v>
      </c>
      <c r="D324" s="69" t="s">
        <v>1821</v>
      </c>
      <c r="E324" s="58" t="s">
        <v>91</v>
      </c>
      <c r="F324" s="69" t="s">
        <v>3409</v>
      </c>
      <c r="G324" s="69">
        <v>1997</v>
      </c>
      <c r="H324" s="70">
        <v>9</v>
      </c>
      <c r="I324" s="71">
        <v>9</v>
      </c>
      <c r="J324" s="71">
        <v>792</v>
      </c>
      <c r="K324" s="71">
        <v>8.8000000000000007</v>
      </c>
      <c r="L324" s="70">
        <v>1</v>
      </c>
      <c r="M324" s="71">
        <v>1</v>
      </c>
      <c r="N324" s="71">
        <v>2</v>
      </c>
      <c r="O324" s="60">
        <v>0</v>
      </c>
      <c r="P324" s="71">
        <v>1</v>
      </c>
      <c r="Q324" s="71">
        <v>1</v>
      </c>
      <c r="R324" s="71">
        <v>4</v>
      </c>
      <c r="S324" s="60">
        <v>0</v>
      </c>
      <c r="T324" s="70">
        <v>1.9</v>
      </c>
      <c r="U324" s="71">
        <v>1.1000000000000001</v>
      </c>
      <c r="V324" s="71">
        <v>1.5</v>
      </c>
      <c r="W324" s="71">
        <v>2.5</v>
      </c>
      <c r="X324" s="70">
        <v>9</v>
      </c>
      <c r="Y324" s="71">
        <v>56</v>
      </c>
      <c r="Z324" s="71">
        <v>28</v>
      </c>
      <c r="AA324" s="70">
        <v>0.11</v>
      </c>
      <c r="AB324" s="71">
        <v>0.11</v>
      </c>
      <c r="AC324" s="71">
        <v>0.23</v>
      </c>
      <c r="AD324" s="60">
        <v>0</v>
      </c>
      <c r="AE324" s="71">
        <v>0.11</v>
      </c>
      <c r="AF324" s="70">
        <v>0.21</v>
      </c>
      <c r="AG324" s="71">
        <v>0.17</v>
      </c>
      <c r="AH324" s="71">
        <v>0.38</v>
      </c>
      <c r="AI324" s="71">
        <v>0.12</v>
      </c>
      <c r="AJ324" s="71">
        <v>0.28999999999999998</v>
      </c>
      <c r="AK324" s="63" t="s">
        <v>25</v>
      </c>
      <c r="AL324" s="95">
        <f t="shared" si="5"/>
        <v>-0.15</v>
      </c>
    </row>
    <row r="325" spans="1:38" ht="17.25" thickBot="1">
      <c r="A325" s="72">
        <v>323</v>
      </c>
      <c r="B325" s="57" t="s">
        <v>288</v>
      </c>
      <c r="C325" s="58" t="s">
        <v>1826</v>
      </c>
      <c r="D325" s="69" t="s">
        <v>1835</v>
      </c>
      <c r="E325" s="58" t="s">
        <v>63</v>
      </c>
      <c r="F325" s="69" t="s">
        <v>3474</v>
      </c>
      <c r="G325" s="69">
        <v>1993</v>
      </c>
      <c r="H325" s="70">
        <v>4</v>
      </c>
      <c r="I325" s="71">
        <v>3</v>
      </c>
      <c r="J325" s="71">
        <v>251</v>
      </c>
      <c r="K325" s="71">
        <v>2.8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70">
        <v>0.1</v>
      </c>
      <c r="U325" s="71">
        <v>0.1</v>
      </c>
      <c r="V325" s="71">
        <v>0.1</v>
      </c>
      <c r="W325" s="71">
        <v>0.2</v>
      </c>
      <c r="X325" s="70">
        <v>10</v>
      </c>
      <c r="Y325" s="71">
        <v>33</v>
      </c>
      <c r="Z325" s="71">
        <v>4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0.03</v>
      </c>
      <c r="AG325" s="71">
        <v>0.04</v>
      </c>
      <c r="AH325" s="71">
        <v>0.06</v>
      </c>
      <c r="AI325" s="71">
        <v>0.03</v>
      </c>
      <c r="AJ325" s="71">
        <v>0.06</v>
      </c>
      <c r="AK325" s="63" t="s">
        <v>25</v>
      </c>
      <c r="AL325" s="95">
        <f t="shared" si="5"/>
        <v>-0.06</v>
      </c>
    </row>
    <row r="326" spans="1:38" ht="17.25" thickBot="1">
      <c r="A326" s="72">
        <v>324</v>
      </c>
      <c r="B326" s="57" t="s">
        <v>289</v>
      </c>
      <c r="C326" s="58" t="s">
        <v>1813</v>
      </c>
      <c r="D326" s="69" t="s">
        <v>104</v>
      </c>
      <c r="E326" s="58" t="s">
        <v>96</v>
      </c>
      <c r="F326" s="69" t="s">
        <v>3851</v>
      </c>
      <c r="G326" s="69">
        <v>2001</v>
      </c>
      <c r="H326" s="70">
        <v>8</v>
      </c>
      <c r="I326" s="71">
        <v>4</v>
      </c>
      <c r="J326" s="71">
        <v>435</v>
      </c>
      <c r="K326" s="71">
        <v>4.8</v>
      </c>
      <c r="L326" s="59">
        <v>0</v>
      </c>
      <c r="M326" s="71">
        <v>1</v>
      </c>
      <c r="N326" s="71">
        <v>1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70">
        <v>0.3</v>
      </c>
      <c r="U326" s="71">
        <v>0.3</v>
      </c>
      <c r="V326" s="71">
        <v>1.1000000000000001</v>
      </c>
      <c r="W326" s="71">
        <v>1.4</v>
      </c>
      <c r="X326" s="70">
        <v>12</v>
      </c>
      <c r="Y326" s="71">
        <v>15</v>
      </c>
      <c r="Z326" s="71">
        <v>20</v>
      </c>
      <c r="AA326" s="59">
        <v>0</v>
      </c>
      <c r="AB326" s="71">
        <v>0.21</v>
      </c>
      <c r="AC326" s="71">
        <v>0.21</v>
      </c>
      <c r="AD326" s="60">
        <v>0</v>
      </c>
      <c r="AE326" s="71">
        <v>0.21</v>
      </c>
      <c r="AF326" s="70">
        <v>7.0000000000000007E-2</v>
      </c>
      <c r="AG326" s="71">
        <v>0.22</v>
      </c>
      <c r="AH326" s="71">
        <v>0.28999999999999998</v>
      </c>
      <c r="AI326" s="71">
        <v>7.0000000000000007E-2</v>
      </c>
      <c r="AJ326" s="71">
        <v>0.28999999999999998</v>
      </c>
      <c r="AK326" s="63" t="s">
        <v>25</v>
      </c>
      <c r="AL326" s="95">
        <f t="shared" si="5"/>
        <v>-7.9999999999999988E-2</v>
      </c>
    </row>
    <row r="327" spans="1:38" ht="17.25" thickBot="1">
      <c r="A327" s="72">
        <v>325</v>
      </c>
      <c r="B327" s="57" t="s">
        <v>376</v>
      </c>
      <c r="C327" s="58" t="s">
        <v>1839</v>
      </c>
      <c r="D327" s="69" t="s">
        <v>1821</v>
      </c>
      <c r="E327" s="58" t="s">
        <v>69</v>
      </c>
      <c r="F327" s="69" t="s">
        <v>3852</v>
      </c>
      <c r="G327" s="69">
        <v>2001</v>
      </c>
      <c r="H327" s="70">
        <v>4</v>
      </c>
      <c r="I327" s="71">
        <v>1</v>
      </c>
      <c r="J327" s="71">
        <v>86</v>
      </c>
      <c r="K327" s="71">
        <v>1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70">
        <v>0.4</v>
      </c>
      <c r="U327" s="71">
        <v>0.4</v>
      </c>
      <c r="V327" s="60">
        <v>0</v>
      </c>
      <c r="W327" s="71">
        <v>0.4</v>
      </c>
      <c r="X327" s="70">
        <v>4</v>
      </c>
      <c r="Y327" s="71">
        <v>3</v>
      </c>
      <c r="Z327" s="71">
        <v>20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0.46</v>
      </c>
      <c r="AG327" s="60">
        <v>0</v>
      </c>
      <c r="AH327" s="71">
        <v>0.46</v>
      </c>
      <c r="AI327" s="71">
        <v>0.46</v>
      </c>
      <c r="AJ327" s="71">
        <v>0.46</v>
      </c>
      <c r="AK327" s="63" t="s">
        <v>25</v>
      </c>
      <c r="AL327" s="95">
        <f t="shared" si="5"/>
        <v>-0.46</v>
      </c>
    </row>
    <row r="328" spans="1:38" ht="17.25" thickBot="1">
      <c r="A328" s="72">
        <v>326</v>
      </c>
      <c r="B328" s="57" t="s">
        <v>290</v>
      </c>
      <c r="C328" s="58" t="s">
        <v>1824</v>
      </c>
      <c r="D328" s="69" t="s">
        <v>103</v>
      </c>
      <c r="E328" s="58" t="s">
        <v>75</v>
      </c>
      <c r="F328" s="69" t="s">
        <v>3655</v>
      </c>
      <c r="G328" s="69">
        <v>1996</v>
      </c>
      <c r="H328" s="70">
        <v>9</v>
      </c>
      <c r="I328" s="71">
        <v>8</v>
      </c>
      <c r="J328" s="71">
        <v>595</v>
      </c>
      <c r="K328" s="71">
        <v>6.6</v>
      </c>
      <c r="L328" s="70">
        <v>1</v>
      </c>
      <c r="M328" s="71">
        <v>1</v>
      </c>
      <c r="N328" s="71">
        <v>2</v>
      </c>
      <c r="O328" s="71">
        <v>1</v>
      </c>
      <c r="P328" s="60">
        <v>0</v>
      </c>
      <c r="Q328" s="60">
        <v>0</v>
      </c>
      <c r="R328" s="71">
        <v>2</v>
      </c>
      <c r="S328" s="60">
        <v>0</v>
      </c>
      <c r="T328" s="70">
        <v>0.5</v>
      </c>
      <c r="U328" s="71">
        <v>0.5</v>
      </c>
      <c r="V328" s="71">
        <v>1.2</v>
      </c>
      <c r="W328" s="71">
        <v>1.7</v>
      </c>
      <c r="X328" s="70">
        <v>8</v>
      </c>
      <c r="Y328" s="71">
        <v>19</v>
      </c>
      <c r="Z328" s="71">
        <v>25</v>
      </c>
      <c r="AA328" s="70">
        <v>0.15</v>
      </c>
      <c r="AB328" s="71">
        <v>0.15</v>
      </c>
      <c r="AC328" s="71">
        <v>0.3</v>
      </c>
      <c r="AD328" s="71">
        <v>0.15</v>
      </c>
      <c r="AE328" s="71">
        <v>0.3</v>
      </c>
      <c r="AF328" s="70">
        <v>0.08</v>
      </c>
      <c r="AG328" s="71">
        <v>0.18</v>
      </c>
      <c r="AH328" s="71">
        <v>0.26</v>
      </c>
      <c r="AI328" s="71">
        <v>0.08</v>
      </c>
      <c r="AJ328" s="71">
        <v>0.26</v>
      </c>
      <c r="AK328" s="63" t="s">
        <v>25</v>
      </c>
      <c r="AL328" s="95">
        <f t="shared" si="5"/>
        <v>3.999999999999998E-2</v>
      </c>
    </row>
    <row r="329" spans="1:38" ht="17.25" thickBot="1">
      <c r="A329" s="72">
        <v>327</v>
      </c>
      <c r="B329" s="57" t="s">
        <v>291</v>
      </c>
      <c r="C329" s="58" t="s">
        <v>1845</v>
      </c>
      <c r="D329" s="69" t="s">
        <v>102</v>
      </c>
      <c r="E329" s="58" t="s">
        <v>71</v>
      </c>
      <c r="F329" s="69" t="s">
        <v>3853</v>
      </c>
      <c r="G329" s="69">
        <v>1989</v>
      </c>
      <c r="H329" s="70">
        <v>5</v>
      </c>
      <c r="I329" s="60">
        <v>0</v>
      </c>
      <c r="J329" s="71">
        <v>103</v>
      </c>
      <c r="K329" s="71">
        <v>1.1000000000000001</v>
      </c>
      <c r="L329" s="59">
        <v>0</v>
      </c>
      <c r="M329" s="71">
        <v>1</v>
      </c>
      <c r="N329" s="71">
        <v>1</v>
      </c>
      <c r="O329" s="60">
        <v>0</v>
      </c>
      <c r="P329" s="60">
        <v>0</v>
      </c>
      <c r="Q329" s="60">
        <v>0</v>
      </c>
      <c r="R329" s="71">
        <v>2</v>
      </c>
      <c r="S329" s="60">
        <v>0</v>
      </c>
      <c r="T329" s="70">
        <v>0.1</v>
      </c>
      <c r="U329" s="71">
        <v>0.1</v>
      </c>
      <c r="V329" s="71">
        <v>0.9</v>
      </c>
      <c r="W329" s="71">
        <v>1</v>
      </c>
      <c r="X329" s="70">
        <v>15</v>
      </c>
      <c r="Y329" s="71">
        <v>9</v>
      </c>
      <c r="Z329" s="71">
        <v>17</v>
      </c>
      <c r="AA329" s="59">
        <v>0</v>
      </c>
      <c r="AB329" s="71">
        <v>0.87</v>
      </c>
      <c r="AC329" s="71">
        <v>0.87</v>
      </c>
      <c r="AD329" s="60">
        <v>0</v>
      </c>
      <c r="AE329" s="71">
        <v>0.87</v>
      </c>
      <c r="AF329" s="70">
        <v>0.1</v>
      </c>
      <c r="AG329" s="71">
        <v>0.75</v>
      </c>
      <c r="AH329" s="71">
        <v>0.85</v>
      </c>
      <c r="AI329" s="71">
        <v>0.1</v>
      </c>
      <c r="AJ329" s="71">
        <v>0.85</v>
      </c>
      <c r="AK329" s="63" t="s">
        <v>25</v>
      </c>
      <c r="AL329" s="95">
        <f t="shared" si="5"/>
        <v>2.0000000000000018E-2</v>
      </c>
    </row>
    <row r="330" spans="1:38" ht="17.25" thickBot="1">
      <c r="A330" s="72">
        <v>328</v>
      </c>
      <c r="B330" s="57" t="s">
        <v>292</v>
      </c>
      <c r="C330" s="58" t="s">
        <v>1814</v>
      </c>
      <c r="D330" s="69" t="s">
        <v>103</v>
      </c>
      <c r="E330" s="58" t="s">
        <v>65</v>
      </c>
      <c r="F330" s="69" t="s">
        <v>3854</v>
      </c>
      <c r="G330" s="69">
        <v>1995</v>
      </c>
      <c r="H330" s="70">
        <v>3</v>
      </c>
      <c r="I330" s="60">
        <v>0</v>
      </c>
      <c r="J330" s="71">
        <v>73</v>
      </c>
      <c r="K330" s="71">
        <v>0.8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70">
        <v>0.1</v>
      </c>
      <c r="U330" s="71">
        <v>0.1</v>
      </c>
      <c r="V330" s="60">
        <v>0</v>
      </c>
      <c r="W330" s="71">
        <v>0.1</v>
      </c>
      <c r="X330" s="70">
        <v>6</v>
      </c>
      <c r="Y330" s="71">
        <v>7</v>
      </c>
      <c r="Z330" s="71">
        <v>3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0.09</v>
      </c>
      <c r="AG330" s="60">
        <v>0</v>
      </c>
      <c r="AH330" s="71">
        <v>0.09</v>
      </c>
      <c r="AI330" s="71">
        <v>0.09</v>
      </c>
      <c r="AJ330" s="71">
        <v>0.09</v>
      </c>
      <c r="AK330" s="63" t="s">
        <v>25</v>
      </c>
      <c r="AL330" s="95">
        <f t="shared" si="5"/>
        <v>-0.09</v>
      </c>
    </row>
    <row r="331" spans="1:38" ht="17.25" thickBot="1">
      <c r="A331" s="72">
        <v>329</v>
      </c>
      <c r="B331" s="57" t="s">
        <v>2708</v>
      </c>
      <c r="C331" s="58" t="s">
        <v>1814</v>
      </c>
      <c r="D331" s="69" t="s">
        <v>102</v>
      </c>
      <c r="E331" s="58" t="s">
        <v>83</v>
      </c>
      <c r="F331" s="69" t="s">
        <v>3855</v>
      </c>
      <c r="G331" s="69">
        <v>2002</v>
      </c>
      <c r="H331" s="70">
        <v>1</v>
      </c>
      <c r="I331" s="60">
        <v>0</v>
      </c>
      <c r="J331" s="71">
        <v>4</v>
      </c>
      <c r="K331" s="60">
        <v>0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59">
        <v>0</v>
      </c>
      <c r="U331" s="60">
        <v>0</v>
      </c>
      <c r="V331" s="60">
        <v>0</v>
      </c>
      <c r="W331" s="60">
        <v>0</v>
      </c>
      <c r="X331" s="70">
        <v>2</v>
      </c>
      <c r="Y331" s="60">
        <v>0</v>
      </c>
      <c r="Z331" s="71">
        <v>1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59">
        <v>0</v>
      </c>
      <c r="AG331" s="60">
        <v>0</v>
      </c>
      <c r="AH331" s="60">
        <v>0</v>
      </c>
      <c r="AI331" s="60">
        <v>0</v>
      </c>
      <c r="AJ331" s="60">
        <v>0</v>
      </c>
      <c r="AK331" s="63" t="s">
        <v>25</v>
      </c>
      <c r="AL331" s="95">
        <f t="shared" si="5"/>
        <v>0</v>
      </c>
    </row>
    <row r="332" spans="1:38" ht="17.25" thickBot="1">
      <c r="A332" s="72">
        <v>330</v>
      </c>
      <c r="B332" s="57" t="s">
        <v>97</v>
      </c>
      <c r="C332" s="58" t="s">
        <v>1814</v>
      </c>
      <c r="D332" s="69" t="s">
        <v>111</v>
      </c>
      <c r="E332" s="58" t="s">
        <v>96</v>
      </c>
      <c r="F332" s="69" t="s">
        <v>3856</v>
      </c>
      <c r="G332" s="69">
        <v>1994</v>
      </c>
      <c r="H332" s="70">
        <v>9</v>
      </c>
      <c r="I332" s="71">
        <v>9</v>
      </c>
      <c r="J332" s="71">
        <v>810</v>
      </c>
      <c r="K332" s="71">
        <v>9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59">
        <v>0</v>
      </c>
      <c r="U332" s="60">
        <v>0</v>
      </c>
      <c r="V332" s="71">
        <v>0.1</v>
      </c>
      <c r="W332" s="71">
        <v>0.1</v>
      </c>
      <c r="X332" s="59">
        <v>0</v>
      </c>
      <c r="Y332" s="60">
        <v>0</v>
      </c>
      <c r="Z332" s="60">
        <v>0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59">
        <v>0</v>
      </c>
      <c r="AG332" s="71">
        <v>0.01</v>
      </c>
      <c r="AH332" s="71">
        <v>0.01</v>
      </c>
      <c r="AI332" s="60">
        <v>0</v>
      </c>
      <c r="AJ332" s="71">
        <v>0.01</v>
      </c>
      <c r="AK332" s="63" t="s">
        <v>25</v>
      </c>
      <c r="AL332" s="95">
        <f t="shared" si="5"/>
        <v>-0.01</v>
      </c>
    </row>
    <row r="333" spans="1:38" ht="17.25" thickBot="1">
      <c r="A333" s="72">
        <v>331</v>
      </c>
      <c r="B333" s="57" t="s">
        <v>293</v>
      </c>
      <c r="C333" s="58" t="s">
        <v>1828</v>
      </c>
      <c r="D333" s="69" t="s">
        <v>104</v>
      </c>
      <c r="E333" s="58" t="s">
        <v>77</v>
      </c>
      <c r="F333" s="69" t="s">
        <v>3857</v>
      </c>
      <c r="G333" s="69">
        <v>1993</v>
      </c>
      <c r="H333" s="70">
        <v>9</v>
      </c>
      <c r="I333" s="71">
        <v>9</v>
      </c>
      <c r="J333" s="71">
        <v>810</v>
      </c>
      <c r="K333" s="71">
        <v>9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70">
        <v>0.8</v>
      </c>
      <c r="U333" s="71">
        <v>0.8</v>
      </c>
      <c r="V333" s="71">
        <v>0.9</v>
      </c>
      <c r="W333" s="71">
        <v>1.7</v>
      </c>
      <c r="X333" s="70">
        <v>4</v>
      </c>
      <c r="Y333" s="71">
        <v>28</v>
      </c>
      <c r="Z333" s="71">
        <v>6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0.09</v>
      </c>
      <c r="AG333" s="71">
        <v>0.1</v>
      </c>
      <c r="AH333" s="71">
        <v>0.19</v>
      </c>
      <c r="AI333" s="71">
        <v>0.09</v>
      </c>
      <c r="AJ333" s="71">
        <v>0.19</v>
      </c>
      <c r="AK333" s="63" t="s">
        <v>25</v>
      </c>
      <c r="AL333" s="95">
        <f t="shared" si="5"/>
        <v>-0.19</v>
      </c>
    </row>
    <row r="334" spans="1:38" ht="17.25" thickBot="1">
      <c r="A334" s="72">
        <v>332</v>
      </c>
      <c r="B334" s="57" t="s">
        <v>68</v>
      </c>
      <c r="C334" s="58" t="s">
        <v>1814</v>
      </c>
      <c r="D334" s="69" t="s">
        <v>111</v>
      </c>
      <c r="E334" s="58" t="s">
        <v>67</v>
      </c>
      <c r="F334" s="69" t="s">
        <v>3858</v>
      </c>
      <c r="G334" s="69">
        <v>1992</v>
      </c>
      <c r="H334" s="70">
        <v>9</v>
      </c>
      <c r="I334" s="71">
        <v>9</v>
      </c>
      <c r="J334" s="71">
        <v>810</v>
      </c>
      <c r="K334" s="71">
        <v>9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59">
        <v>0</v>
      </c>
      <c r="U334" s="60">
        <v>0</v>
      </c>
      <c r="V334" s="60">
        <v>0</v>
      </c>
      <c r="W334" s="60">
        <v>0</v>
      </c>
      <c r="X334" s="59">
        <v>0</v>
      </c>
      <c r="Y334" s="60">
        <v>0</v>
      </c>
      <c r="Z334" s="60">
        <v>0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59">
        <v>0</v>
      </c>
      <c r="AG334" s="60">
        <v>0</v>
      </c>
      <c r="AH334" s="60">
        <v>0</v>
      </c>
      <c r="AI334" s="60">
        <v>0</v>
      </c>
      <c r="AJ334" s="60">
        <v>0</v>
      </c>
      <c r="AK334" s="63" t="s">
        <v>25</v>
      </c>
      <c r="AL334" s="95">
        <f t="shared" si="5"/>
        <v>0</v>
      </c>
    </row>
    <row r="335" spans="1:38" ht="17.25" thickBot="1">
      <c r="A335" s="72">
        <v>333</v>
      </c>
      <c r="B335" s="57" t="s">
        <v>1768</v>
      </c>
      <c r="C335" s="58" t="s">
        <v>1822</v>
      </c>
      <c r="D335" s="69" t="s">
        <v>104</v>
      </c>
      <c r="E335" s="58" t="s">
        <v>71</v>
      </c>
      <c r="F335" s="69" t="s">
        <v>3859</v>
      </c>
      <c r="G335" s="69">
        <v>1999</v>
      </c>
      <c r="H335" s="70">
        <v>8</v>
      </c>
      <c r="I335" s="71">
        <v>8</v>
      </c>
      <c r="J335" s="71">
        <v>716</v>
      </c>
      <c r="K335" s="71">
        <v>8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71">
        <v>1</v>
      </c>
      <c r="S335" s="60">
        <v>0</v>
      </c>
      <c r="T335" s="70">
        <v>0.8</v>
      </c>
      <c r="U335" s="71">
        <v>0.8</v>
      </c>
      <c r="V335" s="71">
        <v>1.4</v>
      </c>
      <c r="W335" s="71">
        <v>2.2000000000000002</v>
      </c>
      <c r="X335" s="70">
        <v>10</v>
      </c>
      <c r="Y335" s="71">
        <v>42</v>
      </c>
      <c r="Z335" s="71">
        <v>30</v>
      </c>
      <c r="AA335" s="59">
        <v>0</v>
      </c>
      <c r="AB335" s="71">
        <v>0.13</v>
      </c>
      <c r="AC335" s="71">
        <v>0.13</v>
      </c>
      <c r="AD335" s="60">
        <v>0</v>
      </c>
      <c r="AE335" s="71">
        <v>0.13</v>
      </c>
      <c r="AF335" s="70">
        <v>0.1</v>
      </c>
      <c r="AG335" s="71">
        <v>0.17</v>
      </c>
      <c r="AH335" s="71">
        <v>0.27</v>
      </c>
      <c r="AI335" s="71">
        <v>0.1</v>
      </c>
      <c r="AJ335" s="71">
        <v>0.27</v>
      </c>
      <c r="AK335" s="63" t="s">
        <v>25</v>
      </c>
      <c r="AL335" s="95">
        <f t="shared" si="5"/>
        <v>-0.14000000000000001</v>
      </c>
    </row>
    <row r="336" spans="1:38" ht="17.25" thickBot="1">
      <c r="A336" s="72">
        <v>334</v>
      </c>
      <c r="B336" s="57" t="s">
        <v>2954</v>
      </c>
      <c r="C336" s="58" t="s">
        <v>1814</v>
      </c>
      <c r="D336" s="69" t="s">
        <v>104</v>
      </c>
      <c r="E336" s="58" t="s">
        <v>79</v>
      </c>
      <c r="F336" s="69" t="s">
        <v>3860</v>
      </c>
      <c r="G336" s="69">
        <v>2003</v>
      </c>
      <c r="H336" s="70">
        <v>3</v>
      </c>
      <c r="I336" s="71">
        <v>1</v>
      </c>
      <c r="J336" s="71">
        <v>116</v>
      </c>
      <c r="K336" s="71">
        <v>1.3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59">
        <v>0</v>
      </c>
      <c r="U336" s="60">
        <v>0</v>
      </c>
      <c r="V336" s="60">
        <v>0</v>
      </c>
      <c r="W336" s="60">
        <v>0</v>
      </c>
      <c r="X336" s="70">
        <v>2</v>
      </c>
      <c r="Y336" s="71">
        <v>5</v>
      </c>
      <c r="Z336" s="60">
        <v>0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59">
        <v>0</v>
      </c>
      <c r="AG336" s="60">
        <v>0</v>
      </c>
      <c r="AH336" s="60">
        <v>0</v>
      </c>
      <c r="AI336" s="60">
        <v>0</v>
      </c>
      <c r="AJ336" s="60">
        <v>0</v>
      </c>
      <c r="AK336" s="63" t="s">
        <v>25</v>
      </c>
      <c r="AL336" s="95">
        <f t="shared" si="5"/>
        <v>0</v>
      </c>
    </row>
    <row r="337" spans="1:38" ht="17.25" thickBot="1">
      <c r="A337" s="72">
        <v>335</v>
      </c>
      <c r="B337" s="57" t="s">
        <v>2748</v>
      </c>
      <c r="C337" s="58" t="s">
        <v>1814</v>
      </c>
      <c r="D337" s="69" t="s">
        <v>1855</v>
      </c>
      <c r="E337" s="58" t="s">
        <v>85</v>
      </c>
      <c r="F337" s="69" t="s">
        <v>3861</v>
      </c>
      <c r="G337" s="69">
        <v>2002</v>
      </c>
      <c r="H337" s="70">
        <v>5</v>
      </c>
      <c r="I337" s="60">
        <v>0</v>
      </c>
      <c r="J337" s="71">
        <v>105</v>
      </c>
      <c r="K337" s="71">
        <v>1.2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70">
        <v>0.4</v>
      </c>
      <c r="U337" s="71">
        <v>0.4</v>
      </c>
      <c r="V337" s="71">
        <v>0.2</v>
      </c>
      <c r="W337" s="71">
        <v>0.5</v>
      </c>
      <c r="X337" s="70">
        <v>7</v>
      </c>
      <c r="Y337" s="71">
        <v>2</v>
      </c>
      <c r="Z337" s="71">
        <v>16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0.34</v>
      </c>
      <c r="AG337" s="71">
        <v>0.13</v>
      </c>
      <c r="AH337" s="71">
        <v>0.47</v>
      </c>
      <c r="AI337" s="71">
        <v>0.34</v>
      </c>
      <c r="AJ337" s="71">
        <v>0.47</v>
      </c>
      <c r="AK337" s="63" t="s">
        <v>25</v>
      </c>
      <c r="AL337" s="95">
        <f t="shared" si="5"/>
        <v>-0.47</v>
      </c>
    </row>
    <row r="338" spans="1:38" ht="17.25" thickBot="1">
      <c r="A338" s="72">
        <v>336</v>
      </c>
      <c r="B338" s="57" t="s">
        <v>64</v>
      </c>
      <c r="C338" s="58" t="s">
        <v>1814</v>
      </c>
      <c r="D338" s="69" t="s">
        <v>111</v>
      </c>
      <c r="E338" s="58" t="s">
        <v>63</v>
      </c>
      <c r="F338" s="69" t="s">
        <v>3862</v>
      </c>
      <c r="G338" s="69">
        <v>1998</v>
      </c>
      <c r="H338" s="70">
        <v>4</v>
      </c>
      <c r="I338" s="71">
        <v>4</v>
      </c>
      <c r="J338" s="71">
        <v>360</v>
      </c>
      <c r="K338" s="71">
        <v>4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59">
        <v>0</v>
      </c>
      <c r="U338" s="60">
        <v>0</v>
      </c>
      <c r="V338" s="60">
        <v>0</v>
      </c>
      <c r="W338" s="60">
        <v>0</v>
      </c>
      <c r="X338" s="59">
        <v>0</v>
      </c>
      <c r="Y338" s="71">
        <v>2</v>
      </c>
      <c r="Z338" s="60">
        <v>0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59">
        <v>0</v>
      </c>
      <c r="AG338" s="60">
        <v>0</v>
      </c>
      <c r="AH338" s="60">
        <v>0</v>
      </c>
      <c r="AI338" s="60">
        <v>0</v>
      </c>
      <c r="AJ338" s="60">
        <v>0</v>
      </c>
      <c r="AK338" s="63" t="s">
        <v>25</v>
      </c>
      <c r="AL338" s="95">
        <f t="shared" si="5"/>
        <v>0</v>
      </c>
    </row>
    <row r="339" spans="1:38" ht="17.25" thickBot="1">
      <c r="A339" s="72">
        <v>337</v>
      </c>
      <c r="B339" s="57" t="s">
        <v>2955</v>
      </c>
      <c r="C339" s="58" t="s">
        <v>1814</v>
      </c>
      <c r="D339" s="69" t="s">
        <v>1821</v>
      </c>
      <c r="E339" s="58" t="s">
        <v>2350</v>
      </c>
      <c r="F339" s="69" t="s">
        <v>3807</v>
      </c>
      <c r="G339" s="69">
        <v>2003</v>
      </c>
      <c r="H339" s="70">
        <v>5</v>
      </c>
      <c r="I339" s="71">
        <v>2</v>
      </c>
      <c r="J339" s="71">
        <v>207</v>
      </c>
      <c r="K339" s="71">
        <v>2.2999999999999998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70">
        <v>0.1</v>
      </c>
      <c r="U339" s="71">
        <v>0.1</v>
      </c>
      <c r="V339" s="71">
        <v>0.4</v>
      </c>
      <c r="W339" s="71">
        <v>0.5</v>
      </c>
      <c r="X339" s="70">
        <v>6</v>
      </c>
      <c r="Y339" s="71">
        <v>4</v>
      </c>
      <c r="Z339" s="71">
        <v>5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0.02</v>
      </c>
      <c r="AG339" s="71">
        <v>0.17</v>
      </c>
      <c r="AH339" s="71">
        <v>0.2</v>
      </c>
      <c r="AI339" s="71">
        <v>0.02</v>
      </c>
      <c r="AJ339" s="71">
        <v>0.2</v>
      </c>
      <c r="AK339" s="63" t="s">
        <v>25</v>
      </c>
      <c r="AL339" s="95">
        <f t="shared" si="5"/>
        <v>-0.2</v>
      </c>
    </row>
    <row r="340" spans="1:38" ht="17.25" thickBot="1">
      <c r="A340" s="72">
        <v>338</v>
      </c>
      <c r="B340" s="57" t="s">
        <v>3320</v>
      </c>
      <c r="C340" s="58" t="s">
        <v>1814</v>
      </c>
      <c r="D340" s="69" t="s">
        <v>1821</v>
      </c>
      <c r="E340" s="58" t="s">
        <v>83</v>
      </c>
      <c r="F340" s="69" t="s">
        <v>3863</v>
      </c>
      <c r="G340" s="69">
        <v>2001</v>
      </c>
      <c r="H340" s="70">
        <v>2</v>
      </c>
      <c r="I340" s="60">
        <v>0</v>
      </c>
      <c r="J340" s="71">
        <v>50</v>
      </c>
      <c r="K340" s="71">
        <v>0.6</v>
      </c>
      <c r="L340" s="70">
        <v>1</v>
      </c>
      <c r="M340" s="60">
        <v>0</v>
      </c>
      <c r="N340" s="71">
        <v>1</v>
      </c>
      <c r="O340" s="71">
        <v>1</v>
      </c>
      <c r="P340" s="60">
        <v>0</v>
      </c>
      <c r="Q340" s="60">
        <v>0</v>
      </c>
      <c r="R340" s="60">
        <v>0</v>
      </c>
      <c r="S340" s="60">
        <v>0</v>
      </c>
      <c r="T340" s="70">
        <v>0.2</v>
      </c>
      <c r="U340" s="71">
        <v>0.2</v>
      </c>
      <c r="V340" s="60">
        <v>0</v>
      </c>
      <c r="W340" s="71">
        <v>0.2</v>
      </c>
      <c r="X340" s="70">
        <v>4</v>
      </c>
      <c r="Y340" s="71">
        <v>2</v>
      </c>
      <c r="Z340" s="60">
        <v>0</v>
      </c>
      <c r="AA340" s="70">
        <v>1.8</v>
      </c>
      <c r="AB340" s="60">
        <v>0</v>
      </c>
      <c r="AC340" s="71">
        <v>1.8</v>
      </c>
      <c r="AD340" s="71">
        <v>1.8</v>
      </c>
      <c r="AE340" s="71">
        <v>1.8</v>
      </c>
      <c r="AF340" s="70">
        <v>0.34</v>
      </c>
      <c r="AG340" s="60">
        <v>0</v>
      </c>
      <c r="AH340" s="71">
        <v>0.34</v>
      </c>
      <c r="AI340" s="71">
        <v>0.34</v>
      </c>
      <c r="AJ340" s="71">
        <v>0.34</v>
      </c>
      <c r="AK340" s="63" t="s">
        <v>25</v>
      </c>
      <c r="AL340" s="95">
        <f t="shared" si="5"/>
        <v>1.46</v>
      </c>
    </row>
    <row r="341" spans="1:38" ht="17.25" thickBot="1">
      <c r="A341" s="72">
        <v>339</v>
      </c>
      <c r="B341" s="57" t="s">
        <v>294</v>
      </c>
      <c r="C341" s="58" t="s">
        <v>1814</v>
      </c>
      <c r="D341" s="69" t="s">
        <v>102</v>
      </c>
      <c r="E341" s="58" t="s">
        <v>69</v>
      </c>
      <c r="F341" s="69" t="s">
        <v>3864</v>
      </c>
      <c r="G341" s="69">
        <v>1997</v>
      </c>
      <c r="H341" s="70">
        <v>9</v>
      </c>
      <c r="I341" s="71">
        <v>9</v>
      </c>
      <c r="J341" s="71">
        <v>756</v>
      </c>
      <c r="K341" s="71">
        <v>8.4</v>
      </c>
      <c r="L341" s="70">
        <v>1</v>
      </c>
      <c r="M341" s="71">
        <v>1</v>
      </c>
      <c r="N341" s="71">
        <v>2</v>
      </c>
      <c r="O341" s="71">
        <v>1</v>
      </c>
      <c r="P341" s="60">
        <v>0</v>
      </c>
      <c r="Q341" s="60">
        <v>0</v>
      </c>
      <c r="R341" s="71">
        <v>1</v>
      </c>
      <c r="S341" s="60">
        <v>0</v>
      </c>
      <c r="T341" s="70">
        <v>3.1</v>
      </c>
      <c r="U341" s="71">
        <v>3.1</v>
      </c>
      <c r="V341" s="71">
        <v>1.1000000000000001</v>
      </c>
      <c r="W341" s="71">
        <v>4.2</v>
      </c>
      <c r="X341" s="70">
        <v>39</v>
      </c>
      <c r="Y341" s="71">
        <v>22</v>
      </c>
      <c r="Z341" s="71">
        <v>80</v>
      </c>
      <c r="AA341" s="70">
        <v>0.12</v>
      </c>
      <c r="AB341" s="71">
        <v>0.12</v>
      </c>
      <c r="AC341" s="71">
        <v>0.24</v>
      </c>
      <c r="AD341" s="71">
        <v>0.12</v>
      </c>
      <c r="AE341" s="71">
        <v>0.24</v>
      </c>
      <c r="AF341" s="70">
        <v>0.36</v>
      </c>
      <c r="AG341" s="71">
        <v>0.13</v>
      </c>
      <c r="AH341" s="71">
        <v>0.49</v>
      </c>
      <c r="AI341" s="71">
        <v>0.36</v>
      </c>
      <c r="AJ341" s="71">
        <v>0.49</v>
      </c>
      <c r="AK341" s="63" t="s">
        <v>25</v>
      </c>
      <c r="AL341" s="95">
        <f t="shared" si="5"/>
        <v>-0.25</v>
      </c>
    </row>
    <row r="342" spans="1:38" ht="17.25" thickBot="1">
      <c r="A342" s="72">
        <v>340</v>
      </c>
      <c r="B342" s="57" t="s">
        <v>78</v>
      </c>
      <c r="C342" s="58" t="s">
        <v>1822</v>
      </c>
      <c r="D342" s="69" t="s">
        <v>111</v>
      </c>
      <c r="E342" s="58" t="s">
        <v>63</v>
      </c>
      <c r="F342" s="69" t="s">
        <v>3865</v>
      </c>
      <c r="G342" s="69">
        <v>1995</v>
      </c>
      <c r="H342" s="70">
        <v>5</v>
      </c>
      <c r="I342" s="71">
        <v>5</v>
      </c>
      <c r="J342" s="71">
        <v>450</v>
      </c>
      <c r="K342" s="71">
        <v>5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59">
        <v>0</v>
      </c>
      <c r="U342" s="60">
        <v>0</v>
      </c>
      <c r="V342" s="60">
        <v>0</v>
      </c>
      <c r="W342" s="60">
        <v>0</v>
      </c>
      <c r="X342" s="59">
        <v>0</v>
      </c>
      <c r="Y342" s="60">
        <v>0</v>
      </c>
      <c r="Z342" s="60">
        <v>0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60">
        <v>0</v>
      </c>
      <c r="AH342" s="60">
        <v>0</v>
      </c>
      <c r="AI342" s="60">
        <v>0</v>
      </c>
      <c r="AJ342" s="60">
        <v>0</v>
      </c>
      <c r="AK342" s="63" t="s">
        <v>25</v>
      </c>
      <c r="AL342" s="95">
        <f t="shared" si="5"/>
        <v>0</v>
      </c>
    </row>
    <row r="343" spans="1:38" ht="17.25" thickBot="1">
      <c r="A343" s="72">
        <v>341</v>
      </c>
      <c r="B343" s="57" t="s">
        <v>295</v>
      </c>
      <c r="C343" s="58" t="s">
        <v>1811</v>
      </c>
      <c r="D343" s="69" t="s">
        <v>104</v>
      </c>
      <c r="E343" s="58" t="s">
        <v>75</v>
      </c>
      <c r="F343" s="69" t="s">
        <v>3866</v>
      </c>
      <c r="G343" s="69">
        <v>1987</v>
      </c>
      <c r="H343" s="70">
        <v>8</v>
      </c>
      <c r="I343" s="71">
        <v>8</v>
      </c>
      <c r="J343" s="71">
        <v>693</v>
      </c>
      <c r="K343" s="71">
        <v>7.7</v>
      </c>
      <c r="L343" s="70">
        <v>1</v>
      </c>
      <c r="M343" s="60">
        <v>0</v>
      </c>
      <c r="N343" s="71">
        <v>1</v>
      </c>
      <c r="O343" s="71">
        <v>1</v>
      </c>
      <c r="P343" s="60">
        <v>0</v>
      </c>
      <c r="Q343" s="60">
        <v>0</v>
      </c>
      <c r="R343" s="71">
        <v>3</v>
      </c>
      <c r="S343" s="71">
        <v>1</v>
      </c>
      <c r="T343" s="70">
        <v>1</v>
      </c>
      <c r="U343" s="71">
        <v>1</v>
      </c>
      <c r="V343" s="60">
        <v>0</v>
      </c>
      <c r="W343" s="71">
        <v>1</v>
      </c>
      <c r="X343" s="70">
        <v>10</v>
      </c>
      <c r="Y343" s="71">
        <v>41</v>
      </c>
      <c r="Z343" s="71">
        <v>2</v>
      </c>
      <c r="AA343" s="70">
        <v>0.13</v>
      </c>
      <c r="AB343" s="60">
        <v>0</v>
      </c>
      <c r="AC343" s="71">
        <v>0.13</v>
      </c>
      <c r="AD343" s="71">
        <v>0.13</v>
      </c>
      <c r="AE343" s="71">
        <v>0.13</v>
      </c>
      <c r="AF343" s="70">
        <v>0.12</v>
      </c>
      <c r="AG343" s="60">
        <v>0</v>
      </c>
      <c r="AH343" s="71">
        <v>0.12</v>
      </c>
      <c r="AI343" s="71">
        <v>0.12</v>
      </c>
      <c r="AJ343" s="71">
        <v>0.12</v>
      </c>
      <c r="AK343" s="63" t="s">
        <v>25</v>
      </c>
      <c r="AL343" s="95">
        <f t="shared" si="5"/>
        <v>1.0000000000000009E-2</v>
      </c>
    </row>
    <row r="344" spans="1:38" ht="17.25" thickBot="1">
      <c r="A344" s="72">
        <v>342</v>
      </c>
      <c r="B344" s="57" t="s">
        <v>296</v>
      </c>
      <c r="C344" s="58" t="s">
        <v>1814</v>
      </c>
      <c r="D344" s="69" t="s">
        <v>1812</v>
      </c>
      <c r="E344" s="58" t="s">
        <v>2350</v>
      </c>
      <c r="F344" s="69" t="s">
        <v>3867</v>
      </c>
      <c r="G344" s="69">
        <v>1994</v>
      </c>
      <c r="H344" s="70">
        <v>4</v>
      </c>
      <c r="I344" s="60">
        <v>0</v>
      </c>
      <c r="J344" s="71">
        <v>70</v>
      </c>
      <c r="K344" s="71">
        <v>0.8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59">
        <v>0</v>
      </c>
      <c r="U344" s="60">
        <v>0</v>
      </c>
      <c r="V344" s="71">
        <v>0.2</v>
      </c>
      <c r="W344" s="71">
        <v>0.2</v>
      </c>
      <c r="X344" s="70">
        <v>2</v>
      </c>
      <c r="Y344" s="60">
        <v>0</v>
      </c>
      <c r="Z344" s="71">
        <v>8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59">
        <v>0</v>
      </c>
      <c r="AG344" s="71">
        <v>0.3</v>
      </c>
      <c r="AH344" s="71">
        <v>0.3</v>
      </c>
      <c r="AI344" s="60">
        <v>0</v>
      </c>
      <c r="AJ344" s="71">
        <v>0.3</v>
      </c>
      <c r="AK344" s="63" t="s">
        <v>25</v>
      </c>
      <c r="AL344" s="95">
        <f t="shared" si="5"/>
        <v>-0.3</v>
      </c>
    </row>
    <row r="345" spans="1:38" ht="17.25" thickBot="1">
      <c r="A345" s="72">
        <v>343</v>
      </c>
      <c r="B345" s="57" t="s">
        <v>297</v>
      </c>
      <c r="C345" s="58" t="s">
        <v>1814</v>
      </c>
      <c r="D345" s="69" t="s">
        <v>103</v>
      </c>
      <c r="E345" s="58" t="s">
        <v>75</v>
      </c>
      <c r="F345" s="69" t="s">
        <v>3868</v>
      </c>
      <c r="G345" s="69">
        <v>1995</v>
      </c>
      <c r="H345" s="70">
        <v>9</v>
      </c>
      <c r="I345" s="71">
        <v>6</v>
      </c>
      <c r="J345" s="71">
        <v>513</v>
      </c>
      <c r="K345" s="71">
        <v>5.7</v>
      </c>
      <c r="L345" s="59">
        <v>0</v>
      </c>
      <c r="M345" s="71">
        <v>1</v>
      </c>
      <c r="N345" s="71">
        <v>1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59">
        <v>0</v>
      </c>
      <c r="U345" s="60">
        <v>0</v>
      </c>
      <c r="V345" s="71">
        <v>0.7</v>
      </c>
      <c r="W345" s="71">
        <v>0.7</v>
      </c>
      <c r="X345" s="70">
        <v>3</v>
      </c>
      <c r="Y345" s="71">
        <v>17</v>
      </c>
      <c r="Z345" s="71">
        <v>23</v>
      </c>
      <c r="AA345" s="59">
        <v>0</v>
      </c>
      <c r="AB345" s="71">
        <v>0.18</v>
      </c>
      <c r="AC345" s="71">
        <v>0.18</v>
      </c>
      <c r="AD345" s="60">
        <v>0</v>
      </c>
      <c r="AE345" s="71">
        <v>0.18</v>
      </c>
      <c r="AF345" s="59">
        <v>0</v>
      </c>
      <c r="AG345" s="71">
        <v>0.12</v>
      </c>
      <c r="AH345" s="71">
        <v>0.12</v>
      </c>
      <c r="AI345" s="60">
        <v>0</v>
      </c>
      <c r="AJ345" s="71">
        <v>0.12</v>
      </c>
      <c r="AK345" s="63" t="s">
        <v>25</v>
      </c>
      <c r="AL345" s="95">
        <f t="shared" si="5"/>
        <v>0.06</v>
      </c>
    </row>
    <row r="346" spans="1:38" ht="17.25" thickBot="1">
      <c r="A346" s="72">
        <v>344</v>
      </c>
      <c r="B346" s="57" t="s">
        <v>3148</v>
      </c>
      <c r="C346" s="58" t="s">
        <v>1822</v>
      </c>
      <c r="D346" s="69" t="s">
        <v>104</v>
      </c>
      <c r="E346" s="58" t="s">
        <v>69</v>
      </c>
      <c r="F346" s="69" t="s">
        <v>3869</v>
      </c>
      <c r="G346" s="69">
        <v>1996</v>
      </c>
      <c r="H346" s="70">
        <v>2</v>
      </c>
      <c r="I346" s="71">
        <v>2</v>
      </c>
      <c r="J346" s="71">
        <v>162</v>
      </c>
      <c r="K346" s="71">
        <v>1.8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1</v>
      </c>
      <c r="S346" s="60">
        <v>0</v>
      </c>
      <c r="T346" s="59">
        <v>0</v>
      </c>
      <c r="U346" s="60">
        <v>0</v>
      </c>
      <c r="V346" s="71">
        <v>0.2</v>
      </c>
      <c r="W346" s="71">
        <v>0.2</v>
      </c>
      <c r="X346" s="70">
        <v>2</v>
      </c>
      <c r="Y346" s="71">
        <v>4</v>
      </c>
      <c r="Z346" s="71">
        <v>7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59">
        <v>0</v>
      </c>
      <c r="AG346" s="71">
        <v>0.1</v>
      </c>
      <c r="AH346" s="71">
        <v>0.1</v>
      </c>
      <c r="AI346" s="60">
        <v>0</v>
      </c>
      <c r="AJ346" s="71">
        <v>0.1</v>
      </c>
      <c r="AK346" s="63" t="s">
        <v>25</v>
      </c>
      <c r="AL346" s="95">
        <f t="shared" si="5"/>
        <v>-0.1</v>
      </c>
    </row>
    <row r="347" spans="1:38" ht="17.25" thickBot="1">
      <c r="A347" s="72">
        <v>345</v>
      </c>
      <c r="B347" s="57" t="s">
        <v>298</v>
      </c>
      <c r="C347" s="58" t="s">
        <v>1828</v>
      </c>
      <c r="D347" s="69" t="s">
        <v>102</v>
      </c>
      <c r="E347" s="58" t="s">
        <v>75</v>
      </c>
      <c r="F347" s="69" t="s">
        <v>3870</v>
      </c>
      <c r="G347" s="69">
        <v>1993</v>
      </c>
      <c r="H347" s="70">
        <v>8</v>
      </c>
      <c r="I347" s="71">
        <v>6</v>
      </c>
      <c r="J347" s="71">
        <v>497</v>
      </c>
      <c r="K347" s="71">
        <v>5.5</v>
      </c>
      <c r="L347" s="70">
        <v>2</v>
      </c>
      <c r="M347" s="60">
        <v>0</v>
      </c>
      <c r="N347" s="71">
        <v>2</v>
      </c>
      <c r="O347" s="71">
        <v>2</v>
      </c>
      <c r="P347" s="60">
        <v>0</v>
      </c>
      <c r="Q347" s="60">
        <v>0</v>
      </c>
      <c r="R347" s="71">
        <v>1</v>
      </c>
      <c r="S347" s="60">
        <v>0</v>
      </c>
      <c r="T347" s="70">
        <v>2.5</v>
      </c>
      <c r="U347" s="71">
        <v>2.5</v>
      </c>
      <c r="V347" s="71">
        <v>0.1</v>
      </c>
      <c r="W347" s="71">
        <v>2.6</v>
      </c>
      <c r="X347" s="70">
        <v>16</v>
      </c>
      <c r="Y347" s="71">
        <v>13</v>
      </c>
      <c r="Z347" s="71">
        <v>27</v>
      </c>
      <c r="AA347" s="70">
        <v>0.36</v>
      </c>
      <c r="AB347" s="60">
        <v>0</v>
      </c>
      <c r="AC347" s="71">
        <v>0.36</v>
      </c>
      <c r="AD347" s="71">
        <v>0.36</v>
      </c>
      <c r="AE347" s="71">
        <v>0.36</v>
      </c>
      <c r="AF347" s="70">
        <v>0.45</v>
      </c>
      <c r="AG347" s="71">
        <v>0.03</v>
      </c>
      <c r="AH347" s="71">
        <v>0.48</v>
      </c>
      <c r="AI347" s="71">
        <v>0.45</v>
      </c>
      <c r="AJ347" s="71">
        <v>0.48</v>
      </c>
      <c r="AK347" s="63" t="s">
        <v>25</v>
      </c>
      <c r="AL347" s="95">
        <f t="shared" si="5"/>
        <v>-0.12</v>
      </c>
    </row>
    <row r="348" spans="1:38" ht="17.25" thickBot="1">
      <c r="A348" s="72">
        <v>346</v>
      </c>
      <c r="B348" s="57" t="s">
        <v>299</v>
      </c>
      <c r="C348" s="58" t="s">
        <v>1814</v>
      </c>
      <c r="D348" s="69" t="s">
        <v>103</v>
      </c>
      <c r="E348" s="58" t="s">
        <v>63</v>
      </c>
      <c r="F348" s="69" t="s">
        <v>3688</v>
      </c>
      <c r="G348" s="69">
        <v>1999</v>
      </c>
      <c r="H348" s="70">
        <v>9</v>
      </c>
      <c r="I348" s="71">
        <v>9</v>
      </c>
      <c r="J348" s="71">
        <v>754</v>
      </c>
      <c r="K348" s="71">
        <v>8.4</v>
      </c>
      <c r="L348" s="70">
        <v>2</v>
      </c>
      <c r="M348" s="60">
        <v>0</v>
      </c>
      <c r="N348" s="71">
        <v>2</v>
      </c>
      <c r="O348" s="71">
        <v>2</v>
      </c>
      <c r="P348" s="60">
        <v>0</v>
      </c>
      <c r="Q348" s="60">
        <v>0</v>
      </c>
      <c r="R348" s="60">
        <v>0</v>
      </c>
      <c r="S348" s="60">
        <v>0</v>
      </c>
      <c r="T348" s="70">
        <v>0.7</v>
      </c>
      <c r="U348" s="71">
        <v>0.7</v>
      </c>
      <c r="V348" s="71">
        <v>0.9</v>
      </c>
      <c r="W348" s="71">
        <v>1.6</v>
      </c>
      <c r="X348" s="70">
        <v>13</v>
      </c>
      <c r="Y348" s="71">
        <v>52</v>
      </c>
      <c r="Z348" s="71">
        <v>15</v>
      </c>
      <c r="AA348" s="70">
        <v>0.24</v>
      </c>
      <c r="AB348" s="60">
        <v>0</v>
      </c>
      <c r="AC348" s="71">
        <v>0.24</v>
      </c>
      <c r="AD348" s="71">
        <v>0.24</v>
      </c>
      <c r="AE348" s="71">
        <v>0.24</v>
      </c>
      <c r="AF348" s="70">
        <v>0.09</v>
      </c>
      <c r="AG348" s="71">
        <v>0.1</v>
      </c>
      <c r="AH348" s="71">
        <v>0.19</v>
      </c>
      <c r="AI348" s="71">
        <v>0.09</v>
      </c>
      <c r="AJ348" s="71">
        <v>0.19</v>
      </c>
      <c r="AK348" s="63" t="s">
        <v>25</v>
      </c>
      <c r="AL348" s="95">
        <f t="shared" si="5"/>
        <v>4.9999999999999989E-2</v>
      </c>
    </row>
    <row r="349" spans="1:38" ht="17.25" thickBot="1">
      <c r="A349" s="72">
        <v>347</v>
      </c>
      <c r="B349" s="57" t="s">
        <v>300</v>
      </c>
      <c r="C349" s="58" t="s">
        <v>1811</v>
      </c>
      <c r="D349" s="69" t="s">
        <v>1835</v>
      </c>
      <c r="E349" s="58" t="s">
        <v>85</v>
      </c>
      <c r="F349" s="69" t="s">
        <v>3871</v>
      </c>
      <c r="G349" s="69">
        <v>2000</v>
      </c>
      <c r="H349" s="70">
        <v>3</v>
      </c>
      <c r="I349" s="71">
        <v>1</v>
      </c>
      <c r="J349" s="71">
        <v>109</v>
      </c>
      <c r="K349" s="71">
        <v>1.2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59">
        <v>0</v>
      </c>
      <c r="U349" s="60">
        <v>0</v>
      </c>
      <c r="V349" s="60">
        <v>0</v>
      </c>
      <c r="W349" s="60">
        <v>0</v>
      </c>
      <c r="X349" s="59">
        <v>0</v>
      </c>
      <c r="Y349" s="60">
        <v>0</v>
      </c>
      <c r="Z349" s="60">
        <v>0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59">
        <v>0</v>
      </c>
      <c r="AG349" s="60">
        <v>0</v>
      </c>
      <c r="AH349" s="60">
        <v>0</v>
      </c>
      <c r="AI349" s="60">
        <v>0</v>
      </c>
      <c r="AJ349" s="60">
        <v>0</v>
      </c>
      <c r="AK349" s="63" t="s">
        <v>25</v>
      </c>
      <c r="AL349" s="95">
        <f t="shared" si="5"/>
        <v>0</v>
      </c>
    </row>
    <row r="350" spans="1:38" ht="17.25" thickBot="1">
      <c r="A350" s="72">
        <v>348</v>
      </c>
      <c r="B350" s="57" t="s">
        <v>301</v>
      </c>
      <c r="C350" s="58" t="s">
        <v>1824</v>
      </c>
      <c r="D350" s="69" t="s">
        <v>102</v>
      </c>
      <c r="E350" s="58" t="s">
        <v>71</v>
      </c>
      <c r="F350" s="69" t="s">
        <v>3872</v>
      </c>
      <c r="G350" s="69">
        <v>1997</v>
      </c>
      <c r="H350" s="70">
        <v>9</v>
      </c>
      <c r="I350" s="71">
        <v>6</v>
      </c>
      <c r="J350" s="71">
        <v>475</v>
      </c>
      <c r="K350" s="71">
        <v>5.3</v>
      </c>
      <c r="L350" s="70">
        <v>1</v>
      </c>
      <c r="M350" s="71">
        <v>3</v>
      </c>
      <c r="N350" s="71">
        <v>4</v>
      </c>
      <c r="O350" s="71">
        <v>1</v>
      </c>
      <c r="P350" s="60">
        <v>0</v>
      </c>
      <c r="Q350" s="60">
        <v>0</v>
      </c>
      <c r="R350" s="71">
        <v>2</v>
      </c>
      <c r="S350" s="60">
        <v>0</v>
      </c>
      <c r="T350" s="70">
        <v>2.7</v>
      </c>
      <c r="U350" s="71">
        <v>2.7</v>
      </c>
      <c r="V350" s="71">
        <v>1</v>
      </c>
      <c r="W350" s="71">
        <v>3.7</v>
      </c>
      <c r="X350" s="70">
        <v>8</v>
      </c>
      <c r="Y350" s="71">
        <v>14</v>
      </c>
      <c r="Z350" s="71">
        <v>47</v>
      </c>
      <c r="AA350" s="70">
        <v>0.19</v>
      </c>
      <c r="AB350" s="71">
        <v>0.56999999999999995</v>
      </c>
      <c r="AC350" s="71">
        <v>0.76</v>
      </c>
      <c r="AD350" s="71">
        <v>0.19</v>
      </c>
      <c r="AE350" s="71">
        <v>0.76</v>
      </c>
      <c r="AF350" s="70">
        <v>0.52</v>
      </c>
      <c r="AG350" s="71">
        <v>0.19</v>
      </c>
      <c r="AH350" s="71">
        <v>0.71</v>
      </c>
      <c r="AI350" s="71">
        <v>0.52</v>
      </c>
      <c r="AJ350" s="71">
        <v>0.71</v>
      </c>
      <c r="AK350" s="63" t="s">
        <v>25</v>
      </c>
      <c r="AL350" s="95">
        <f t="shared" si="5"/>
        <v>5.0000000000000044E-2</v>
      </c>
    </row>
    <row r="351" spans="1:38" ht="17.25" thickBot="1">
      <c r="A351" s="72">
        <v>349</v>
      </c>
      <c r="B351" s="57" t="s">
        <v>302</v>
      </c>
      <c r="C351" s="58" t="s">
        <v>1820</v>
      </c>
      <c r="D351" s="69" t="s">
        <v>1812</v>
      </c>
      <c r="E351" s="58" t="s">
        <v>85</v>
      </c>
      <c r="F351" s="69" t="s">
        <v>3873</v>
      </c>
      <c r="G351" s="69">
        <v>1996</v>
      </c>
      <c r="H351" s="70">
        <v>2</v>
      </c>
      <c r="I351" s="71">
        <v>1</v>
      </c>
      <c r="J351" s="71">
        <v>87</v>
      </c>
      <c r="K351" s="71">
        <v>1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59">
        <v>0</v>
      </c>
      <c r="U351" s="60">
        <v>0</v>
      </c>
      <c r="V351" s="60">
        <v>0</v>
      </c>
      <c r="W351" s="60">
        <v>0</v>
      </c>
      <c r="X351" s="70">
        <v>1</v>
      </c>
      <c r="Y351" s="71">
        <v>3</v>
      </c>
      <c r="Z351" s="60">
        <v>0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59">
        <v>0</v>
      </c>
      <c r="AG351" s="60">
        <v>0</v>
      </c>
      <c r="AH351" s="60">
        <v>0</v>
      </c>
      <c r="AI351" s="60">
        <v>0</v>
      </c>
      <c r="AJ351" s="60">
        <v>0</v>
      </c>
      <c r="AK351" s="63" t="s">
        <v>25</v>
      </c>
      <c r="AL351" s="95">
        <f t="shared" si="5"/>
        <v>0</v>
      </c>
    </row>
    <row r="352" spans="1:38" ht="17.25" thickBot="1">
      <c r="A352" s="72">
        <v>350</v>
      </c>
      <c r="B352" s="57" t="s">
        <v>2709</v>
      </c>
      <c r="C352" s="58" t="s">
        <v>1840</v>
      </c>
      <c r="D352" s="69" t="s">
        <v>104</v>
      </c>
      <c r="E352" s="58" t="s">
        <v>2350</v>
      </c>
      <c r="F352" s="69" t="s">
        <v>3874</v>
      </c>
      <c r="G352" s="69">
        <v>1995</v>
      </c>
      <c r="H352" s="70">
        <v>9</v>
      </c>
      <c r="I352" s="71">
        <v>8</v>
      </c>
      <c r="J352" s="71">
        <v>734</v>
      </c>
      <c r="K352" s="71">
        <v>8.1999999999999993</v>
      </c>
      <c r="L352" s="59">
        <v>0</v>
      </c>
      <c r="M352" s="71">
        <v>1</v>
      </c>
      <c r="N352" s="71">
        <v>1</v>
      </c>
      <c r="O352" s="60">
        <v>0</v>
      </c>
      <c r="P352" s="60">
        <v>0</v>
      </c>
      <c r="Q352" s="60">
        <v>0</v>
      </c>
      <c r="R352" s="71">
        <v>4</v>
      </c>
      <c r="S352" s="71">
        <v>1</v>
      </c>
      <c r="T352" s="59">
        <v>0</v>
      </c>
      <c r="U352" s="60">
        <v>0</v>
      </c>
      <c r="V352" s="71">
        <v>0.2</v>
      </c>
      <c r="W352" s="71">
        <v>0.2</v>
      </c>
      <c r="X352" s="70">
        <v>6</v>
      </c>
      <c r="Y352" s="71">
        <v>37</v>
      </c>
      <c r="Z352" s="71">
        <v>10</v>
      </c>
      <c r="AA352" s="59">
        <v>0</v>
      </c>
      <c r="AB352" s="71">
        <v>0.12</v>
      </c>
      <c r="AC352" s="71">
        <v>0.12</v>
      </c>
      <c r="AD352" s="60">
        <v>0</v>
      </c>
      <c r="AE352" s="71">
        <v>0.12</v>
      </c>
      <c r="AF352" s="59">
        <v>0</v>
      </c>
      <c r="AG352" s="71">
        <v>0.02</v>
      </c>
      <c r="AH352" s="71">
        <v>0.02</v>
      </c>
      <c r="AI352" s="60">
        <v>0</v>
      </c>
      <c r="AJ352" s="71">
        <v>0.02</v>
      </c>
      <c r="AK352" s="63" t="s">
        <v>25</v>
      </c>
      <c r="AL352" s="95">
        <f t="shared" si="5"/>
        <v>9.9999999999999992E-2</v>
      </c>
    </row>
    <row r="353" spans="1:38" ht="17.25" thickBot="1">
      <c r="A353" s="72">
        <v>351</v>
      </c>
      <c r="B353" s="57" t="s">
        <v>303</v>
      </c>
      <c r="C353" s="58" t="s">
        <v>1813</v>
      </c>
      <c r="D353" s="69" t="s">
        <v>104</v>
      </c>
      <c r="E353" s="58" t="s">
        <v>79</v>
      </c>
      <c r="F353" s="69" t="s">
        <v>3875</v>
      </c>
      <c r="G353" s="69">
        <v>1994</v>
      </c>
      <c r="H353" s="70">
        <v>8</v>
      </c>
      <c r="I353" s="71">
        <v>8</v>
      </c>
      <c r="J353" s="71">
        <v>720</v>
      </c>
      <c r="K353" s="71">
        <v>8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71">
        <v>1</v>
      </c>
      <c r="S353" s="60">
        <v>0</v>
      </c>
      <c r="T353" s="70">
        <v>0.5</v>
      </c>
      <c r="U353" s="71">
        <v>0.5</v>
      </c>
      <c r="V353" s="71">
        <v>1</v>
      </c>
      <c r="W353" s="71">
        <v>1.5</v>
      </c>
      <c r="X353" s="70">
        <v>19</v>
      </c>
      <c r="Y353" s="71">
        <v>49</v>
      </c>
      <c r="Z353" s="71">
        <v>30</v>
      </c>
      <c r="AA353" s="70">
        <v>0.12</v>
      </c>
      <c r="AB353" s="60">
        <v>0</v>
      </c>
      <c r="AC353" s="71">
        <v>0.12</v>
      </c>
      <c r="AD353" s="71">
        <v>0.12</v>
      </c>
      <c r="AE353" s="71">
        <v>0.12</v>
      </c>
      <c r="AF353" s="70">
        <v>0.06</v>
      </c>
      <c r="AG353" s="71">
        <v>0.13</v>
      </c>
      <c r="AH353" s="71">
        <v>0.19</v>
      </c>
      <c r="AI353" s="71">
        <v>0.06</v>
      </c>
      <c r="AJ353" s="71">
        <v>0.19</v>
      </c>
      <c r="AK353" s="63" t="s">
        <v>25</v>
      </c>
      <c r="AL353" s="95">
        <f t="shared" si="5"/>
        <v>-7.0000000000000007E-2</v>
      </c>
    </row>
    <row r="354" spans="1:38" ht="17.25" thickBot="1">
      <c r="A354" s="72">
        <v>352</v>
      </c>
      <c r="B354" s="57" t="s">
        <v>304</v>
      </c>
      <c r="C354" s="58" t="s">
        <v>1811</v>
      </c>
      <c r="D354" s="69" t="s">
        <v>104</v>
      </c>
      <c r="E354" s="58" t="s">
        <v>75</v>
      </c>
      <c r="F354" s="69" t="s">
        <v>3876</v>
      </c>
      <c r="G354" s="69">
        <v>1997</v>
      </c>
      <c r="H354" s="70">
        <v>8</v>
      </c>
      <c r="I354" s="71">
        <v>8</v>
      </c>
      <c r="J354" s="71">
        <v>720</v>
      </c>
      <c r="K354" s="71">
        <v>8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59">
        <v>0</v>
      </c>
      <c r="U354" s="60">
        <v>0</v>
      </c>
      <c r="V354" s="71">
        <v>0.6</v>
      </c>
      <c r="W354" s="71">
        <v>0.7</v>
      </c>
      <c r="X354" s="70">
        <v>21</v>
      </c>
      <c r="Y354" s="71">
        <v>27</v>
      </c>
      <c r="Z354" s="71">
        <v>29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0.01</v>
      </c>
      <c r="AG354" s="71">
        <v>0.08</v>
      </c>
      <c r="AH354" s="71">
        <v>0.08</v>
      </c>
      <c r="AI354" s="71">
        <v>0.01</v>
      </c>
      <c r="AJ354" s="71">
        <v>0.08</v>
      </c>
      <c r="AK354" s="63" t="s">
        <v>25</v>
      </c>
      <c r="AL354" s="95">
        <f t="shared" si="5"/>
        <v>-0.08</v>
      </c>
    </row>
    <row r="355" spans="1:38" ht="17.25" thickBot="1">
      <c r="A355" s="72">
        <v>353</v>
      </c>
      <c r="B355" s="57" t="s">
        <v>2710</v>
      </c>
      <c r="C355" s="58" t="s">
        <v>1814</v>
      </c>
      <c r="D355" s="69" t="s">
        <v>104</v>
      </c>
      <c r="E355" s="58" t="s">
        <v>2351</v>
      </c>
      <c r="F355" s="69" t="s">
        <v>3463</v>
      </c>
      <c r="G355" s="69">
        <v>1993</v>
      </c>
      <c r="H355" s="70">
        <v>9</v>
      </c>
      <c r="I355" s="71">
        <v>8</v>
      </c>
      <c r="J355" s="71">
        <v>765</v>
      </c>
      <c r="K355" s="71">
        <v>8.5</v>
      </c>
      <c r="L355" s="59">
        <v>0</v>
      </c>
      <c r="M355" s="71">
        <v>1</v>
      </c>
      <c r="N355" s="71">
        <v>1</v>
      </c>
      <c r="O355" s="60">
        <v>0</v>
      </c>
      <c r="P355" s="60">
        <v>0</v>
      </c>
      <c r="Q355" s="60">
        <v>0</v>
      </c>
      <c r="R355" s="71">
        <v>2</v>
      </c>
      <c r="S355" s="60">
        <v>0</v>
      </c>
      <c r="T355" s="70">
        <v>0.5</v>
      </c>
      <c r="U355" s="71">
        <v>0.5</v>
      </c>
      <c r="V355" s="71">
        <v>0.2</v>
      </c>
      <c r="W355" s="71">
        <v>0.7</v>
      </c>
      <c r="X355" s="70">
        <v>1</v>
      </c>
      <c r="Y355" s="71">
        <v>15</v>
      </c>
      <c r="Z355" s="71">
        <v>3</v>
      </c>
      <c r="AA355" s="59">
        <v>0</v>
      </c>
      <c r="AB355" s="71">
        <v>0.12</v>
      </c>
      <c r="AC355" s="71">
        <v>0.12</v>
      </c>
      <c r="AD355" s="60">
        <v>0</v>
      </c>
      <c r="AE355" s="71">
        <v>0.12</v>
      </c>
      <c r="AF355" s="70">
        <v>0.06</v>
      </c>
      <c r="AG355" s="71">
        <v>0.02</v>
      </c>
      <c r="AH355" s="71">
        <v>0.08</v>
      </c>
      <c r="AI355" s="71">
        <v>0.06</v>
      </c>
      <c r="AJ355" s="71">
        <v>0.08</v>
      </c>
      <c r="AK355" s="63" t="s">
        <v>25</v>
      </c>
      <c r="AL355" s="95">
        <f t="shared" si="5"/>
        <v>3.9999999999999994E-2</v>
      </c>
    </row>
    <row r="356" spans="1:38" ht="17.25" thickBot="1">
      <c r="A356" s="72">
        <v>354</v>
      </c>
      <c r="B356" s="57" t="s">
        <v>306</v>
      </c>
      <c r="C356" s="58" t="s">
        <v>1822</v>
      </c>
      <c r="D356" s="69" t="s">
        <v>103</v>
      </c>
      <c r="E356" s="58" t="s">
        <v>65</v>
      </c>
      <c r="F356" s="69" t="s">
        <v>3877</v>
      </c>
      <c r="G356" s="69">
        <v>1996</v>
      </c>
      <c r="H356" s="70">
        <v>7</v>
      </c>
      <c r="I356" s="71">
        <v>7</v>
      </c>
      <c r="J356" s="71">
        <v>570</v>
      </c>
      <c r="K356" s="71">
        <v>6.3</v>
      </c>
      <c r="L356" s="70">
        <v>2</v>
      </c>
      <c r="M356" s="71">
        <v>1</v>
      </c>
      <c r="N356" s="71">
        <v>3</v>
      </c>
      <c r="O356" s="71">
        <v>2</v>
      </c>
      <c r="P356" s="60">
        <v>0</v>
      </c>
      <c r="Q356" s="60">
        <v>0</v>
      </c>
      <c r="R356" s="71">
        <v>3</v>
      </c>
      <c r="S356" s="71">
        <v>1</v>
      </c>
      <c r="T356" s="70">
        <v>1</v>
      </c>
      <c r="U356" s="71">
        <v>1</v>
      </c>
      <c r="V356" s="71">
        <v>0.9</v>
      </c>
      <c r="W356" s="71">
        <v>1.9</v>
      </c>
      <c r="X356" s="70">
        <v>15</v>
      </c>
      <c r="Y356" s="71">
        <v>64</v>
      </c>
      <c r="Z356" s="71">
        <v>12</v>
      </c>
      <c r="AA356" s="70">
        <v>0.32</v>
      </c>
      <c r="AB356" s="71">
        <v>0.16</v>
      </c>
      <c r="AC356" s="71">
        <v>0.47</v>
      </c>
      <c r="AD356" s="71">
        <v>0.32</v>
      </c>
      <c r="AE356" s="71">
        <v>0.47</v>
      </c>
      <c r="AF356" s="70">
        <v>0.16</v>
      </c>
      <c r="AG356" s="71">
        <v>0.14000000000000001</v>
      </c>
      <c r="AH356" s="71">
        <v>0.3</v>
      </c>
      <c r="AI356" s="71">
        <v>0.16</v>
      </c>
      <c r="AJ356" s="71">
        <v>0.3</v>
      </c>
      <c r="AK356" s="63" t="s">
        <v>25</v>
      </c>
      <c r="AL356" s="95">
        <f t="shared" si="5"/>
        <v>0.16999999999999998</v>
      </c>
    </row>
    <row r="357" spans="1:38" ht="17.25" thickBot="1">
      <c r="A357" s="72">
        <v>355</v>
      </c>
      <c r="B357" s="57" t="s">
        <v>2956</v>
      </c>
      <c r="C357" s="58" t="s">
        <v>1814</v>
      </c>
      <c r="D357" s="69" t="s">
        <v>102</v>
      </c>
      <c r="E357" s="58" t="s">
        <v>2350</v>
      </c>
      <c r="F357" s="69" t="s">
        <v>3878</v>
      </c>
      <c r="G357" s="69">
        <v>1989</v>
      </c>
      <c r="H357" s="70">
        <v>4</v>
      </c>
      <c r="I357" s="60">
        <v>0</v>
      </c>
      <c r="J357" s="71">
        <v>72</v>
      </c>
      <c r="K357" s="71">
        <v>0.8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70">
        <v>0.6</v>
      </c>
      <c r="U357" s="71">
        <v>0.6</v>
      </c>
      <c r="V357" s="60">
        <v>0</v>
      </c>
      <c r="W357" s="71">
        <v>0.6</v>
      </c>
      <c r="X357" s="59">
        <v>0</v>
      </c>
      <c r="Y357" s="60">
        <v>0</v>
      </c>
      <c r="Z357" s="71">
        <v>5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0.71</v>
      </c>
      <c r="AG357" s="60">
        <v>0</v>
      </c>
      <c r="AH357" s="71">
        <v>0.71</v>
      </c>
      <c r="AI357" s="71">
        <v>0.71</v>
      </c>
      <c r="AJ357" s="71">
        <v>0.71</v>
      </c>
      <c r="AK357" s="63" t="s">
        <v>25</v>
      </c>
      <c r="AL357" s="95">
        <f t="shared" si="5"/>
        <v>-0.71</v>
      </c>
    </row>
    <row r="358" spans="1:38" ht="17.25" thickBot="1">
      <c r="A358" s="72">
        <v>356</v>
      </c>
      <c r="B358" s="57" t="s">
        <v>308</v>
      </c>
      <c r="C358" s="58" t="s">
        <v>1827</v>
      </c>
      <c r="D358" s="69" t="s">
        <v>104</v>
      </c>
      <c r="E358" s="58" t="s">
        <v>77</v>
      </c>
      <c r="F358" s="69" t="s">
        <v>3831</v>
      </c>
      <c r="G358" s="69">
        <v>1999</v>
      </c>
      <c r="H358" s="70">
        <v>7</v>
      </c>
      <c r="I358" s="71">
        <v>2</v>
      </c>
      <c r="J358" s="71">
        <v>248</v>
      </c>
      <c r="K358" s="71">
        <v>2.8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59">
        <v>0</v>
      </c>
      <c r="U358" s="60">
        <v>0</v>
      </c>
      <c r="V358" s="71">
        <v>0.2</v>
      </c>
      <c r="W358" s="71">
        <v>0.3</v>
      </c>
      <c r="X358" s="70">
        <v>9</v>
      </c>
      <c r="Y358" s="71">
        <v>10</v>
      </c>
      <c r="Z358" s="71">
        <v>14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0.01</v>
      </c>
      <c r="AG358" s="71">
        <v>0.08</v>
      </c>
      <c r="AH358" s="71">
        <v>0.1</v>
      </c>
      <c r="AI358" s="71">
        <v>0.01</v>
      </c>
      <c r="AJ358" s="71">
        <v>0.1</v>
      </c>
      <c r="AK358" s="63" t="s">
        <v>25</v>
      </c>
      <c r="AL358" s="95">
        <f t="shared" si="5"/>
        <v>-0.1</v>
      </c>
    </row>
    <row r="359" spans="1:38" ht="17.25" thickBot="1">
      <c r="A359" s="72">
        <v>357</v>
      </c>
      <c r="B359" s="57" t="s">
        <v>309</v>
      </c>
      <c r="C359" s="58" t="s">
        <v>1823</v>
      </c>
      <c r="D359" s="69" t="s">
        <v>104</v>
      </c>
      <c r="E359" s="58" t="s">
        <v>71</v>
      </c>
      <c r="F359" s="69" t="s">
        <v>3879</v>
      </c>
      <c r="G359" s="69">
        <v>1998</v>
      </c>
      <c r="H359" s="70">
        <v>9</v>
      </c>
      <c r="I359" s="71">
        <v>9</v>
      </c>
      <c r="J359" s="71">
        <v>733</v>
      </c>
      <c r="K359" s="71">
        <v>8.1</v>
      </c>
      <c r="L359" s="70">
        <v>2</v>
      </c>
      <c r="M359" s="60">
        <v>0</v>
      </c>
      <c r="N359" s="71">
        <v>2</v>
      </c>
      <c r="O359" s="71">
        <v>2</v>
      </c>
      <c r="P359" s="60">
        <v>0</v>
      </c>
      <c r="Q359" s="60">
        <v>0</v>
      </c>
      <c r="R359" s="71">
        <v>2</v>
      </c>
      <c r="S359" s="60">
        <v>0</v>
      </c>
      <c r="T359" s="70">
        <v>0.9</v>
      </c>
      <c r="U359" s="71">
        <v>0.9</v>
      </c>
      <c r="V359" s="71">
        <v>0.2</v>
      </c>
      <c r="W359" s="71">
        <v>1.1000000000000001</v>
      </c>
      <c r="X359" s="70">
        <v>10</v>
      </c>
      <c r="Y359" s="71">
        <v>50</v>
      </c>
      <c r="Z359" s="71">
        <v>3</v>
      </c>
      <c r="AA359" s="70">
        <v>0.25</v>
      </c>
      <c r="AB359" s="60">
        <v>0</v>
      </c>
      <c r="AC359" s="71">
        <v>0.25</v>
      </c>
      <c r="AD359" s="71">
        <v>0.25</v>
      </c>
      <c r="AE359" s="71">
        <v>0.25</v>
      </c>
      <c r="AF359" s="70">
        <v>0.11</v>
      </c>
      <c r="AG359" s="71">
        <v>0.03</v>
      </c>
      <c r="AH359" s="71">
        <v>0.14000000000000001</v>
      </c>
      <c r="AI359" s="71">
        <v>0.11</v>
      </c>
      <c r="AJ359" s="71">
        <v>0.14000000000000001</v>
      </c>
      <c r="AK359" s="63" t="s">
        <v>25</v>
      </c>
      <c r="AL359" s="95">
        <f t="shared" si="5"/>
        <v>0.10999999999999999</v>
      </c>
    </row>
    <row r="360" spans="1:38" ht="17.25" thickBot="1">
      <c r="A360" s="72">
        <v>358</v>
      </c>
      <c r="B360" s="57" t="s">
        <v>310</v>
      </c>
      <c r="C360" s="58" t="s">
        <v>1814</v>
      </c>
      <c r="D360" s="69" t="s">
        <v>103</v>
      </c>
      <c r="E360" s="58" t="s">
        <v>95</v>
      </c>
      <c r="F360" s="69" t="s">
        <v>3880</v>
      </c>
      <c r="G360" s="69">
        <v>1995</v>
      </c>
      <c r="H360" s="70">
        <v>6</v>
      </c>
      <c r="I360" s="71">
        <v>3</v>
      </c>
      <c r="J360" s="71">
        <v>305</v>
      </c>
      <c r="K360" s="71">
        <v>3.4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70">
        <v>0.1</v>
      </c>
      <c r="U360" s="71">
        <v>0.1</v>
      </c>
      <c r="V360" s="71">
        <v>0.1</v>
      </c>
      <c r="W360" s="71">
        <v>0.2</v>
      </c>
      <c r="X360" s="70">
        <v>5</v>
      </c>
      <c r="Y360" s="71">
        <v>14</v>
      </c>
      <c r="Z360" s="71">
        <v>3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70">
        <v>0.03</v>
      </c>
      <c r="AG360" s="71">
        <v>0.02</v>
      </c>
      <c r="AH360" s="71">
        <v>0.05</v>
      </c>
      <c r="AI360" s="71">
        <v>0.03</v>
      </c>
      <c r="AJ360" s="71">
        <v>0.05</v>
      </c>
      <c r="AK360" s="63" t="s">
        <v>25</v>
      </c>
      <c r="AL360" s="95">
        <f t="shared" si="5"/>
        <v>-0.05</v>
      </c>
    </row>
    <row r="361" spans="1:38" ht="17.25" thickBot="1">
      <c r="A361" s="72">
        <v>359</v>
      </c>
      <c r="B361" s="57" t="s">
        <v>2711</v>
      </c>
      <c r="C361" s="58" t="s">
        <v>1859</v>
      </c>
      <c r="D361" s="69" t="s">
        <v>103</v>
      </c>
      <c r="E361" s="58" t="s">
        <v>2653</v>
      </c>
      <c r="F361" s="69" t="s">
        <v>3881</v>
      </c>
      <c r="G361" s="69">
        <v>1993</v>
      </c>
      <c r="H361" s="70">
        <v>9</v>
      </c>
      <c r="I361" s="71">
        <v>5</v>
      </c>
      <c r="J361" s="71">
        <v>489</v>
      </c>
      <c r="K361" s="71">
        <v>5.4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0.5</v>
      </c>
      <c r="U361" s="71">
        <v>0.5</v>
      </c>
      <c r="V361" s="71">
        <v>0.4</v>
      </c>
      <c r="W361" s="71">
        <v>0.8</v>
      </c>
      <c r="X361" s="70">
        <v>6</v>
      </c>
      <c r="Y361" s="71">
        <v>22</v>
      </c>
      <c r="Z361" s="71">
        <v>8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0.09</v>
      </c>
      <c r="AG361" s="71">
        <v>7.0000000000000007E-2</v>
      </c>
      <c r="AH361" s="71">
        <v>0.16</v>
      </c>
      <c r="AI361" s="71">
        <v>0.09</v>
      </c>
      <c r="AJ361" s="71">
        <v>0.16</v>
      </c>
      <c r="AK361" s="63" t="s">
        <v>25</v>
      </c>
      <c r="AL361" s="95">
        <f t="shared" si="5"/>
        <v>-0.16</v>
      </c>
    </row>
    <row r="362" spans="1:38" ht="17.25" thickBot="1">
      <c r="A362" s="72">
        <v>360</v>
      </c>
      <c r="B362" s="57" t="s">
        <v>94</v>
      </c>
      <c r="C362" s="58" t="s">
        <v>1843</v>
      </c>
      <c r="D362" s="69" t="s">
        <v>111</v>
      </c>
      <c r="E362" s="58" t="s">
        <v>93</v>
      </c>
      <c r="F362" s="69" t="s">
        <v>3882</v>
      </c>
      <c r="G362" s="69">
        <v>1993</v>
      </c>
      <c r="H362" s="70">
        <v>9</v>
      </c>
      <c r="I362" s="71">
        <v>9</v>
      </c>
      <c r="J362" s="71">
        <v>810</v>
      </c>
      <c r="K362" s="71">
        <v>9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1</v>
      </c>
      <c r="S362" s="60">
        <v>0</v>
      </c>
      <c r="T362" s="59">
        <v>0</v>
      </c>
      <c r="U362" s="60">
        <v>0</v>
      </c>
      <c r="V362" s="60">
        <v>0</v>
      </c>
      <c r="W362" s="60">
        <v>0</v>
      </c>
      <c r="X362" s="59">
        <v>0</v>
      </c>
      <c r="Y362" s="60">
        <v>0</v>
      </c>
      <c r="Z362" s="60">
        <v>0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>
        <v>0</v>
      </c>
      <c r="AG362" s="60">
        <v>0</v>
      </c>
      <c r="AH362" s="60">
        <v>0</v>
      </c>
      <c r="AI362" s="60">
        <v>0</v>
      </c>
      <c r="AJ362" s="60">
        <v>0</v>
      </c>
      <c r="AK362" s="63" t="s">
        <v>25</v>
      </c>
      <c r="AL362" s="95">
        <f t="shared" si="5"/>
        <v>0</v>
      </c>
    </row>
    <row r="363" spans="1:38" ht="17.25" thickBot="1">
      <c r="A363" s="72">
        <v>361</v>
      </c>
      <c r="B363" s="57" t="s">
        <v>311</v>
      </c>
      <c r="C363" s="58" t="s">
        <v>1814</v>
      </c>
      <c r="D363" s="69" t="s">
        <v>102</v>
      </c>
      <c r="E363" s="58" t="s">
        <v>63</v>
      </c>
      <c r="F363" s="69" t="s">
        <v>3883</v>
      </c>
      <c r="G363" s="69">
        <v>2001</v>
      </c>
      <c r="H363" s="70">
        <v>8</v>
      </c>
      <c r="I363" s="71">
        <v>8</v>
      </c>
      <c r="J363" s="71">
        <v>702</v>
      </c>
      <c r="K363" s="71">
        <v>7.8</v>
      </c>
      <c r="L363" s="70">
        <v>4</v>
      </c>
      <c r="M363" s="71">
        <v>3</v>
      </c>
      <c r="N363" s="71">
        <v>7</v>
      </c>
      <c r="O363" s="71">
        <v>2</v>
      </c>
      <c r="P363" s="71">
        <v>2</v>
      </c>
      <c r="Q363" s="71">
        <v>2</v>
      </c>
      <c r="R363" s="71">
        <v>1</v>
      </c>
      <c r="S363" s="60">
        <v>0</v>
      </c>
      <c r="T363" s="70">
        <v>4.0999999999999996</v>
      </c>
      <c r="U363" s="71">
        <v>2.5</v>
      </c>
      <c r="V363" s="71">
        <v>2.1</v>
      </c>
      <c r="W363" s="71">
        <v>4.5</v>
      </c>
      <c r="X363" s="70">
        <v>40</v>
      </c>
      <c r="Y363" s="71">
        <v>28</v>
      </c>
      <c r="Z363" s="71">
        <v>104</v>
      </c>
      <c r="AA363" s="70">
        <v>0.51</v>
      </c>
      <c r="AB363" s="71">
        <v>0.38</v>
      </c>
      <c r="AC363" s="71">
        <v>0.9</v>
      </c>
      <c r="AD363" s="71">
        <v>0.26</v>
      </c>
      <c r="AE363" s="71">
        <v>0.64</v>
      </c>
      <c r="AF363" s="70">
        <v>0.52</v>
      </c>
      <c r="AG363" s="71">
        <v>0.26</v>
      </c>
      <c r="AH363" s="71">
        <v>0.78</v>
      </c>
      <c r="AI363" s="71">
        <v>0.32</v>
      </c>
      <c r="AJ363" s="71">
        <v>0.57999999999999996</v>
      </c>
      <c r="AK363" s="63" t="s">
        <v>25</v>
      </c>
      <c r="AL363" s="95">
        <f t="shared" si="5"/>
        <v>0.12</v>
      </c>
    </row>
    <row r="364" spans="1:38" ht="17.25" thickBot="1">
      <c r="A364" s="72">
        <v>362</v>
      </c>
      <c r="B364" s="57" t="s">
        <v>312</v>
      </c>
      <c r="C364" s="58" t="s">
        <v>1851</v>
      </c>
      <c r="D364" s="69" t="s">
        <v>102</v>
      </c>
      <c r="E364" s="58" t="s">
        <v>79</v>
      </c>
      <c r="F364" s="69" t="s">
        <v>3884</v>
      </c>
      <c r="G364" s="69">
        <v>1992</v>
      </c>
      <c r="H364" s="70">
        <v>9</v>
      </c>
      <c r="I364" s="71">
        <v>9</v>
      </c>
      <c r="J364" s="71">
        <v>773</v>
      </c>
      <c r="K364" s="71">
        <v>8.6</v>
      </c>
      <c r="L364" s="70">
        <v>7</v>
      </c>
      <c r="M364" s="71">
        <v>4</v>
      </c>
      <c r="N364" s="71">
        <v>11</v>
      </c>
      <c r="O364" s="71">
        <v>4</v>
      </c>
      <c r="P364" s="71">
        <v>3</v>
      </c>
      <c r="Q364" s="71">
        <v>4</v>
      </c>
      <c r="R364" s="71">
        <v>1</v>
      </c>
      <c r="S364" s="60">
        <v>0</v>
      </c>
      <c r="T364" s="70">
        <v>6.6</v>
      </c>
      <c r="U364" s="71">
        <v>3.3</v>
      </c>
      <c r="V364" s="71">
        <v>4.4000000000000004</v>
      </c>
      <c r="W364" s="71">
        <v>7.7</v>
      </c>
      <c r="X364" s="70">
        <v>28</v>
      </c>
      <c r="Y364" s="71">
        <v>34</v>
      </c>
      <c r="Z364" s="71">
        <v>74</v>
      </c>
      <c r="AA364" s="70">
        <v>0.82</v>
      </c>
      <c r="AB364" s="71">
        <v>0.47</v>
      </c>
      <c r="AC364" s="71">
        <v>1.28</v>
      </c>
      <c r="AD364" s="71">
        <v>0.47</v>
      </c>
      <c r="AE364" s="71">
        <v>0.93</v>
      </c>
      <c r="AF364" s="70">
        <v>0.77</v>
      </c>
      <c r="AG364" s="71">
        <v>0.51</v>
      </c>
      <c r="AH364" s="71">
        <v>1.28</v>
      </c>
      <c r="AI364" s="71">
        <v>0.38</v>
      </c>
      <c r="AJ364" s="71">
        <v>0.9</v>
      </c>
      <c r="AK364" s="63" t="s">
        <v>25</v>
      </c>
      <c r="AL364" s="95">
        <f t="shared" si="5"/>
        <v>0</v>
      </c>
    </row>
    <row r="365" spans="1:38" ht="17.25" thickBot="1">
      <c r="A365" s="72">
        <v>363</v>
      </c>
      <c r="B365" s="57" t="s">
        <v>313</v>
      </c>
      <c r="C365" s="58" t="s">
        <v>1816</v>
      </c>
      <c r="D365" s="69" t="s">
        <v>104</v>
      </c>
      <c r="E365" s="58" t="s">
        <v>63</v>
      </c>
      <c r="F365" s="69" t="s">
        <v>3885</v>
      </c>
      <c r="G365" s="69">
        <v>2001</v>
      </c>
      <c r="H365" s="70">
        <v>9</v>
      </c>
      <c r="I365" s="71">
        <v>9</v>
      </c>
      <c r="J365" s="71">
        <v>810</v>
      </c>
      <c r="K365" s="71">
        <v>9</v>
      </c>
      <c r="L365" s="59">
        <v>0</v>
      </c>
      <c r="M365" s="71">
        <v>1</v>
      </c>
      <c r="N365" s="71">
        <v>1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59">
        <v>0</v>
      </c>
      <c r="U365" s="60">
        <v>0</v>
      </c>
      <c r="V365" s="71">
        <v>0.1</v>
      </c>
      <c r="W365" s="71">
        <v>0.1</v>
      </c>
      <c r="X365" s="70">
        <v>2</v>
      </c>
      <c r="Y365" s="71">
        <v>42</v>
      </c>
      <c r="Z365" s="71">
        <v>1</v>
      </c>
      <c r="AA365" s="59">
        <v>0</v>
      </c>
      <c r="AB365" s="71">
        <v>0.11</v>
      </c>
      <c r="AC365" s="71">
        <v>0.11</v>
      </c>
      <c r="AD365" s="60">
        <v>0</v>
      </c>
      <c r="AE365" s="71">
        <v>0.11</v>
      </c>
      <c r="AF365" s="59">
        <v>0</v>
      </c>
      <c r="AG365" s="71">
        <v>0.01</v>
      </c>
      <c r="AH365" s="71">
        <v>0.01</v>
      </c>
      <c r="AI365" s="60">
        <v>0</v>
      </c>
      <c r="AJ365" s="71">
        <v>0.01</v>
      </c>
      <c r="AK365" s="63" t="s">
        <v>25</v>
      </c>
      <c r="AL365" s="95">
        <f t="shared" si="5"/>
        <v>0.1</v>
      </c>
    </row>
    <row r="366" spans="1:38" ht="17.25" thickBot="1">
      <c r="A366" s="72">
        <v>364</v>
      </c>
      <c r="B366" s="57" t="s">
        <v>3265</v>
      </c>
      <c r="C366" s="58" t="s">
        <v>1846</v>
      </c>
      <c r="D366" s="69" t="s">
        <v>103</v>
      </c>
      <c r="E366" s="58" t="s">
        <v>2653</v>
      </c>
      <c r="F366" s="69" t="s">
        <v>3886</v>
      </c>
      <c r="G366" s="69">
        <v>1999</v>
      </c>
      <c r="H366" s="70">
        <v>2</v>
      </c>
      <c r="I366" s="71">
        <v>2</v>
      </c>
      <c r="J366" s="71">
        <v>129</v>
      </c>
      <c r="K366" s="71">
        <v>1.4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70">
        <v>0.1</v>
      </c>
      <c r="U366" s="71">
        <v>0.1</v>
      </c>
      <c r="V366" s="71">
        <v>0.1</v>
      </c>
      <c r="W366" s="71">
        <v>0.1</v>
      </c>
      <c r="X366" s="59">
        <v>0</v>
      </c>
      <c r="Y366" s="71">
        <v>4</v>
      </c>
      <c r="Z366" s="71">
        <v>2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0.04</v>
      </c>
      <c r="AG366" s="71">
        <v>0.04</v>
      </c>
      <c r="AH366" s="71">
        <v>0.08</v>
      </c>
      <c r="AI366" s="71">
        <v>0.04</v>
      </c>
      <c r="AJ366" s="71">
        <v>0.08</v>
      </c>
      <c r="AK366" s="63" t="s">
        <v>25</v>
      </c>
      <c r="AL366" s="95">
        <f t="shared" si="5"/>
        <v>-0.08</v>
      </c>
    </row>
    <row r="367" spans="1:38" ht="17.25" thickBot="1">
      <c r="A367" s="72">
        <v>365</v>
      </c>
      <c r="B367" s="57" t="s">
        <v>314</v>
      </c>
      <c r="C367" s="58" t="s">
        <v>1848</v>
      </c>
      <c r="D367" s="69" t="s">
        <v>104</v>
      </c>
      <c r="E367" s="58" t="s">
        <v>71</v>
      </c>
      <c r="F367" s="69" t="s">
        <v>3887</v>
      </c>
      <c r="G367" s="69">
        <v>1996</v>
      </c>
      <c r="H367" s="70">
        <v>1</v>
      </c>
      <c r="I367" s="60">
        <v>0</v>
      </c>
      <c r="J367" s="71">
        <v>77</v>
      </c>
      <c r="K367" s="71">
        <v>0.9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0.1</v>
      </c>
      <c r="U367" s="71">
        <v>0.1</v>
      </c>
      <c r="V367" s="60">
        <v>0</v>
      </c>
      <c r="W367" s="71">
        <v>0.1</v>
      </c>
      <c r="X367" s="59">
        <v>0</v>
      </c>
      <c r="Y367" s="71">
        <v>2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0.14000000000000001</v>
      </c>
      <c r="AG367" s="60">
        <v>0</v>
      </c>
      <c r="AH367" s="71">
        <v>0.14000000000000001</v>
      </c>
      <c r="AI367" s="71">
        <v>0.14000000000000001</v>
      </c>
      <c r="AJ367" s="71">
        <v>0.14000000000000001</v>
      </c>
      <c r="AK367" s="63" t="s">
        <v>25</v>
      </c>
      <c r="AL367" s="95">
        <f t="shared" si="5"/>
        <v>-0.14000000000000001</v>
      </c>
    </row>
    <row r="368" spans="1:38" ht="17.25" thickBot="1">
      <c r="A368" s="72">
        <v>366</v>
      </c>
      <c r="B368" s="57" t="s">
        <v>74</v>
      </c>
      <c r="C368" s="58" t="s">
        <v>1822</v>
      </c>
      <c r="D368" s="69" t="s">
        <v>111</v>
      </c>
      <c r="E368" s="58" t="s">
        <v>81</v>
      </c>
      <c r="F368" s="69" t="s">
        <v>3888</v>
      </c>
      <c r="G368" s="69">
        <v>1997</v>
      </c>
      <c r="H368" s="70">
        <v>9</v>
      </c>
      <c r="I368" s="71">
        <v>9</v>
      </c>
      <c r="J368" s="71">
        <v>810</v>
      </c>
      <c r="K368" s="71">
        <v>9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1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59">
        <v>0</v>
      </c>
      <c r="Y368" s="71">
        <v>1</v>
      </c>
      <c r="Z368" s="60">
        <v>0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59">
        <v>0</v>
      </c>
      <c r="AG368" s="60">
        <v>0</v>
      </c>
      <c r="AH368" s="60">
        <v>0</v>
      </c>
      <c r="AI368" s="60">
        <v>0</v>
      </c>
      <c r="AJ368" s="60">
        <v>0</v>
      </c>
      <c r="AK368" s="63" t="s">
        <v>25</v>
      </c>
      <c r="AL368" s="95">
        <f t="shared" si="5"/>
        <v>0</v>
      </c>
    </row>
    <row r="369" spans="1:38" ht="17.25" thickBot="1">
      <c r="A369" s="72">
        <v>367</v>
      </c>
      <c r="B369" s="57" t="s">
        <v>315</v>
      </c>
      <c r="C369" s="58" t="s">
        <v>1814</v>
      </c>
      <c r="D369" s="69" t="s">
        <v>1821</v>
      </c>
      <c r="E369" s="58" t="s">
        <v>69</v>
      </c>
      <c r="F369" s="69" t="s">
        <v>3889</v>
      </c>
      <c r="G369" s="69">
        <v>2000</v>
      </c>
      <c r="H369" s="70">
        <v>3</v>
      </c>
      <c r="I369" s="60">
        <v>0</v>
      </c>
      <c r="J369" s="71">
        <v>79</v>
      </c>
      <c r="K369" s="71">
        <v>0.9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59">
        <v>0</v>
      </c>
      <c r="U369" s="60">
        <v>0</v>
      </c>
      <c r="V369" s="71">
        <v>0.1</v>
      </c>
      <c r="W369" s="71">
        <v>0.1</v>
      </c>
      <c r="X369" s="70">
        <v>10</v>
      </c>
      <c r="Y369" s="71">
        <v>4</v>
      </c>
      <c r="Z369" s="71">
        <v>5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59">
        <v>0</v>
      </c>
      <c r="AG369" s="71">
        <v>0.06</v>
      </c>
      <c r="AH369" s="71">
        <v>0.06</v>
      </c>
      <c r="AI369" s="60">
        <v>0</v>
      </c>
      <c r="AJ369" s="71">
        <v>0.06</v>
      </c>
      <c r="AK369" s="63" t="s">
        <v>25</v>
      </c>
      <c r="AL369" s="95">
        <f t="shared" si="5"/>
        <v>-0.06</v>
      </c>
    </row>
    <row r="370" spans="1:38" ht="17.25" thickBot="1">
      <c r="A370" s="72">
        <v>368</v>
      </c>
      <c r="B370" s="57" t="s">
        <v>3266</v>
      </c>
      <c r="C370" s="58" t="s">
        <v>1832</v>
      </c>
      <c r="D370" s="69" t="s">
        <v>103</v>
      </c>
      <c r="E370" s="58" t="s">
        <v>87</v>
      </c>
      <c r="F370" s="69" t="s">
        <v>3890</v>
      </c>
      <c r="G370" s="69">
        <v>1997</v>
      </c>
      <c r="H370" s="70">
        <v>5</v>
      </c>
      <c r="I370" s="71">
        <v>5</v>
      </c>
      <c r="J370" s="71">
        <v>373</v>
      </c>
      <c r="K370" s="71">
        <v>4.0999999999999996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3</v>
      </c>
      <c r="S370" s="60">
        <v>0</v>
      </c>
      <c r="T370" s="70">
        <v>0.5</v>
      </c>
      <c r="U370" s="71">
        <v>0.5</v>
      </c>
      <c r="V370" s="71">
        <v>0.1</v>
      </c>
      <c r="W370" s="71">
        <v>0.6</v>
      </c>
      <c r="X370" s="70">
        <v>2</v>
      </c>
      <c r="Y370" s="71">
        <v>12</v>
      </c>
      <c r="Z370" s="71">
        <v>3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0.13</v>
      </c>
      <c r="AG370" s="71">
        <v>0.02</v>
      </c>
      <c r="AH370" s="71">
        <v>0.15</v>
      </c>
      <c r="AI370" s="71">
        <v>0.13</v>
      </c>
      <c r="AJ370" s="71">
        <v>0.15</v>
      </c>
      <c r="AK370" s="63" t="s">
        <v>25</v>
      </c>
      <c r="AL370" s="95">
        <f t="shared" si="5"/>
        <v>-0.15</v>
      </c>
    </row>
    <row r="371" spans="1:38" ht="17.25" thickBot="1">
      <c r="A371" s="72">
        <v>369</v>
      </c>
      <c r="B371" s="57" t="s">
        <v>316</v>
      </c>
      <c r="C371" s="58" t="s">
        <v>1822</v>
      </c>
      <c r="D371" s="69" t="s">
        <v>1821</v>
      </c>
      <c r="E371" s="58" t="s">
        <v>93</v>
      </c>
      <c r="F371" s="69" t="s">
        <v>3891</v>
      </c>
      <c r="G371" s="69">
        <v>1992</v>
      </c>
      <c r="H371" s="70">
        <v>5</v>
      </c>
      <c r="I371" s="71">
        <v>2</v>
      </c>
      <c r="J371" s="71">
        <v>189</v>
      </c>
      <c r="K371" s="71">
        <v>2.1</v>
      </c>
      <c r="L371" s="59">
        <v>0</v>
      </c>
      <c r="M371" s="71">
        <v>1</v>
      </c>
      <c r="N371" s="71">
        <v>1</v>
      </c>
      <c r="O371" s="60">
        <v>0</v>
      </c>
      <c r="P371" s="60">
        <v>0</v>
      </c>
      <c r="Q371" s="60">
        <v>0</v>
      </c>
      <c r="R371" s="71">
        <v>1</v>
      </c>
      <c r="S371" s="60">
        <v>0</v>
      </c>
      <c r="T371" s="70">
        <v>0.4</v>
      </c>
      <c r="U371" s="71">
        <v>0.4</v>
      </c>
      <c r="V371" s="71">
        <v>1.5</v>
      </c>
      <c r="W371" s="71">
        <v>1.9</v>
      </c>
      <c r="X371" s="70">
        <v>4</v>
      </c>
      <c r="Y371" s="71">
        <v>9</v>
      </c>
      <c r="Z371" s="71">
        <v>19</v>
      </c>
      <c r="AA371" s="59">
        <v>0</v>
      </c>
      <c r="AB371" s="71">
        <v>0.48</v>
      </c>
      <c r="AC371" s="71">
        <v>0.48</v>
      </c>
      <c r="AD371" s="60">
        <v>0</v>
      </c>
      <c r="AE371" s="71">
        <v>0.48</v>
      </c>
      <c r="AF371" s="70">
        <v>0.19</v>
      </c>
      <c r="AG371" s="71">
        <v>0.73</v>
      </c>
      <c r="AH371" s="71">
        <v>0.92</v>
      </c>
      <c r="AI371" s="71">
        <v>0.19</v>
      </c>
      <c r="AJ371" s="71">
        <v>0.92</v>
      </c>
      <c r="AK371" s="63" t="s">
        <v>25</v>
      </c>
      <c r="AL371" s="95">
        <f t="shared" si="5"/>
        <v>-0.44000000000000006</v>
      </c>
    </row>
    <row r="372" spans="1:38" ht="17.25" thickBot="1">
      <c r="A372" s="72">
        <v>370</v>
      </c>
      <c r="B372" s="57" t="s">
        <v>317</v>
      </c>
      <c r="C372" s="58" t="s">
        <v>1838</v>
      </c>
      <c r="D372" s="69" t="s">
        <v>1821</v>
      </c>
      <c r="E372" s="58" t="s">
        <v>77</v>
      </c>
      <c r="F372" s="69" t="s">
        <v>3892</v>
      </c>
      <c r="G372" s="69">
        <v>2001</v>
      </c>
      <c r="H372" s="70">
        <v>5</v>
      </c>
      <c r="I372" s="71">
        <v>3</v>
      </c>
      <c r="J372" s="71">
        <v>257</v>
      </c>
      <c r="K372" s="71">
        <v>2.9</v>
      </c>
      <c r="L372" s="70">
        <v>1</v>
      </c>
      <c r="M372" s="60">
        <v>0</v>
      </c>
      <c r="N372" s="71">
        <v>1</v>
      </c>
      <c r="O372" s="71">
        <v>1</v>
      </c>
      <c r="P372" s="60">
        <v>0</v>
      </c>
      <c r="Q372" s="60">
        <v>0</v>
      </c>
      <c r="R372" s="60">
        <v>0</v>
      </c>
      <c r="S372" s="60">
        <v>0</v>
      </c>
      <c r="T372" s="70">
        <v>0.7</v>
      </c>
      <c r="U372" s="71">
        <v>0.7</v>
      </c>
      <c r="V372" s="71">
        <v>0.4</v>
      </c>
      <c r="W372" s="71">
        <v>1.1000000000000001</v>
      </c>
      <c r="X372" s="70">
        <v>3</v>
      </c>
      <c r="Y372" s="71">
        <v>9</v>
      </c>
      <c r="Z372" s="71">
        <v>18</v>
      </c>
      <c r="AA372" s="70">
        <v>0.35</v>
      </c>
      <c r="AB372" s="60">
        <v>0</v>
      </c>
      <c r="AC372" s="71">
        <v>0.35</v>
      </c>
      <c r="AD372" s="71">
        <v>0.35</v>
      </c>
      <c r="AE372" s="71">
        <v>0.35</v>
      </c>
      <c r="AF372" s="70">
        <v>0.25</v>
      </c>
      <c r="AG372" s="71">
        <v>0.15</v>
      </c>
      <c r="AH372" s="71">
        <v>0.4</v>
      </c>
      <c r="AI372" s="71">
        <v>0.25</v>
      </c>
      <c r="AJ372" s="71">
        <v>0.4</v>
      </c>
      <c r="AK372" s="63" t="s">
        <v>25</v>
      </c>
      <c r="AL372" s="95">
        <f t="shared" si="5"/>
        <v>-5.0000000000000044E-2</v>
      </c>
    </row>
    <row r="373" spans="1:38" ht="17.25" thickBot="1">
      <c r="A373" s="72">
        <v>371</v>
      </c>
      <c r="B373" s="57" t="s">
        <v>318</v>
      </c>
      <c r="C373" s="58" t="s">
        <v>1819</v>
      </c>
      <c r="D373" s="69" t="s">
        <v>104</v>
      </c>
      <c r="E373" s="58" t="s">
        <v>67</v>
      </c>
      <c r="F373" s="69" t="s">
        <v>3752</v>
      </c>
      <c r="G373" s="69">
        <v>1991</v>
      </c>
      <c r="H373" s="70">
        <v>9</v>
      </c>
      <c r="I373" s="71">
        <v>9</v>
      </c>
      <c r="J373" s="71">
        <v>810</v>
      </c>
      <c r="K373" s="71">
        <v>9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71">
        <v>1</v>
      </c>
      <c r="S373" s="60">
        <v>0</v>
      </c>
      <c r="T373" s="70">
        <v>0.5</v>
      </c>
      <c r="U373" s="71">
        <v>0.5</v>
      </c>
      <c r="V373" s="60">
        <v>0</v>
      </c>
      <c r="W373" s="71">
        <v>0.5</v>
      </c>
      <c r="X373" s="70">
        <v>2</v>
      </c>
      <c r="Y373" s="71">
        <v>29</v>
      </c>
      <c r="Z373" s="71">
        <v>2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0.05</v>
      </c>
      <c r="AG373" s="60">
        <v>0</v>
      </c>
      <c r="AH373" s="71">
        <v>0.06</v>
      </c>
      <c r="AI373" s="71">
        <v>0.05</v>
      </c>
      <c r="AJ373" s="71">
        <v>0.06</v>
      </c>
      <c r="AK373" s="63" t="s">
        <v>25</v>
      </c>
      <c r="AL373" s="95">
        <f t="shared" si="5"/>
        <v>-0.06</v>
      </c>
    </row>
    <row r="374" spans="1:38" ht="17.25" thickBot="1">
      <c r="A374" s="72">
        <v>372</v>
      </c>
      <c r="B374" s="57" t="s">
        <v>319</v>
      </c>
      <c r="C374" s="58" t="s">
        <v>1826</v>
      </c>
      <c r="D374" s="69" t="s">
        <v>1821</v>
      </c>
      <c r="E374" s="58" t="s">
        <v>85</v>
      </c>
      <c r="F374" s="69" t="s">
        <v>3893</v>
      </c>
      <c r="G374" s="69">
        <v>1992</v>
      </c>
      <c r="H374" s="70">
        <v>8</v>
      </c>
      <c r="I374" s="71">
        <v>8</v>
      </c>
      <c r="J374" s="71">
        <v>564</v>
      </c>
      <c r="K374" s="71">
        <v>6.3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0.4</v>
      </c>
      <c r="U374" s="71">
        <v>0.4</v>
      </c>
      <c r="V374" s="71">
        <v>0.6</v>
      </c>
      <c r="W374" s="71">
        <v>1.1000000000000001</v>
      </c>
      <c r="X374" s="70">
        <v>5</v>
      </c>
      <c r="Y374" s="71">
        <v>15</v>
      </c>
      <c r="Z374" s="71">
        <v>17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7.0000000000000007E-2</v>
      </c>
      <c r="AG374" s="71">
        <v>0.1</v>
      </c>
      <c r="AH374" s="71">
        <v>0.17</v>
      </c>
      <c r="AI374" s="71">
        <v>7.0000000000000007E-2</v>
      </c>
      <c r="AJ374" s="71">
        <v>0.17</v>
      </c>
      <c r="AK374" s="63" t="s">
        <v>25</v>
      </c>
      <c r="AL374" s="95">
        <f t="shared" si="5"/>
        <v>-0.17</v>
      </c>
    </row>
    <row r="375" spans="1:38" ht="17.25" thickBot="1">
      <c r="A375" s="72">
        <v>373</v>
      </c>
      <c r="B375" s="57" t="s">
        <v>3894</v>
      </c>
      <c r="C375" s="58" t="s">
        <v>1814</v>
      </c>
      <c r="D375" s="69" t="s">
        <v>103</v>
      </c>
      <c r="E375" s="58" t="s">
        <v>95</v>
      </c>
      <c r="F375" s="69" t="s">
        <v>3895</v>
      </c>
      <c r="G375" s="69">
        <v>2003</v>
      </c>
      <c r="H375" s="70">
        <v>1</v>
      </c>
      <c r="I375" s="71">
        <v>1</v>
      </c>
      <c r="J375" s="71">
        <v>56</v>
      </c>
      <c r="K375" s="71">
        <v>0.6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1</v>
      </c>
      <c r="S375" s="60">
        <v>0</v>
      </c>
      <c r="T375" s="59">
        <v>0</v>
      </c>
      <c r="U375" s="60">
        <v>0</v>
      </c>
      <c r="V375" s="60">
        <v>0</v>
      </c>
      <c r="W375" s="60">
        <v>0</v>
      </c>
      <c r="X375" s="70">
        <v>1</v>
      </c>
      <c r="Y375" s="71">
        <v>2</v>
      </c>
      <c r="Z375" s="60">
        <v>0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60">
        <v>0</v>
      </c>
      <c r="AH375" s="60">
        <v>0</v>
      </c>
      <c r="AI375" s="60">
        <v>0</v>
      </c>
      <c r="AJ375" s="60">
        <v>0</v>
      </c>
      <c r="AK375" s="63" t="s">
        <v>25</v>
      </c>
      <c r="AL375" s="95">
        <f t="shared" si="5"/>
        <v>0</v>
      </c>
    </row>
    <row r="376" spans="1:38" ht="17.25" thickBot="1">
      <c r="A376" s="72">
        <v>374</v>
      </c>
      <c r="B376" s="57" t="s">
        <v>320</v>
      </c>
      <c r="C376" s="58" t="s">
        <v>1843</v>
      </c>
      <c r="D376" s="69" t="s">
        <v>1835</v>
      </c>
      <c r="E376" s="58" t="s">
        <v>93</v>
      </c>
      <c r="F376" s="69" t="s">
        <v>3896</v>
      </c>
      <c r="G376" s="69">
        <v>1993</v>
      </c>
      <c r="H376" s="70">
        <v>8</v>
      </c>
      <c r="I376" s="71">
        <v>8</v>
      </c>
      <c r="J376" s="71">
        <v>713</v>
      </c>
      <c r="K376" s="71">
        <v>7.9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4</v>
      </c>
      <c r="S376" s="60">
        <v>0</v>
      </c>
      <c r="T376" s="70">
        <v>0.6</v>
      </c>
      <c r="U376" s="71">
        <v>0.6</v>
      </c>
      <c r="V376" s="60">
        <v>0</v>
      </c>
      <c r="W376" s="71">
        <v>0.6</v>
      </c>
      <c r="X376" s="70">
        <v>15</v>
      </c>
      <c r="Y376" s="71">
        <v>29</v>
      </c>
      <c r="Z376" s="71">
        <v>27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0.08</v>
      </c>
      <c r="AG376" s="60">
        <v>0</v>
      </c>
      <c r="AH376" s="71">
        <v>0.08</v>
      </c>
      <c r="AI376" s="71">
        <v>0.08</v>
      </c>
      <c r="AJ376" s="71">
        <v>0.08</v>
      </c>
      <c r="AK376" s="63" t="s">
        <v>25</v>
      </c>
      <c r="AL376" s="95">
        <f t="shared" si="5"/>
        <v>-0.08</v>
      </c>
    </row>
    <row r="377" spans="1:38" ht="17.25" thickBot="1">
      <c r="A377" s="72">
        <v>375</v>
      </c>
      <c r="B377" s="57" t="s">
        <v>1783</v>
      </c>
      <c r="C377" s="58" t="s">
        <v>1826</v>
      </c>
      <c r="D377" s="69" t="s">
        <v>1821</v>
      </c>
      <c r="E377" s="58" t="s">
        <v>95</v>
      </c>
      <c r="F377" s="69" t="s">
        <v>3897</v>
      </c>
      <c r="G377" s="69">
        <v>2000</v>
      </c>
      <c r="H377" s="70">
        <v>6</v>
      </c>
      <c r="I377" s="71">
        <v>3</v>
      </c>
      <c r="J377" s="71">
        <v>257</v>
      </c>
      <c r="K377" s="71">
        <v>2.9</v>
      </c>
      <c r="L377" s="70">
        <v>1</v>
      </c>
      <c r="M377" s="60">
        <v>0</v>
      </c>
      <c r="N377" s="71">
        <v>1</v>
      </c>
      <c r="O377" s="71">
        <v>1</v>
      </c>
      <c r="P377" s="60">
        <v>0</v>
      </c>
      <c r="Q377" s="60">
        <v>0</v>
      </c>
      <c r="R377" s="71">
        <v>1</v>
      </c>
      <c r="S377" s="60">
        <v>0</v>
      </c>
      <c r="T377" s="70">
        <v>0.7</v>
      </c>
      <c r="U377" s="71">
        <v>0.7</v>
      </c>
      <c r="V377" s="71">
        <v>0.2</v>
      </c>
      <c r="W377" s="71">
        <v>0.9</v>
      </c>
      <c r="X377" s="70">
        <v>10</v>
      </c>
      <c r="Y377" s="71">
        <v>6</v>
      </c>
      <c r="Z377" s="71">
        <v>17</v>
      </c>
      <c r="AA377" s="70">
        <v>0.35</v>
      </c>
      <c r="AB377" s="60">
        <v>0</v>
      </c>
      <c r="AC377" s="71">
        <v>0.35</v>
      </c>
      <c r="AD377" s="71">
        <v>0.35</v>
      </c>
      <c r="AE377" s="71">
        <v>0.35</v>
      </c>
      <c r="AF377" s="70">
        <v>0.24</v>
      </c>
      <c r="AG377" s="71">
        <v>0.08</v>
      </c>
      <c r="AH377" s="71">
        <v>0.32</v>
      </c>
      <c r="AI377" s="71">
        <v>0.24</v>
      </c>
      <c r="AJ377" s="71">
        <v>0.32</v>
      </c>
      <c r="AK377" s="63" t="s">
        <v>25</v>
      </c>
      <c r="AL377" s="95">
        <f t="shared" si="5"/>
        <v>2.9999999999999971E-2</v>
      </c>
    </row>
    <row r="378" spans="1:38" ht="17.25" thickBot="1">
      <c r="A378" s="72">
        <v>376</v>
      </c>
      <c r="B378" s="57" t="s">
        <v>321</v>
      </c>
      <c r="C378" s="58" t="s">
        <v>1823</v>
      </c>
      <c r="D378" s="69" t="s">
        <v>104</v>
      </c>
      <c r="E378" s="58" t="s">
        <v>95</v>
      </c>
      <c r="F378" s="69" t="s">
        <v>3872</v>
      </c>
      <c r="G378" s="69">
        <v>1997</v>
      </c>
      <c r="H378" s="70">
        <v>8</v>
      </c>
      <c r="I378" s="71">
        <v>5</v>
      </c>
      <c r="J378" s="71">
        <v>443</v>
      </c>
      <c r="K378" s="71">
        <v>4.9000000000000004</v>
      </c>
      <c r="L378" s="59">
        <v>0</v>
      </c>
      <c r="M378" s="71">
        <v>1</v>
      </c>
      <c r="N378" s="71">
        <v>1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59">
        <v>0</v>
      </c>
      <c r="U378" s="60">
        <v>0</v>
      </c>
      <c r="V378" s="71">
        <v>0.2</v>
      </c>
      <c r="W378" s="71">
        <v>0.2</v>
      </c>
      <c r="X378" s="70">
        <v>9</v>
      </c>
      <c r="Y378" s="71">
        <v>23</v>
      </c>
      <c r="Z378" s="60">
        <v>0</v>
      </c>
      <c r="AA378" s="59">
        <v>0</v>
      </c>
      <c r="AB378" s="71">
        <v>0.2</v>
      </c>
      <c r="AC378" s="71">
        <v>0.2</v>
      </c>
      <c r="AD378" s="60">
        <v>0</v>
      </c>
      <c r="AE378" s="71">
        <v>0.2</v>
      </c>
      <c r="AF378" s="59">
        <v>0</v>
      </c>
      <c r="AG378" s="71">
        <v>0.04</v>
      </c>
      <c r="AH378" s="71">
        <v>0.04</v>
      </c>
      <c r="AI378" s="60">
        <v>0</v>
      </c>
      <c r="AJ378" s="71">
        <v>0.04</v>
      </c>
      <c r="AK378" s="63" t="s">
        <v>25</v>
      </c>
      <c r="AL378" s="95">
        <f t="shared" si="5"/>
        <v>0.16</v>
      </c>
    </row>
    <row r="379" spans="1:38" ht="17.25" thickBot="1">
      <c r="A379" s="72">
        <v>377</v>
      </c>
      <c r="B379" s="57" t="s">
        <v>322</v>
      </c>
      <c r="C379" s="58" t="s">
        <v>1814</v>
      </c>
      <c r="D379" s="69" t="s">
        <v>104</v>
      </c>
      <c r="E379" s="58" t="s">
        <v>69</v>
      </c>
      <c r="F379" s="69" t="s">
        <v>3898</v>
      </c>
      <c r="G379" s="69">
        <v>1995</v>
      </c>
      <c r="H379" s="70">
        <v>2</v>
      </c>
      <c r="I379" s="71">
        <v>2</v>
      </c>
      <c r="J379" s="71">
        <v>180</v>
      </c>
      <c r="K379" s="71">
        <v>2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1</v>
      </c>
      <c r="S379" s="60">
        <v>0</v>
      </c>
      <c r="T379" s="59">
        <v>0</v>
      </c>
      <c r="U379" s="60">
        <v>0</v>
      </c>
      <c r="V379" s="71">
        <v>0.7</v>
      </c>
      <c r="W379" s="71">
        <v>0.7</v>
      </c>
      <c r="X379" s="70">
        <v>1</v>
      </c>
      <c r="Y379" s="71">
        <v>11</v>
      </c>
      <c r="Z379" s="71">
        <v>8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71">
        <v>0.36</v>
      </c>
      <c r="AH379" s="71">
        <v>0.36</v>
      </c>
      <c r="AI379" s="60">
        <v>0</v>
      </c>
      <c r="AJ379" s="71">
        <v>0.36</v>
      </c>
      <c r="AK379" s="63" t="s">
        <v>25</v>
      </c>
      <c r="AL379" s="95">
        <f t="shared" si="5"/>
        <v>-0.36</v>
      </c>
    </row>
    <row r="380" spans="1:38" ht="17.25" thickBot="1">
      <c r="A380" s="72">
        <v>378</v>
      </c>
      <c r="B380" s="57" t="s">
        <v>323</v>
      </c>
      <c r="C380" s="58" t="s">
        <v>1843</v>
      </c>
      <c r="D380" s="69" t="s">
        <v>1812</v>
      </c>
      <c r="E380" s="58" t="s">
        <v>65</v>
      </c>
      <c r="F380" s="69" t="s">
        <v>3899</v>
      </c>
      <c r="G380" s="69">
        <v>1994</v>
      </c>
      <c r="H380" s="70">
        <v>6</v>
      </c>
      <c r="I380" s="71">
        <v>5</v>
      </c>
      <c r="J380" s="71">
        <v>464</v>
      </c>
      <c r="K380" s="71">
        <v>5.2</v>
      </c>
      <c r="L380" s="70">
        <v>1</v>
      </c>
      <c r="M380" s="71">
        <v>1</v>
      </c>
      <c r="N380" s="71">
        <v>2</v>
      </c>
      <c r="O380" s="71">
        <v>1</v>
      </c>
      <c r="P380" s="60">
        <v>0</v>
      </c>
      <c r="Q380" s="60">
        <v>0</v>
      </c>
      <c r="R380" s="71">
        <v>2</v>
      </c>
      <c r="S380" s="60">
        <v>0</v>
      </c>
      <c r="T380" s="70">
        <v>0.4</v>
      </c>
      <c r="U380" s="71">
        <v>0.4</v>
      </c>
      <c r="V380" s="71">
        <v>1.1000000000000001</v>
      </c>
      <c r="W380" s="71">
        <v>1.5</v>
      </c>
      <c r="X380" s="70">
        <v>24</v>
      </c>
      <c r="Y380" s="71">
        <v>33</v>
      </c>
      <c r="Z380" s="71">
        <v>35</v>
      </c>
      <c r="AA380" s="70">
        <v>0.19</v>
      </c>
      <c r="AB380" s="71">
        <v>0.19</v>
      </c>
      <c r="AC380" s="71">
        <v>0.39</v>
      </c>
      <c r="AD380" s="71">
        <v>0.19</v>
      </c>
      <c r="AE380" s="71">
        <v>0.39</v>
      </c>
      <c r="AF380" s="70">
        <v>7.0000000000000007E-2</v>
      </c>
      <c r="AG380" s="71">
        <v>0.22</v>
      </c>
      <c r="AH380" s="71">
        <v>0.28999999999999998</v>
      </c>
      <c r="AI380" s="71">
        <v>7.0000000000000007E-2</v>
      </c>
      <c r="AJ380" s="71">
        <v>0.28999999999999998</v>
      </c>
      <c r="AK380" s="63" t="s">
        <v>25</v>
      </c>
      <c r="AL380" s="95">
        <f t="shared" si="5"/>
        <v>0.10000000000000003</v>
      </c>
    </row>
    <row r="381" spans="1:38" ht="17.25" thickBot="1">
      <c r="A381" s="72">
        <v>379</v>
      </c>
      <c r="B381" s="57" t="s">
        <v>2333</v>
      </c>
      <c r="C381" s="58" t="s">
        <v>1843</v>
      </c>
      <c r="D381" s="69" t="s">
        <v>102</v>
      </c>
      <c r="E381" s="58" t="s">
        <v>93</v>
      </c>
      <c r="F381" s="69" t="s">
        <v>3472</v>
      </c>
      <c r="G381" s="69">
        <v>2002</v>
      </c>
      <c r="H381" s="70">
        <v>7</v>
      </c>
      <c r="I381" s="71">
        <v>3</v>
      </c>
      <c r="J381" s="71">
        <v>254</v>
      </c>
      <c r="K381" s="71">
        <v>2.8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71">
        <v>1</v>
      </c>
      <c r="S381" s="60">
        <v>0</v>
      </c>
      <c r="T381" s="70">
        <v>1</v>
      </c>
      <c r="U381" s="71">
        <v>1</v>
      </c>
      <c r="V381" s="71">
        <v>0.2</v>
      </c>
      <c r="W381" s="71">
        <v>1.2</v>
      </c>
      <c r="X381" s="70">
        <v>5</v>
      </c>
      <c r="Y381" s="71">
        <v>10</v>
      </c>
      <c r="Z381" s="71">
        <v>12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0.37</v>
      </c>
      <c r="AG381" s="71">
        <v>7.0000000000000007E-2</v>
      </c>
      <c r="AH381" s="71">
        <v>0.44</v>
      </c>
      <c r="AI381" s="71">
        <v>0.37</v>
      </c>
      <c r="AJ381" s="71">
        <v>0.44</v>
      </c>
      <c r="AK381" s="63" t="s">
        <v>25</v>
      </c>
      <c r="AL381" s="95">
        <f t="shared" si="5"/>
        <v>-0.44</v>
      </c>
    </row>
    <row r="382" spans="1:38" ht="17.25" thickBot="1">
      <c r="A382" s="72">
        <v>380</v>
      </c>
      <c r="B382" s="57" t="s">
        <v>324</v>
      </c>
      <c r="C382" s="58" t="s">
        <v>1824</v>
      </c>
      <c r="D382" s="69" t="s">
        <v>104</v>
      </c>
      <c r="E382" s="58" t="s">
        <v>81</v>
      </c>
      <c r="F382" s="69" t="s">
        <v>3900</v>
      </c>
      <c r="G382" s="69">
        <v>1984</v>
      </c>
      <c r="H382" s="70">
        <v>9</v>
      </c>
      <c r="I382" s="71">
        <v>9</v>
      </c>
      <c r="J382" s="71">
        <v>810</v>
      </c>
      <c r="K382" s="71">
        <v>9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2</v>
      </c>
      <c r="S382" s="60">
        <v>0</v>
      </c>
      <c r="T382" s="70">
        <v>0.1</v>
      </c>
      <c r="U382" s="71">
        <v>0.1</v>
      </c>
      <c r="V382" s="71">
        <v>0.3</v>
      </c>
      <c r="W382" s="71">
        <v>0.4</v>
      </c>
      <c r="X382" s="70">
        <v>1</v>
      </c>
      <c r="Y382" s="71">
        <v>31</v>
      </c>
      <c r="Z382" s="71">
        <v>1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0.01</v>
      </c>
      <c r="AG382" s="71">
        <v>0.03</v>
      </c>
      <c r="AH382" s="71">
        <v>0.04</v>
      </c>
      <c r="AI382" s="71">
        <v>0.01</v>
      </c>
      <c r="AJ382" s="71">
        <v>0.04</v>
      </c>
      <c r="AK382" s="63" t="s">
        <v>25</v>
      </c>
      <c r="AL382" s="95">
        <f t="shared" si="5"/>
        <v>-0.04</v>
      </c>
    </row>
    <row r="383" spans="1:38" ht="17.25" thickBot="1">
      <c r="A383" s="72">
        <v>381</v>
      </c>
      <c r="B383" s="57" t="s">
        <v>3267</v>
      </c>
      <c r="C383" s="58" t="s">
        <v>1848</v>
      </c>
      <c r="D383" s="69" t="s">
        <v>1821</v>
      </c>
      <c r="E383" s="58" t="s">
        <v>95</v>
      </c>
      <c r="F383" s="69" t="s">
        <v>3901</v>
      </c>
      <c r="G383" s="69">
        <v>1999</v>
      </c>
      <c r="H383" s="70">
        <v>3</v>
      </c>
      <c r="I383" s="60">
        <v>0</v>
      </c>
      <c r="J383" s="71">
        <v>84</v>
      </c>
      <c r="K383" s="71">
        <v>0.9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59">
        <v>0</v>
      </c>
      <c r="U383" s="60">
        <v>0</v>
      </c>
      <c r="V383" s="71">
        <v>0.3</v>
      </c>
      <c r="W383" s="71">
        <v>0.3</v>
      </c>
      <c r="X383" s="70">
        <v>4</v>
      </c>
      <c r="Y383" s="71">
        <v>5</v>
      </c>
      <c r="Z383" s="71">
        <v>8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59">
        <v>0</v>
      </c>
      <c r="AG383" s="71">
        <v>0.27</v>
      </c>
      <c r="AH383" s="71">
        <v>0.27</v>
      </c>
      <c r="AI383" s="60">
        <v>0</v>
      </c>
      <c r="AJ383" s="71">
        <v>0.27</v>
      </c>
      <c r="AK383" s="63" t="s">
        <v>25</v>
      </c>
      <c r="AL383" s="95">
        <f t="shared" si="5"/>
        <v>-0.27</v>
      </c>
    </row>
    <row r="384" spans="1:38" ht="17.25" thickBot="1">
      <c r="A384" s="72">
        <v>382</v>
      </c>
      <c r="B384" s="57" t="s">
        <v>325</v>
      </c>
      <c r="C384" s="58" t="s">
        <v>1814</v>
      </c>
      <c r="D384" s="69" t="s">
        <v>103</v>
      </c>
      <c r="E384" s="58" t="s">
        <v>71</v>
      </c>
      <c r="F384" s="69" t="s">
        <v>3902</v>
      </c>
      <c r="G384" s="69">
        <v>2000</v>
      </c>
      <c r="H384" s="70">
        <v>6</v>
      </c>
      <c r="I384" s="71">
        <v>1</v>
      </c>
      <c r="J384" s="71">
        <v>149</v>
      </c>
      <c r="K384" s="71">
        <v>1.7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59">
        <v>0</v>
      </c>
      <c r="U384" s="60">
        <v>0</v>
      </c>
      <c r="V384" s="60">
        <v>0</v>
      </c>
      <c r="W384" s="60">
        <v>0</v>
      </c>
      <c r="X384" s="59">
        <v>0</v>
      </c>
      <c r="Y384" s="71">
        <v>7</v>
      </c>
      <c r="Z384" s="71">
        <v>7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59">
        <v>0</v>
      </c>
      <c r="AG384" s="60">
        <v>0</v>
      </c>
      <c r="AH384" s="60">
        <v>0</v>
      </c>
      <c r="AI384" s="60">
        <v>0</v>
      </c>
      <c r="AJ384" s="60">
        <v>0</v>
      </c>
      <c r="AK384" s="63" t="s">
        <v>25</v>
      </c>
      <c r="AL384" s="95">
        <f t="shared" si="5"/>
        <v>0</v>
      </c>
    </row>
    <row r="385" spans="1:38" ht="17.25" thickBot="1">
      <c r="A385" s="72">
        <v>383</v>
      </c>
      <c r="B385" s="57" t="s">
        <v>3149</v>
      </c>
      <c r="C385" s="58" t="s">
        <v>1814</v>
      </c>
      <c r="D385" s="69" t="s">
        <v>104</v>
      </c>
      <c r="E385" s="58" t="s">
        <v>95</v>
      </c>
      <c r="F385" s="69" t="s">
        <v>3903</v>
      </c>
      <c r="G385" s="69">
        <v>1991</v>
      </c>
      <c r="H385" s="70">
        <v>2</v>
      </c>
      <c r="I385" s="71">
        <v>1</v>
      </c>
      <c r="J385" s="71">
        <v>93</v>
      </c>
      <c r="K385" s="71">
        <v>1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70">
        <v>1</v>
      </c>
      <c r="Y385" s="71">
        <v>10</v>
      </c>
      <c r="Z385" s="71">
        <v>2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71">
        <v>0.04</v>
      </c>
      <c r="AH385" s="71">
        <v>0.04</v>
      </c>
      <c r="AI385" s="60">
        <v>0</v>
      </c>
      <c r="AJ385" s="71">
        <v>0.04</v>
      </c>
      <c r="AK385" s="63" t="s">
        <v>25</v>
      </c>
      <c r="AL385" s="95">
        <f t="shared" si="5"/>
        <v>-0.04</v>
      </c>
    </row>
    <row r="386" spans="1:38" ht="17.25" thickBot="1">
      <c r="A386" s="72">
        <v>384</v>
      </c>
      <c r="B386" s="57" t="s">
        <v>326</v>
      </c>
      <c r="C386" s="58" t="s">
        <v>1814</v>
      </c>
      <c r="D386" s="69" t="s">
        <v>103</v>
      </c>
      <c r="E386" s="58" t="s">
        <v>63</v>
      </c>
      <c r="F386" s="69" t="s">
        <v>3465</v>
      </c>
      <c r="G386" s="69">
        <v>2000</v>
      </c>
      <c r="H386" s="70">
        <v>3</v>
      </c>
      <c r="I386" s="60">
        <v>0</v>
      </c>
      <c r="J386" s="71">
        <v>34</v>
      </c>
      <c r="K386" s="71">
        <v>0.4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0.5</v>
      </c>
      <c r="U386" s="71">
        <v>0.5</v>
      </c>
      <c r="V386" s="60">
        <v>0</v>
      </c>
      <c r="W386" s="71">
        <v>0.5</v>
      </c>
      <c r="X386" s="70">
        <v>1</v>
      </c>
      <c r="Y386" s="71">
        <v>1</v>
      </c>
      <c r="Z386" s="71">
        <v>1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1.21</v>
      </c>
      <c r="AG386" s="60">
        <v>0</v>
      </c>
      <c r="AH386" s="71">
        <v>1.21</v>
      </c>
      <c r="AI386" s="71">
        <v>1.21</v>
      </c>
      <c r="AJ386" s="71">
        <v>1.21</v>
      </c>
      <c r="AK386" s="63" t="s">
        <v>25</v>
      </c>
      <c r="AL386" s="95">
        <f t="shared" si="5"/>
        <v>-1.21</v>
      </c>
    </row>
    <row r="387" spans="1:38" ht="17.25" thickBot="1">
      <c r="A387" s="72">
        <v>385</v>
      </c>
      <c r="B387" s="57" t="s">
        <v>327</v>
      </c>
      <c r="C387" s="58" t="s">
        <v>1814</v>
      </c>
      <c r="D387" s="69" t="s">
        <v>102</v>
      </c>
      <c r="E387" s="58" t="s">
        <v>95</v>
      </c>
      <c r="F387" s="69" t="s">
        <v>3904</v>
      </c>
      <c r="G387" s="69">
        <v>1997</v>
      </c>
      <c r="H387" s="70">
        <v>9</v>
      </c>
      <c r="I387" s="71">
        <v>9</v>
      </c>
      <c r="J387" s="71">
        <v>804</v>
      </c>
      <c r="K387" s="71">
        <v>8.9</v>
      </c>
      <c r="L387" s="70">
        <v>4</v>
      </c>
      <c r="M387" s="71">
        <v>1</v>
      </c>
      <c r="N387" s="71">
        <v>5</v>
      </c>
      <c r="O387" s="71">
        <v>4</v>
      </c>
      <c r="P387" s="60">
        <v>0</v>
      </c>
      <c r="Q387" s="60">
        <v>0</v>
      </c>
      <c r="R387" s="71">
        <v>1</v>
      </c>
      <c r="S387" s="60">
        <v>0</v>
      </c>
      <c r="T387" s="70">
        <v>3.5</v>
      </c>
      <c r="U387" s="71">
        <v>3.5</v>
      </c>
      <c r="V387" s="71">
        <v>0.5</v>
      </c>
      <c r="W387" s="71">
        <v>4.0999999999999996</v>
      </c>
      <c r="X387" s="70">
        <v>15</v>
      </c>
      <c r="Y387" s="71">
        <v>13</v>
      </c>
      <c r="Z387" s="71">
        <v>43</v>
      </c>
      <c r="AA387" s="70">
        <v>0.45</v>
      </c>
      <c r="AB387" s="71">
        <v>0.11</v>
      </c>
      <c r="AC387" s="71">
        <v>0.56000000000000005</v>
      </c>
      <c r="AD387" s="71">
        <v>0.45</v>
      </c>
      <c r="AE387" s="71">
        <v>0.56000000000000005</v>
      </c>
      <c r="AF387" s="70">
        <v>0.39</v>
      </c>
      <c r="AG387" s="71">
        <v>0.06</v>
      </c>
      <c r="AH387" s="71">
        <v>0.45</v>
      </c>
      <c r="AI387" s="71">
        <v>0.39</v>
      </c>
      <c r="AJ387" s="71">
        <v>0.45</v>
      </c>
      <c r="AK387" s="63" t="s">
        <v>25</v>
      </c>
      <c r="AL387" s="95">
        <f t="shared" ref="AL387:AL451" si="6">AC387-AH387</f>
        <v>0.11000000000000004</v>
      </c>
    </row>
    <row r="388" spans="1:38" ht="17.25" thickBot="1">
      <c r="A388" s="72">
        <v>386</v>
      </c>
      <c r="B388" s="57" t="s">
        <v>328</v>
      </c>
      <c r="C388" s="58" t="s">
        <v>1866</v>
      </c>
      <c r="D388" s="69" t="s">
        <v>102</v>
      </c>
      <c r="E388" s="58" t="s">
        <v>71</v>
      </c>
      <c r="F388" s="69" t="s">
        <v>3905</v>
      </c>
      <c r="G388" s="69">
        <v>1999</v>
      </c>
      <c r="H388" s="70">
        <v>5</v>
      </c>
      <c r="I388" s="71">
        <v>2</v>
      </c>
      <c r="J388" s="71">
        <v>199</v>
      </c>
      <c r="K388" s="71">
        <v>2.2000000000000002</v>
      </c>
      <c r="L388" s="59">
        <v>0</v>
      </c>
      <c r="M388" s="71">
        <v>2</v>
      </c>
      <c r="N388" s="71">
        <v>2</v>
      </c>
      <c r="O388" s="60">
        <v>0</v>
      </c>
      <c r="P388" s="60">
        <v>0</v>
      </c>
      <c r="Q388" s="60">
        <v>0</v>
      </c>
      <c r="R388" s="71">
        <v>1</v>
      </c>
      <c r="S388" s="60">
        <v>0</v>
      </c>
      <c r="T388" s="70">
        <v>0.4</v>
      </c>
      <c r="U388" s="71">
        <v>0.4</v>
      </c>
      <c r="V388" s="71">
        <v>0.8</v>
      </c>
      <c r="W388" s="71">
        <v>1.2</v>
      </c>
      <c r="X388" s="70">
        <v>17</v>
      </c>
      <c r="Y388" s="71">
        <v>11</v>
      </c>
      <c r="Z388" s="71">
        <v>44</v>
      </c>
      <c r="AA388" s="59">
        <v>0</v>
      </c>
      <c r="AB388" s="71">
        <v>0.9</v>
      </c>
      <c r="AC388" s="71">
        <v>0.9</v>
      </c>
      <c r="AD388" s="60">
        <v>0</v>
      </c>
      <c r="AE388" s="71">
        <v>0.9</v>
      </c>
      <c r="AF388" s="70">
        <v>0.19</v>
      </c>
      <c r="AG388" s="71">
        <v>0.38</v>
      </c>
      <c r="AH388" s="71">
        <v>0.56000000000000005</v>
      </c>
      <c r="AI388" s="71">
        <v>0.19</v>
      </c>
      <c r="AJ388" s="71">
        <v>0.56000000000000005</v>
      </c>
      <c r="AK388" s="63" t="s">
        <v>25</v>
      </c>
      <c r="AL388" s="95">
        <f t="shared" si="6"/>
        <v>0.33999999999999997</v>
      </c>
    </row>
    <row r="389" spans="1:38" ht="17.25" thickBot="1">
      <c r="A389" s="72">
        <v>387</v>
      </c>
      <c r="B389" s="57" t="s">
        <v>329</v>
      </c>
      <c r="C389" s="58" t="s">
        <v>1847</v>
      </c>
      <c r="D389" s="69" t="s">
        <v>103</v>
      </c>
      <c r="E389" s="58" t="s">
        <v>91</v>
      </c>
      <c r="F389" s="69" t="s">
        <v>3906</v>
      </c>
      <c r="G389" s="69">
        <v>1995</v>
      </c>
      <c r="H389" s="70">
        <v>8</v>
      </c>
      <c r="I389" s="71">
        <v>8</v>
      </c>
      <c r="J389" s="71">
        <v>608</v>
      </c>
      <c r="K389" s="71">
        <v>6.8</v>
      </c>
      <c r="L389" s="70">
        <v>2</v>
      </c>
      <c r="M389" s="71">
        <v>1</v>
      </c>
      <c r="N389" s="71">
        <v>3</v>
      </c>
      <c r="O389" s="71">
        <v>2</v>
      </c>
      <c r="P389" s="60">
        <v>0</v>
      </c>
      <c r="Q389" s="60">
        <v>0</v>
      </c>
      <c r="R389" s="71">
        <v>1</v>
      </c>
      <c r="S389" s="60">
        <v>0</v>
      </c>
      <c r="T389" s="70">
        <v>2.6</v>
      </c>
      <c r="U389" s="71">
        <v>2.6</v>
      </c>
      <c r="V389" s="71">
        <v>0.6</v>
      </c>
      <c r="W389" s="71">
        <v>3.2</v>
      </c>
      <c r="X389" s="70">
        <v>3</v>
      </c>
      <c r="Y389" s="71">
        <v>15</v>
      </c>
      <c r="Z389" s="71">
        <v>5</v>
      </c>
      <c r="AA389" s="70">
        <v>0.3</v>
      </c>
      <c r="AB389" s="71">
        <v>0.15</v>
      </c>
      <c r="AC389" s="71">
        <v>0.44</v>
      </c>
      <c r="AD389" s="71">
        <v>0.3</v>
      </c>
      <c r="AE389" s="71">
        <v>0.44</v>
      </c>
      <c r="AF389" s="70">
        <v>0.38</v>
      </c>
      <c r="AG389" s="71">
        <v>0.09</v>
      </c>
      <c r="AH389" s="71">
        <v>0.48</v>
      </c>
      <c r="AI389" s="71">
        <v>0.38</v>
      </c>
      <c r="AJ389" s="71">
        <v>0.48</v>
      </c>
      <c r="AK389" s="63" t="s">
        <v>25</v>
      </c>
      <c r="AL389" s="95">
        <f t="shared" si="6"/>
        <v>-3.999999999999998E-2</v>
      </c>
    </row>
    <row r="390" spans="1:38" ht="17.25" thickBot="1">
      <c r="A390" s="72">
        <v>388</v>
      </c>
      <c r="B390" s="57" t="s">
        <v>2712</v>
      </c>
      <c r="C390" s="58" t="s">
        <v>1824</v>
      </c>
      <c r="D390" s="69" t="s">
        <v>103</v>
      </c>
      <c r="E390" s="58" t="s">
        <v>2351</v>
      </c>
      <c r="F390" s="69" t="s">
        <v>3901</v>
      </c>
      <c r="G390" s="69">
        <v>1999</v>
      </c>
      <c r="H390" s="70">
        <v>9</v>
      </c>
      <c r="I390" s="71">
        <v>8</v>
      </c>
      <c r="J390" s="71">
        <v>698</v>
      </c>
      <c r="K390" s="71">
        <v>7.8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2</v>
      </c>
      <c r="S390" s="60">
        <v>0</v>
      </c>
      <c r="T390" s="70">
        <v>0.2</v>
      </c>
      <c r="U390" s="71">
        <v>0.2</v>
      </c>
      <c r="V390" s="60">
        <v>0</v>
      </c>
      <c r="W390" s="71">
        <v>0.2</v>
      </c>
      <c r="X390" s="70">
        <v>3</v>
      </c>
      <c r="Y390" s="71">
        <v>23</v>
      </c>
      <c r="Z390" s="71">
        <v>9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0.02</v>
      </c>
      <c r="AG390" s="60">
        <v>0</v>
      </c>
      <c r="AH390" s="71">
        <v>0.02</v>
      </c>
      <c r="AI390" s="71">
        <v>0.02</v>
      </c>
      <c r="AJ390" s="71">
        <v>0.02</v>
      </c>
      <c r="AK390" s="63" t="s">
        <v>25</v>
      </c>
      <c r="AL390" s="95">
        <f t="shared" si="6"/>
        <v>-0.02</v>
      </c>
    </row>
    <row r="391" spans="1:38" ht="17.25" thickBot="1">
      <c r="A391" s="72">
        <v>389</v>
      </c>
      <c r="B391" s="57" t="s">
        <v>377</v>
      </c>
      <c r="C391" s="58" t="s">
        <v>1814</v>
      </c>
      <c r="D391" s="69" t="s">
        <v>111</v>
      </c>
      <c r="E391" s="58" t="s">
        <v>73</v>
      </c>
      <c r="F391" s="69" t="s">
        <v>3907</v>
      </c>
      <c r="G391" s="69">
        <v>1990</v>
      </c>
      <c r="H391" s="70">
        <v>5</v>
      </c>
      <c r="I391" s="71">
        <v>5</v>
      </c>
      <c r="J391" s="71">
        <v>450</v>
      </c>
      <c r="K391" s="71">
        <v>5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59">
        <v>0</v>
      </c>
      <c r="Y391" s="60">
        <v>0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  <c r="AL391" s="95">
        <f t="shared" si="6"/>
        <v>0</v>
      </c>
    </row>
    <row r="392" spans="1:38" ht="17.25" thickBot="1">
      <c r="A392" s="72">
        <v>390</v>
      </c>
      <c r="B392" s="57" t="s">
        <v>331</v>
      </c>
      <c r="C392" s="58" t="s">
        <v>1814</v>
      </c>
      <c r="D392" s="69" t="s">
        <v>1821</v>
      </c>
      <c r="E392" s="58" t="s">
        <v>81</v>
      </c>
      <c r="F392" s="69" t="s">
        <v>3908</v>
      </c>
      <c r="G392" s="69">
        <v>1994</v>
      </c>
      <c r="H392" s="70">
        <v>9</v>
      </c>
      <c r="I392" s="71">
        <v>8</v>
      </c>
      <c r="J392" s="71">
        <v>720</v>
      </c>
      <c r="K392" s="71">
        <v>8</v>
      </c>
      <c r="L392" s="70">
        <v>3</v>
      </c>
      <c r="M392" s="60">
        <v>0</v>
      </c>
      <c r="N392" s="71">
        <v>3</v>
      </c>
      <c r="O392" s="71">
        <v>3</v>
      </c>
      <c r="P392" s="60">
        <v>0</v>
      </c>
      <c r="Q392" s="60">
        <v>0</v>
      </c>
      <c r="R392" s="71">
        <v>2</v>
      </c>
      <c r="S392" s="60">
        <v>0</v>
      </c>
      <c r="T392" s="70">
        <v>2.4</v>
      </c>
      <c r="U392" s="71">
        <v>2.4</v>
      </c>
      <c r="V392" s="71">
        <v>1.2</v>
      </c>
      <c r="W392" s="71">
        <v>3.6</v>
      </c>
      <c r="X392" s="70">
        <v>50</v>
      </c>
      <c r="Y392" s="71">
        <v>28</v>
      </c>
      <c r="Z392" s="71">
        <v>99</v>
      </c>
      <c r="AA392" s="70">
        <v>0.37</v>
      </c>
      <c r="AB392" s="60">
        <v>0</v>
      </c>
      <c r="AC392" s="71">
        <v>0.37</v>
      </c>
      <c r="AD392" s="71">
        <v>0.37</v>
      </c>
      <c r="AE392" s="71">
        <v>0.37</v>
      </c>
      <c r="AF392" s="70">
        <v>0.3</v>
      </c>
      <c r="AG392" s="71">
        <v>0.15</v>
      </c>
      <c r="AH392" s="71">
        <v>0.45</v>
      </c>
      <c r="AI392" s="71">
        <v>0.3</v>
      </c>
      <c r="AJ392" s="71">
        <v>0.45</v>
      </c>
      <c r="AK392" s="63" t="s">
        <v>25</v>
      </c>
      <c r="AL392" s="95">
        <f t="shared" si="6"/>
        <v>-8.0000000000000016E-2</v>
      </c>
    </row>
    <row r="393" spans="1:38" ht="17.25" thickBot="1">
      <c r="A393" s="72">
        <v>391</v>
      </c>
      <c r="B393" s="57" t="s">
        <v>3477</v>
      </c>
      <c r="C393" s="58" t="s">
        <v>1814</v>
      </c>
      <c r="D393" s="69" t="s">
        <v>103</v>
      </c>
      <c r="E393" s="58" t="s">
        <v>65</v>
      </c>
      <c r="F393" s="69" t="s">
        <v>3909</v>
      </c>
      <c r="G393" s="69">
        <v>1994</v>
      </c>
      <c r="H393" s="70">
        <v>2</v>
      </c>
      <c r="I393" s="71">
        <v>1</v>
      </c>
      <c r="J393" s="71">
        <v>97</v>
      </c>
      <c r="K393" s="71">
        <v>1.1000000000000001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59">
        <v>0</v>
      </c>
      <c r="Y393" s="71">
        <v>2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60">
        <v>0</v>
      </c>
      <c r="AH393" s="60">
        <v>0</v>
      </c>
      <c r="AI393" s="60">
        <v>0</v>
      </c>
      <c r="AJ393" s="60">
        <v>0</v>
      </c>
      <c r="AK393" s="63" t="s">
        <v>25</v>
      </c>
      <c r="AL393" s="95">
        <f t="shared" si="6"/>
        <v>0</v>
      </c>
    </row>
    <row r="394" spans="1:38" ht="17.25" thickBot="1">
      <c r="A394" s="72">
        <v>392</v>
      </c>
      <c r="B394" s="57" t="s">
        <v>378</v>
      </c>
      <c r="C394" s="58" t="s">
        <v>1842</v>
      </c>
      <c r="D394" s="69" t="s">
        <v>111</v>
      </c>
      <c r="E394" s="58" t="s">
        <v>77</v>
      </c>
      <c r="F394" s="69" t="s">
        <v>3910</v>
      </c>
      <c r="G394" s="69">
        <v>1995</v>
      </c>
      <c r="H394" s="70">
        <v>1</v>
      </c>
      <c r="I394" s="71">
        <v>1</v>
      </c>
      <c r="J394" s="71">
        <v>90</v>
      </c>
      <c r="K394" s="71">
        <v>1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59">
        <v>0</v>
      </c>
      <c r="Y394" s="60">
        <v>0</v>
      </c>
      <c r="Z394" s="60">
        <v>0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60">
        <v>0</v>
      </c>
      <c r="AH394" s="60">
        <v>0</v>
      </c>
      <c r="AI394" s="60">
        <v>0</v>
      </c>
      <c r="AJ394" s="60">
        <v>0</v>
      </c>
      <c r="AK394" s="63" t="s">
        <v>25</v>
      </c>
      <c r="AL394" s="95">
        <f t="shared" si="6"/>
        <v>0</v>
      </c>
    </row>
    <row r="395" spans="1:38" ht="17.25" thickBot="1">
      <c r="A395" s="72">
        <v>393</v>
      </c>
      <c r="B395" s="57" t="s">
        <v>2713</v>
      </c>
      <c r="C395" s="58" t="s">
        <v>1872</v>
      </c>
      <c r="D395" s="69" t="s">
        <v>103</v>
      </c>
      <c r="E395" s="58" t="s">
        <v>79</v>
      </c>
      <c r="F395" s="69" t="s">
        <v>3911</v>
      </c>
      <c r="G395" s="69">
        <v>2000</v>
      </c>
      <c r="H395" s="70">
        <v>9</v>
      </c>
      <c r="I395" s="71">
        <v>9</v>
      </c>
      <c r="J395" s="71">
        <v>810</v>
      </c>
      <c r="K395" s="71">
        <v>9</v>
      </c>
      <c r="L395" s="70">
        <v>1</v>
      </c>
      <c r="M395" s="60">
        <v>0</v>
      </c>
      <c r="N395" s="71">
        <v>1</v>
      </c>
      <c r="O395" s="71">
        <v>1</v>
      </c>
      <c r="P395" s="60">
        <v>0</v>
      </c>
      <c r="Q395" s="60">
        <v>0</v>
      </c>
      <c r="R395" s="71">
        <v>1</v>
      </c>
      <c r="S395" s="60">
        <v>0</v>
      </c>
      <c r="T395" s="70">
        <v>0.7</v>
      </c>
      <c r="U395" s="71">
        <v>0.7</v>
      </c>
      <c r="V395" s="71">
        <v>1.8</v>
      </c>
      <c r="W395" s="71">
        <v>2.5</v>
      </c>
      <c r="X395" s="70">
        <v>21</v>
      </c>
      <c r="Y395" s="71">
        <v>63</v>
      </c>
      <c r="Z395" s="71">
        <v>44</v>
      </c>
      <c r="AA395" s="70">
        <v>0.11</v>
      </c>
      <c r="AB395" s="60">
        <v>0</v>
      </c>
      <c r="AC395" s="71">
        <v>0.11</v>
      </c>
      <c r="AD395" s="71">
        <v>0.11</v>
      </c>
      <c r="AE395" s="71">
        <v>0.11</v>
      </c>
      <c r="AF395" s="70">
        <v>0.08</v>
      </c>
      <c r="AG395" s="71">
        <v>0.2</v>
      </c>
      <c r="AH395" s="71">
        <v>0.28000000000000003</v>
      </c>
      <c r="AI395" s="71">
        <v>0.08</v>
      </c>
      <c r="AJ395" s="71">
        <v>0.28000000000000003</v>
      </c>
      <c r="AK395" s="63" t="s">
        <v>25</v>
      </c>
      <c r="AL395" s="95">
        <f t="shared" si="6"/>
        <v>-0.17000000000000004</v>
      </c>
    </row>
    <row r="396" spans="1:38" ht="17.25" thickBot="1">
      <c r="A396" s="72">
        <v>394</v>
      </c>
      <c r="B396" s="57" t="s">
        <v>332</v>
      </c>
      <c r="C396" s="58" t="s">
        <v>1814</v>
      </c>
      <c r="D396" s="69" t="s">
        <v>104</v>
      </c>
      <c r="E396" s="58" t="s">
        <v>67</v>
      </c>
      <c r="F396" s="69" t="s">
        <v>3912</v>
      </c>
      <c r="G396" s="69">
        <v>1995</v>
      </c>
      <c r="H396" s="70">
        <v>3</v>
      </c>
      <c r="I396" s="71">
        <v>1</v>
      </c>
      <c r="J396" s="71">
        <v>78</v>
      </c>
      <c r="K396" s="71">
        <v>0.9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1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70">
        <v>1</v>
      </c>
      <c r="Y396" s="71">
        <v>2</v>
      </c>
      <c r="Z396" s="60">
        <v>0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71">
        <v>0.03</v>
      </c>
      <c r="AH396" s="71">
        <v>0.03</v>
      </c>
      <c r="AI396" s="60">
        <v>0</v>
      </c>
      <c r="AJ396" s="71">
        <v>0.03</v>
      </c>
      <c r="AK396" s="63" t="s">
        <v>25</v>
      </c>
      <c r="AL396" s="95">
        <f t="shared" si="6"/>
        <v>-0.03</v>
      </c>
    </row>
    <row r="397" spans="1:38" ht="17.25" thickBot="1">
      <c r="A397" s="72">
        <v>395</v>
      </c>
      <c r="B397" s="57" t="s">
        <v>333</v>
      </c>
      <c r="C397" s="58" t="s">
        <v>1814</v>
      </c>
      <c r="D397" s="69" t="s">
        <v>104</v>
      </c>
      <c r="E397" s="58" t="s">
        <v>96</v>
      </c>
      <c r="F397" s="69" t="s">
        <v>3913</v>
      </c>
      <c r="G397" s="69">
        <v>1992</v>
      </c>
      <c r="H397" s="70">
        <v>9</v>
      </c>
      <c r="I397" s="71">
        <v>9</v>
      </c>
      <c r="J397" s="71">
        <v>809</v>
      </c>
      <c r="K397" s="71">
        <v>9</v>
      </c>
      <c r="L397" s="70">
        <v>1</v>
      </c>
      <c r="M397" s="71">
        <v>1</v>
      </c>
      <c r="N397" s="71">
        <v>2</v>
      </c>
      <c r="O397" s="71">
        <v>1</v>
      </c>
      <c r="P397" s="60">
        <v>0</v>
      </c>
      <c r="Q397" s="60">
        <v>0</v>
      </c>
      <c r="R397" s="71">
        <v>1</v>
      </c>
      <c r="S397" s="60">
        <v>0</v>
      </c>
      <c r="T397" s="70">
        <v>0.7</v>
      </c>
      <c r="U397" s="71">
        <v>0.7</v>
      </c>
      <c r="V397" s="71">
        <v>0.4</v>
      </c>
      <c r="W397" s="71">
        <v>1.2</v>
      </c>
      <c r="X397" s="70">
        <v>1</v>
      </c>
      <c r="Y397" s="71">
        <v>31</v>
      </c>
      <c r="Z397" s="71">
        <v>5</v>
      </c>
      <c r="AA397" s="70">
        <v>0.11</v>
      </c>
      <c r="AB397" s="71">
        <v>0.11</v>
      </c>
      <c r="AC397" s="71">
        <v>0.22</v>
      </c>
      <c r="AD397" s="71">
        <v>0.11</v>
      </c>
      <c r="AE397" s="71">
        <v>0.22</v>
      </c>
      <c r="AF397" s="70">
        <v>0.08</v>
      </c>
      <c r="AG397" s="71">
        <v>0.05</v>
      </c>
      <c r="AH397" s="71">
        <v>0.13</v>
      </c>
      <c r="AI397" s="71">
        <v>0.08</v>
      </c>
      <c r="AJ397" s="71">
        <v>0.13</v>
      </c>
      <c r="AK397" s="63" t="s">
        <v>25</v>
      </c>
      <c r="AL397" s="95">
        <f t="shared" si="6"/>
        <v>0.09</v>
      </c>
    </row>
    <row r="398" spans="1:38" ht="17.25" thickBot="1">
      <c r="A398" s="72">
        <v>396</v>
      </c>
      <c r="B398" s="57" t="s">
        <v>3127</v>
      </c>
      <c r="C398" s="58" t="s">
        <v>1843</v>
      </c>
      <c r="D398" s="69" t="s">
        <v>104</v>
      </c>
      <c r="E398" s="58" t="s">
        <v>87</v>
      </c>
      <c r="F398" s="69" t="s">
        <v>3748</v>
      </c>
      <c r="G398" s="69">
        <v>2000</v>
      </c>
      <c r="H398" s="70">
        <v>3</v>
      </c>
      <c r="I398" s="71">
        <v>1</v>
      </c>
      <c r="J398" s="71">
        <v>95</v>
      </c>
      <c r="K398" s="71">
        <v>1.1000000000000001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71">
        <v>2</v>
      </c>
      <c r="S398" s="60">
        <v>0</v>
      </c>
      <c r="T398" s="59">
        <v>0</v>
      </c>
      <c r="U398" s="60">
        <v>0</v>
      </c>
      <c r="V398" s="60">
        <v>0</v>
      </c>
      <c r="W398" s="60">
        <v>0</v>
      </c>
      <c r="X398" s="70">
        <v>3</v>
      </c>
      <c r="Y398" s="71">
        <v>1</v>
      </c>
      <c r="Z398" s="71">
        <v>1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59">
        <v>0</v>
      </c>
      <c r="AG398" s="60">
        <v>0</v>
      </c>
      <c r="AH398" s="60">
        <v>0</v>
      </c>
      <c r="AI398" s="60">
        <v>0</v>
      </c>
      <c r="AJ398" s="60">
        <v>0</v>
      </c>
      <c r="AK398" s="63" t="s">
        <v>25</v>
      </c>
      <c r="AL398" s="95">
        <f t="shared" si="6"/>
        <v>0</v>
      </c>
    </row>
    <row r="399" spans="1:38" ht="17.25" thickBot="1">
      <c r="A399" s="72">
        <v>397</v>
      </c>
      <c r="B399" s="57" t="s">
        <v>3128</v>
      </c>
      <c r="C399" s="58" t="s">
        <v>1814</v>
      </c>
      <c r="D399" s="69" t="s">
        <v>102</v>
      </c>
      <c r="E399" s="58" t="s">
        <v>95</v>
      </c>
      <c r="F399" s="69" t="s">
        <v>3914</v>
      </c>
      <c r="G399" s="69">
        <v>1999</v>
      </c>
      <c r="H399" s="70">
        <v>6</v>
      </c>
      <c r="I399" s="71">
        <v>5</v>
      </c>
      <c r="J399" s="71">
        <v>376</v>
      </c>
      <c r="K399" s="71">
        <v>4.2</v>
      </c>
      <c r="L399" s="59">
        <v>0</v>
      </c>
      <c r="M399" s="71">
        <v>1</v>
      </c>
      <c r="N399" s="71">
        <v>1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70">
        <v>0.1</v>
      </c>
      <c r="U399" s="71">
        <v>0.1</v>
      </c>
      <c r="V399" s="71">
        <v>1.2</v>
      </c>
      <c r="W399" s="71">
        <v>1.3</v>
      </c>
      <c r="X399" s="70">
        <v>15</v>
      </c>
      <c r="Y399" s="71">
        <v>8</v>
      </c>
      <c r="Z399" s="71">
        <v>15</v>
      </c>
      <c r="AA399" s="59">
        <v>0</v>
      </c>
      <c r="AB399" s="71">
        <v>0.24</v>
      </c>
      <c r="AC399" s="71">
        <v>0.24</v>
      </c>
      <c r="AD399" s="60">
        <v>0</v>
      </c>
      <c r="AE399" s="71">
        <v>0.24</v>
      </c>
      <c r="AF399" s="70">
        <v>0.03</v>
      </c>
      <c r="AG399" s="71">
        <v>0.28000000000000003</v>
      </c>
      <c r="AH399" s="71">
        <v>0.31</v>
      </c>
      <c r="AI399" s="71">
        <v>0.03</v>
      </c>
      <c r="AJ399" s="71">
        <v>0.31</v>
      </c>
      <c r="AK399" s="63" t="s">
        <v>25</v>
      </c>
      <c r="AL399" s="95">
        <f t="shared" si="6"/>
        <v>-7.0000000000000007E-2</v>
      </c>
    </row>
    <row r="400" spans="1:38" ht="17.25" thickBot="1">
      <c r="A400" s="72">
        <v>398</v>
      </c>
      <c r="B400" s="57" t="s">
        <v>3268</v>
      </c>
      <c r="C400" s="58" t="s">
        <v>1814</v>
      </c>
      <c r="D400" s="69" t="s">
        <v>104</v>
      </c>
      <c r="E400" s="58" t="s">
        <v>2350</v>
      </c>
      <c r="F400" s="69" t="s">
        <v>3915</v>
      </c>
      <c r="G400" s="69">
        <v>1993</v>
      </c>
      <c r="H400" s="70">
        <v>6</v>
      </c>
      <c r="I400" s="71">
        <v>6</v>
      </c>
      <c r="J400" s="71">
        <v>540</v>
      </c>
      <c r="K400" s="71">
        <v>6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2</v>
      </c>
      <c r="S400" s="60">
        <v>0</v>
      </c>
      <c r="T400" s="70">
        <v>0.1</v>
      </c>
      <c r="U400" s="71">
        <v>0.1</v>
      </c>
      <c r="V400" s="60">
        <v>0</v>
      </c>
      <c r="W400" s="71">
        <v>0.1</v>
      </c>
      <c r="X400" s="70">
        <v>5</v>
      </c>
      <c r="Y400" s="71">
        <v>17</v>
      </c>
      <c r="Z400" s="71">
        <v>13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0.01</v>
      </c>
      <c r="AG400" s="60">
        <v>0</v>
      </c>
      <c r="AH400" s="71">
        <v>0.01</v>
      </c>
      <c r="AI400" s="71">
        <v>0.01</v>
      </c>
      <c r="AJ400" s="71">
        <v>0.01</v>
      </c>
      <c r="AK400" s="63" t="s">
        <v>25</v>
      </c>
      <c r="AL400" s="95">
        <f t="shared" si="6"/>
        <v>-0.01</v>
      </c>
    </row>
    <row r="401" spans="1:38" ht="17.25" thickBot="1">
      <c r="A401" s="72">
        <v>399</v>
      </c>
      <c r="B401" s="57" t="s">
        <v>334</v>
      </c>
      <c r="C401" s="58" t="s">
        <v>1820</v>
      </c>
      <c r="D401" s="69" t="s">
        <v>104</v>
      </c>
      <c r="E401" s="58" t="s">
        <v>75</v>
      </c>
      <c r="F401" s="69" t="s">
        <v>3916</v>
      </c>
      <c r="G401" s="69">
        <v>1995</v>
      </c>
      <c r="H401" s="70">
        <v>5</v>
      </c>
      <c r="I401" s="71">
        <v>5</v>
      </c>
      <c r="J401" s="71">
        <v>427</v>
      </c>
      <c r="K401" s="71">
        <v>4.7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70">
        <v>0.2</v>
      </c>
      <c r="U401" s="71">
        <v>0.2</v>
      </c>
      <c r="V401" s="71">
        <v>0.1</v>
      </c>
      <c r="W401" s="71">
        <v>0.3</v>
      </c>
      <c r="X401" s="70">
        <v>11</v>
      </c>
      <c r="Y401" s="71">
        <v>24</v>
      </c>
      <c r="Z401" s="71">
        <v>27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0.04</v>
      </c>
      <c r="AG401" s="71">
        <v>0.01</v>
      </c>
      <c r="AH401" s="71">
        <v>0.05</v>
      </c>
      <c r="AI401" s="71">
        <v>0.04</v>
      </c>
      <c r="AJ401" s="71">
        <v>0.05</v>
      </c>
      <c r="AK401" s="63" t="s">
        <v>25</v>
      </c>
      <c r="AL401" s="95">
        <f t="shared" si="6"/>
        <v>-0.05</v>
      </c>
    </row>
    <row r="402" spans="1:38" ht="17.25" thickBot="1">
      <c r="A402" s="72">
        <v>400</v>
      </c>
      <c r="B402" s="57" t="s">
        <v>3129</v>
      </c>
      <c r="C402" s="58" t="s">
        <v>1814</v>
      </c>
      <c r="D402" s="69" t="s">
        <v>104</v>
      </c>
      <c r="E402" s="58" t="s">
        <v>2351</v>
      </c>
      <c r="F402" s="69" t="s">
        <v>3917</v>
      </c>
      <c r="G402" s="69">
        <v>2001</v>
      </c>
      <c r="H402" s="70">
        <v>6</v>
      </c>
      <c r="I402" s="71">
        <v>5</v>
      </c>
      <c r="J402" s="71">
        <v>448</v>
      </c>
      <c r="K402" s="71">
        <v>5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1</v>
      </c>
      <c r="S402" s="60">
        <v>0</v>
      </c>
      <c r="T402" s="70">
        <v>0.5</v>
      </c>
      <c r="U402" s="71">
        <v>0.5</v>
      </c>
      <c r="V402" s="60">
        <v>0</v>
      </c>
      <c r="W402" s="71">
        <v>0.5</v>
      </c>
      <c r="X402" s="70">
        <v>5</v>
      </c>
      <c r="Y402" s="71">
        <v>19</v>
      </c>
      <c r="Z402" s="71">
        <v>14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0.1</v>
      </c>
      <c r="AG402" s="60">
        <v>0</v>
      </c>
      <c r="AH402" s="71">
        <v>0.1</v>
      </c>
      <c r="AI402" s="71">
        <v>0.1</v>
      </c>
      <c r="AJ402" s="71">
        <v>0.1</v>
      </c>
      <c r="AK402" s="63" t="s">
        <v>25</v>
      </c>
      <c r="AL402" s="95">
        <f t="shared" si="6"/>
        <v>-0.1</v>
      </c>
    </row>
    <row r="403" spans="1:38" ht="17.25" thickBot="1">
      <c r="A403" s="72">
        <v>401</v>
      </c>
      <c r="B403" s="57" t="s">
        <v>335</v>
      </c>
      <c r="C403" s="58" t="s">
        <v>1846</v>
      </c>
      <c r="D403" s="69" t="s">
        <v>1812</v>
      </c>
      <c r="E403" s="58" t="s">
        <v>83</v>
      </c>
      <c r="F403" s="69" t="s">
        <v>3918</v>
      </c>
      <c r="G403" s="69">
        <v>1997</v>
      </c>
      <c r="H403" s="70">
        <v>9</v>
      </c>
      <c r="I403" s="60">
        <v>0</v>
      </c>
      <c r="J403" s="71">
        <v>156</v>
      </c>
      <c r="K403" s="71">
        <v>1.7</v>
      </c>
      <c r="L403" s="59">
        <v>0</v>
      </c>
      <c r="M403" s="71">
        <v>1</v>
      </c>
      <c r="N403" s="71">
        <v>1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70">
        <v>0.1</v>
      </c>
      <c r="U403" s="71">
        <v>0.1</v>
      </c>
      <c r="V403" s="71">
        <v>0.3</v>
      </c>
      <c r="W403" s="71">
        <v>0.4</v>
      </c>
      <c r="X403" s="70">
        <v>5</v>
      </c>
      <c r="Y403" s="71">
        <v>16</v>
      </c>
      <c r="Z403" s="71">
        <v>5</v>
      </c>
      <c r="AA403" s="59">
        <v>0</v>
      </c>
      <c r="AB403" s="71">
        <v>0.57999999999999996</v>
      </c>
      <c r="AC403" s="71">
        <v>0.57999999999999996</v>
      </c>
      <c r="AD403" s="60">
        <v>0</v>
      </c>
      <c r="AE403" s="71">
        <v>0.57999999999999996</v>
      </c>
      <c r="AF403" s="70">
        <v>0.04</v>
      </c>
      <c r="AG403" s="71">
        <v>0.19</v>
      </c>
      <c r="AH403" s="71">
        <v>0.24</v>
      </c>
      <c r="AI403" s="71">
        <v>0.04</v>
      </c>
      <c r="AJ403" s="71">
        <v>0.24</v>
      </c>
      <c r="AK403" s="63" t="s">
        <v>25</v>
      </c>
      <c r="AL403" s="95">
        <f t="shared" si="6"/>
        <v>0.33999999999999997</v>
      </c>
    </row>
    <row r="404" spans="1:38" ht="17.25" thickBot="1">
      <c r="A404" s="72">
        <v>402</v>
      </c>
      <c r="B404" s="57" t="s">
        <v>2714</v>
      </c>
      <c r="C404" s="58" t="s">
        <v>1820</v>
      </c>
      <c r="D404" s="69" t="s">
        <v>104</v>
      </c>
      <c r="E404" s="58" t="s">
        <v>63</v>
      </c>
      <c r="F404" s="69" t="s">
        <v>3919</v>
      </c>
      <c r="G404" s="69">
        <v>2001</v>
      </c>
      <c r="H404" s="70">
        <v>1</v>
      </c>
      <c r="I404" s="71">
        <v>1</v>
      </c>
      <c r="J404" s="71">
        <v>49</v>
      </c>
      <c r="K404" s="71">
        <v>0.5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71">
        <v>1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59">
        <v>0</v>
      </c>
      <c r="Y404" s="71">
        <v>7</v>
      </c>
      <c r="Z404" s="71">
        <v>3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60">
        <v>0</v>
      </c>
      <c r="AH404" s="60">
        <v>0</v>
      </c>
      <c r="AI404" s="60">
        <v>0</v>
      </c>
      <c r="AJ404" s="60">
        <v>0</v>
      </c>
      <c r="AK404" s="63" t="s">
        <v>25</v>
      </c>
      <c r="AL404" s="95">
        <f t="shared" si="6"/>
        <v>0</v>
      </c>
    </row>
    <row r="405" spans="1:38" ht="17.25" thickBot="1">
      <c r="A405" s="72">
        <v>403</v>
      </c>
      <c r="B405" s="57" t="s">
        <v>2856</v>
      </c>
      <c r="C405" s="58" t="s">
        <v>1814</v>
      </c>
      <c r="D405" s="69" t="s">
        <v>104</v>
      </c>
      <c r="E405" s="58" t="s">
        <v>87</v>
      </c>
      <c r="F405" s="69" t="s">
        <v>3920</v>
      </c>
      <c r="G405" s="69">
        <v>1995</v>
      </c>
      <c r="H405" s="70">
        <v>3</v>
      </c>
      <c r="I405" s="71">
        <v>2</v>
      </c>
      <c r="J405" s="71">
        <v>211</v>
      </c>
      <c r="K405" s="71">
        <v>2.2999999999999998</v>
      </c>
      <c r="L405" s="59">
        <v>0</v>
      </c>
      <c r="M405" s="71">
        <v>1</v>
      </c>
      <c r="N405" s="71">
        <v>1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70">
        <v>0.4</v>
      </c>
      <c r="U405" s="71">
        <v>0.4</v>
      </c>
      <c r="V405" s="71">
        <v>0.2</v>
      </c>
      <c r="W405" s="71">
        <v>0.5</v>
      </c>
      <c r="X405" s="70">
        <v>1</v>
      </c>
      <c r="Y405" s="71">
        <v>8</v>
      </c>
      <c r="Z405" s="71">
        <v>13</v>
      </c>
      <c r="AA405" s="59">
        <v>0</v>
      </c>
      <c r="AB405" s="71">
        <v>0.43</v>
      </c>
      <c r="AC405" s="71">
        <v>0.43</v>
      </c>
      <c r="AD405" s="60">
        <v>0</v>
      </c>
      <c r="AE405" s="71">
        <v>0.43</v>
      </c>
      <c r="AF405" s="70">
        <v>0.15</v>
      </c>
      <c r="AG405" s="71">
        <v>7.0000000000000007E-2</v>
      </c>
      <c r="AH405" s="71">
        <v>0.22</v>
      </c>
      <c r="AI405" s="71">
        <v>0.15</v>
      </c>
      <c r="AJ405" s="71">
        <v>0.22</v>
      </c>
      <c r="AK405" s="63" t="s">
        <v>25</v>
      </c>
      <c r="AL405" s="95">
        <f t="shared" si="6"/>
        <v>0.21</v>
      </c>
    </row>
    <row r="406" spans="1:38" ht="17.25" thickBot="1">
      <c r="A406" s="72">
        <v>404</v>
      </c>
      <c r="B406" s="57" t="s">
        <v>336</v>
      </c>
      <c r="C406" s="58" t="s">
        <v>1863</v>
      </c>
      <c r="D406" s="69" t="s">
        <v>104</v>
      </c>
      <c r="E406" s="58" t="s">
        <v>63</v>
      </c>
      <c r="F406" s="69" t="s">
        <v>3486</v>
      </c>
      <c r="G406" s="69">
        <v>1998</v>
      </c>
      <c r="H406" s="70">
        <v>7</v>
      </c>
      <c r="I406" s="71">
        <v>1</v>
      </c>
      <c r="J406" s="71">
        <v>216</v>
      </c>
      <c r="K406" s="71">
        <v>2.4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2</v>
      </c>
      <c r="S406" s="71">
        <v>1</v>
      </c>
      <c r="T406" s="70">
        <v>0.2</v>
      </c>
      <c r="U406" s="71">
        <v>0.2</v>
      </c>
      <c r="V406" s="60">
        <v>0</v>
      </c>
      <c r="W406" s="71">
        <v>0.2</v>
      </c>
      <c r="X406" s="70">
        <v>1</v>
      </c>
      <c r="Y406" s="71">
        <v>15</v>
      </c>
      <c r="Z406" s="71">
        <v>6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7.0000000000000007E-2</v>
      </c>
      <c r="AG406" s="60">
        <v>0</v>
      </c>
      <c r="AH406" s="71">
        <v>7.0000000000000007E-2</v>
      </c>
      <c r="AI406" s="71">
        <v>7.0000000000000007E-2</v>
      </c>
      <c r="AJ406" s="71">
        <v>7.0000000000000007E-2</v>
      </c>
      <c r="AK406" s="63" t="s">
        <v>25</v>
      </c>
      <c r="AL406" s="95">
        <f t="shared" si="6"/>
        <v>-7.0000000000000007E-2</v>
      </c>
    </row>
    <row r="407" spans="1:38" ht="17.25" thickBot="1">
      <c r="A407" s="72">
        <v>405</v>
      </c>
      <c r="B407" s="57" t="s">
        <v>337</v>
      </c>
      <c r="C407" s="58" t="s">
        <v>1814</v>
      </c>
      <c r="D407" s="69" t="s">
        <v>104</v>
      </c>
      <c r="E407" s="58" t="s">
        <v>85</v>
      </c>
      <c r="F407" s="69" t="s">
        <v>3921</v>
      </c>
      <c r="G407" s="69">
        <v>1989</v>
      </c>
      <c r="H407" s="70">
        <v>1</v>
      </c>
      <c r="I407" s="60">
        <v>0</v>
      </c>
      <c r="J407" s="71">
        <v>1</v>
      </c>
      <c r="K407" s="60">
        <v>0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59">
        <v>0</v>
      </c>
      <c r="U407" s="60">
        <v>0</v>
      </c>
      <c r="V407" s="60">
        <v>0</v>
      </c>
      <c r="W407" s="60">
        <v>0</v>
      </c>
      <c r="X407" s="59">
        <v>0</v>
      </c>
      <c r="Y407" s="60">
        <v>0</v>
      </c>
      <c r="Z407" s="60">
        <v>0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60">
        <v>0</v>
      </c>
      <c r="AH407" s="60">
        <v>0</v>
      </c>
      <c r="AI407" s="60">
        <v>0</v>
      </c>
      <c r="AJ407" s="60">
        <v>0</v>
      </c>
      <c r="AK407" s="63" t="s">
        <v>25</v>
      </c>
      <c r="AL407" s="95">
        <f t="shared" si="6"/>
        <v>0</v>
      </c>
    </row>
    <row r="408" spans="1:38" ht="17.25" thickBot="1">
      <c r="A408" s="72">
        <v>406</v>
      </c>
      <c r="B408" s="57" t="s">
        <v>2715</v>
      </c>
      <c r="C408" s="58" t="s">
        <v>1854</v>
      </c>
      <c r="D408" s="69" t="s">
        <v>103</v>
      </c>
      <c r="E408" s="58" t="s">
        <v>67</v>
      </c>
      <c r="F408" s="69" t="s">
        <v>3922</v>
      </c>
      <c r="G408" s="69">
        <v>2000</v>
      </c>
      <c r="H408" s="70">
        <v>8</v>
      </c>
      <c r="I408" s="71">
        <v>5</v>
      </c>
      <c r="J408" s="71">
        <v>438</v>
      </c>
      <c r="K408" s="71">
        <v>4.9000000000000004</v>
      </c>
      <c r="L408" s="70">
        <v>1</v>
      </c>
      <c r="M408" s="60">
        <v>0</v>
      </c>
      <c r="N408" s="71">
        <v>1</v>
      </c>
      <c r="O408" s="71">
        <v>1</v>
      </c>
      <c r="P408" s="60">
        <v>0</v>
      </c>
      <c r="Q408" s="60">
        <v>0</v>
      </c>
      <c r="R408" s="71">
        <v>2</v>
      </c>
      <c r="S408" s="60">
        <v>0</v>
      </c>
      <c r="T408" s="70">
        <v>0.7</v>
      </c>
      <c r="U408" s="71">
        <v>0.7</v>
      </c>
      <c r="V408" s="71">
        <v>0.6</v>
      </c>
      <c r="W408" s="71">
        <v>1.3</v>
      </c>
      <c r="X408" s="70">
        <v>11</v>
      </c>
      <c r="Y408" s="71">
        <v>19</v>
      </c>
      <c r="Z408" s="71">
        <v>21</v>
      </c>
      <c r="AA408" s="70">
        <v>0.21</v>
      </c>
      <c r="AB408" s="60">
        <v>0</v>
      </c>
      <c r="AC408" s="71">
        <v>0.21</v>
      </c>
      <c r="AD408" s="71">
        <v>0.21</v>
      </c>
      <c r="AE408" s="71">
        <v>0.21</v>
      </c>
      <c r="AF408" s="70">
        <v>0.13</v>
      </c>
      <c r="AG408" s="71">
        <v>0.13</v>
      </c>
      <c r="AH408" s="71">
        <v>0.26</v>
      </c>
      <c r="AI408" s="71">
        <v>0.13</v>
      </c>
      <c r="AJ408" s="71">
        <v>0.26</v>
      </c>
      <c r="AK408" s="63" t="s">
        <v>25</v>
      </c>
      <c r="AL408" s="95">
        <f t="shared" si="6"/>
        <v>-5.0000000000000017E-2</v>
      </c>
    </row>
    <row r="409" spans="1:38" ht="17.25" thickBot="1">
      <c r="A409" s="72">
        <v>407</v>
      </c>
      <c r="B409" s="57" t="s">
        <v>2716</v>
      </c>
      <c r="C409" s="58" t="s">
        <v>1822</v>
      </c>
      <c r="D409" s="69" t="s">
        <v>104</v>
      </c>
      <c r="E409" s="58" t="s">
        <v>83</v>
      </c>
      <c r="F409" s="69" t="s">
        <v>3471</v>
      </c>
      <c r="G409" s="69">
        <v>1997</v>
      </c>
      <c r="H409" s="70">
        <v>9</v>
      </c>
      <c r="I409" s="71">
        <v>8</v>
      </c>
      <c r="J409" s="71">
        <v>780</v>
      </c>
      <c r="K409" s="71">
        <v>8.6999999999999993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60">
        <v>0</v>
      </c>
      <c r="S409" s="60">
        <v>0</v>
      </c>
      <c r="T409" s="70">
        <v>0.4</v>
      </c>
      <c r="U409" s="71">
        <v>0.4</v>
      </c>
      <c r="V409" s="71">
        <v>0.1</v>
      </c>
      <c r="W409" s="71">
        <v>0.4</v>
      </c>
      <c r="X409" s="70">
        <v>11</v>
      </c>
      <c r="Y409" s="71">
        <v>39</v>
      </c>
      <c r="Z409" s="71">
        <v>6</v>
      </c>
      <c r="AA409" s="70">
        <v>0.12</v>
      </c>
      <c r="AB409" s="60">
        <v>0</v>
      </c>
      <c r="AC409" s="71">
        <v>0.12</v>
      </c>
      <c r="AD409" s="71">
        <v>0.12</v>
      </c>
      <c r="AE409" s="71">
        <v>0.12</v>
      </c>
      <c r="AF409" s="70">
        <v>0.04</v>
      </c>
      <c r="AG409" s="71">
        <v>0.01</v>
      </c>
      <c r="AH409" s="71">
        <v>0.05</v>
      </c>
      <c r="AI409" s="71">
        <v>0.04</v>
      </c>
      <c r="AJ409" s="71">
        <v>0.05</v>
      </c>
      <c r="AK409" s="63" t="s">
        <v>25</v>
      </c>
      <c r="AL409" s="95">
        <f t="shared" si="6"/>
        <v>6.9999999999999993E-2</v>
      </c>
    </row>
    <row r="410" spans="1:38" ht="17.25" thickBot="1">
      <c r="A410" s="72">
        <v>408</v>
      </c>
      <c r="B410" s="57" t="s">
        <v>3923</v>
      </c>
      <c r="C410" s="58" t="s">
        <v>1814</v>
      </c>
      <c r="D410" s="69" t="s">
        <v>103</v>
      </c>
      <c r="E410" s="58" t="s">
        <v>2653</v>
      </c>
      <c r="F410" s="69" t="s">
        <v>3924</v>
      </c>
      <c r="G410" s="69">
        <v>1991</v>
      </c>
      <c r="H410" s="70">
        <v>1</v>
      </c>
      <c r="I410" s="60">
        <v>0</v>
      </c>
      <c r="J410" s="71">
        <v>19</v>
      </c>
      <c r="K410" s="71">
        <v>0.2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59">
        <v>0</v>
      </c>
      <c r="Y410" s="60">
        <v>0</v>
      </c>
      <c r="Z410" s="71">
        <v>1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59">
        <v>0</v>
      </c>
      <c r="AG410" s="60">
        <v>0</v>
      </c>
      <c r="AH410" s="60">
        <v>0</v>
      </c>
      <c r="AI410" s="60">
        <v>0</v>
      </c>
      <c r="AJ410" s="60">
        <v>0</v>
      </c>
      <c r="AK410" s="63" t="s">
        <v>25</v>
      </c>
      <c r="AL410" s="95">
        <f t="shared" si="6"/>
        <v>0</v>
      </c>
    </row>
    <row r="411" spans="1:38" ht="17.25" thickBot="1">
      <c r="A411" s="72">
        <v>409</v>
      </c>
      <c r="B411" s="57" t="s">
        <v>2717</v>
      </c>
      <c r="C411" s="58" t="s">
        <v>1814</v>
      </c>
      <c r="D411" s="69" t="s">
        <v>111</v>
      </c>
      <c r="E411" s="58" t="s">
        <v>2350</v>
      </c>
      <c r="F411" s="69" t="s">
        <v>3925</v>
      </c>
      <c r="G411" s="69">
        <v>2002</v>
      </c>
      <c r="H411" s="70">
        <v>9</v>
      </c>
      <c r="I411" s="71">
        <v>9</v>
      </c>
      <c r="J411" s="71">
        <v>810</v>
      </c>
      <c r="K411" s="71">
        <v>9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59">
        <v>0</v>
      </c>
      <c r="Y411" s="71">
        <v>3</v>
      </c>
      <c r="Z411" s="60">
        <v>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60">
        <v>0</v>
      </c>
      <c r="AH411" s="60">
        <v>0</v>
      </c>
      <c r="AI411" s="60">
        <v>0</v>
      </c>
      <c r="AJ411" s="60">
        <v>0</v>
      </c>
      <c r="AK411" s="63" t="s">
        <v>25</v>
      </c>
      <c r="AL411" s="95">
        <f t="shared" si="6"/>
        <v>0</v>
      </c>
    </row>
    <row r="412" spans="1:38" ht="17.25" thickBot="1">
      <c r="A412" s="72">
        <v>410</v>
      </c>
      <c r="B412" s="57" t="s">
        <v>2842</v>
      </c>
      <c r="C412" s="58" t="s">
        <v>1822</v>
      </c>
      <c r="D412" s="69" t="s">
        <v>2841</v>
      </c>
      <c r="E412" s="58" t="s">
        <v>75</v>
      </c>
      <c r="F412" s="69" t="s">
        <v>3926</v>
      </c>
      <c r="G412" s="69">
        <v>1996</v>
      </c>
      <c r="H412" s="70">
        <v>3</v>
      </c>
      <c r="I412" s="60">
        <v>0</v>
      </c>
      <c r="J412" s="71">
        <v>35</v>
      </c>
      <c r="K412" s="71">
        <v>0.4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70">
        <v>0.2</v>
      </c>
      <c r="U412" s="71">
        <v>0.2</v>
      </c>
      <c r="V412" s="60">
        <v>0</v>
      </c>
      <c r="W412" s="71">
        <v>0.2</v>
      </c>
      <c r="X412" s="70">
        <v>1</v>
      </c>
      <c r="Y412" s="60">
        <v>0</v>
      </c>
      <c r="Z412" s="71">
        <v>2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0.53</v>
      </c>
      <c r="AG412" s="60">
        <v>0</v>
      </c>
      <c r="AH412" s="71">
        <v>0.53</v>
      </c>
      <c r="AI412" s="71">
        <v>0.53</v>
      </c>
      <c r="AJ412" s="71">
        <v>0.53</v>
      </c>
      <c r="AK412" s="63" t="s">
        <v>25</v>
      </c>
      <c r="AL412" s="95">
        <f t="shared" si="6"/>
        <v>-0.53</v>
      </c>
    </row>
    <row r="413" spans="1:38" ht="17.25" thickBot="1">
      <c r="A413" s="72">
        <v>411</v>
      </c>
      <c r="B413" s="57" t="s">
        <v>669</v>
      </c>
      <c r="C413" s="58" t="s">
        <v>1865</v>
      </c>
      <c r="D413" s="69" t="s">
        <v>104</v>
      </c>
      <c r="E413" s="58" t="s">
        <v>83</v>
      </c>
      <c r="F413" s="69" t="s">
        <v>3927</v>
      </c>
      <c r="G413" s="69">
        <v>1995</v>
      </c>
      <c r="H413" s="70">
        <v>1</v>
      </c>
      <c r="I413" s="60">
        <v>0</v>
      </c>
      <c r="J413" s="71">
        <v>10</v>
      </c>
      <c r="K413" s="71">
        <v>0.1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60">
        <v>0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  <c r="AL413" s="95">
        <f t="shared" si="6"/>
        <v>0</v>
      </c>
    </row>
    <row r="414" spans="1:38" ht="17.25" thickBot="1">
      <c r="A414" s="72">
        <v>412</v>
      </c>
      <c r="B414" s="57" t="s">
        <v>338</v>
      </c>
      <c r="C414" s="58" t="s">
        <v>1841</v>
      </c>
      <c r="D414" s="69" t="s">
        <v>1812</v>
      </c>
      <c r="E414" s="58" t="s">
        <v>93</v>
      </c>
      <c r="F414" s="69" t="s">
        <v>3928</v>
      </c>
      <c r="G414" s="69">
        <v>2001</v>
      </c>
      <c r="H414" s="70">
        <v>6</v>
      </c>
      <c r="I414" s="71">
        <v>1</v>
      </c>
      <c r="J414" s="71">
        <v>186</v>
      </c>
      <c r="K414" s="71">
        <v>2.1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1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70">
        <v>3</v>
      </c>
      <c r="Y414" s="71">
        <v>5</v>
      </c>
      <c r="Z414" s="71">
        <v>4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0.01</v>
      </c>
      <c r="AG414" s="71">
        <v>0.01</v>
      </c>
      <c r="AH414" s="71">
        <v>0.02</v>
      </c>
      <c r="AI414" s="71">
        <v>0.01</v>
      </c>
      <c r="AJ414" s="71">
        <v>0.02</v>
      </c>
      <c r="AK414" s="63" t="s">
        <v>25</v>
      </c>
      <c r="AL414" s="95">
        <f t="shared" si="6"/>
        <v>-0.02</v>
      </c>
    </row>
    <row r="415" spans="1:38" ht="17.25" thickBot="1">
      <c r="A415" s="72">
        <v>413</v>
      </c>
      <c r="B415" s="57" t="s">
        <v>3269</v>
      </c>
      <c r="C415" s="58" t="s">
        <v>1846</v>
      </c>
      <c r="D415" s="69" t="s">
        <v>102</v>
      </c>
      <c r="E415" s="58" t="s">
        <v>2350</v>
      </c>
      <c r="F415" s="69" t="s">
        <v>3929</v>
      </c>
      <c r="G415" s="69">
        <v>1999</v>
      </c>
      <c r="H415" s="70">
        <v>4</v>
      </c>
      <c r="I415" s="71">
        <v>2</v>
      </c>
      <c r="J415" s="71">
        <v>211</v>
      </c>
      <c r="K415" s="71">
        <v>2.2999999999999998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70">
        <v>0.4</v>
      </c>
      <c r="U415" s="71">
        <v>0.4</v>
      </c>
      <c r="V415" s="71">
        <v>0.3</v>
      </c>
      <c r="W415" s="71">
        <v>0.7</v>
      </c>
      <c r="X415" s="70">
        <v>8</v>
      </c>
      <c r="Y415" s="71">
        <v>5</v>
      </c>
      <c r="Z415" s="71">
        <v>14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0.17</v>
      </c>
      <c r="AG415" s="71">
        <v>0.11</v>
      </c>
      <c r="AH415" s="71">
        <v>0.28000000000000003</v>
      </c>
      <c r="AI415" s="71">
        <v>0.17</v>
      </c>
      <c r="AJ415" s="71">
        <v>0.28000000000000003</v>
      </c>
      <c r="AK415" s="63" t="s">
        <v>25</v>
      </c>
      <c r="AL415" s="95">
        <f t="shared" si="6"/>
        <v>-0.28000000000000003</v>
      </c>
    </row>
    <row r="416" spans="1:38" ht="17.25" thickBot="1">
      <c r="A416" s="72">
        <v>414</v>
      </c>
      <c r="B416" s="57" t="s">
        <v>339</v>
      </c>
      <c r="C416" s="58" t="s">
        <v>1814</v>
      </c>
      <c r="D416" s="69" t="s">
        <v>104</v>
      </c>
      <c r="E416" s="58" t="s">
        <v>67</v>
      </c>
      <c r="F416" s="69" t="s">
        <v>3930</v>
      </c>
      <c r="G416" s="69">
        <v>1990</v>
      </c>
      <c r="H416" s="70">
        <v>9</v>
      </c>
      <c r="I416" s="71">
        <v>9</v>
      </c>
      <c r="J416" s="71">
        <v>767</v>
      </c>
      <c r="K416" s="71">
        <v>8.5</v>
      </c>
      <c r="L416" s="59">
        <v>0</v>
      </c>
      <c r="M416" s="71">
        <v>6</v>
      </c>
      <c r="N416" s="71">
        <v>6</v>
      </c>
      <c r="O416" s="60">
        <v>0</v>
      </c>
      <c r="P416" s="60">
        <v>0</v>
      </c>
      <c r="Q416" s="60">
        <v>0</v>
      </c>
      <c r="R416" s="71">
        <v>2</v>
      </c>
      <c r="S416" s="60">
        <v>0</v>
      </c>
      <c r="T416" s="70">
        <v>0.1</v>
      </c>
      <c r="U416" s="71">
        <v>0.1</v>
      </c>
      <c r="V416" s="71">
        <v>3.7</v>
      </c>
      <c r="W416" s="71">
        <v>3.7</v>
      </c>
      <c r="X416" s="70">
        <v>15</v>
      </c>
      <c r="Y416" s="71">
        <v>65</v>
      </c>
      <c r="Z416" s="71">
        <v>50</v>
      </c>
      <c r="AA416" s="59">
        <v>0</v>
      </c>
      <c r="AB416" s="71">
        <v>0.7</v>
      </c>
      <c r="AC416" s="71">
        <v>0.7</v>
      </c>
      <c r="AD416" s="60">
        <v>0</v>
      </c>
      <c r="AE416" s="71">
        <v>0.7</v>
      </c>
      <c r="AF416" s="70">
        <v>0.01</v>
      </c>
      <c r="AG416" s="71">
        <v>0.43</v>
      </c>
      <c r="AH416" s="71">
        <v>0.44</v>
      </c>
      <c r="AI416" s="71">
        <v>0.01</v>
      </c>
      <c r="AJ416" s="71">
        <v>0.44</v>
      </c>
      <c r="AK416" s="63" t="s">
        <v>25</v>
      </c>
      <c r="AL416" s="95">
        <f t="shared" si="6"/>
        <v>0.25999999999999995</v>
      </c>
    </row>
    <row r="417" spans="1:38" ht="17.25" thickBot="1">
      <c r="A417" s="72">
        <v>415</v>
      </c>
      <c r="B417" s="57" t="s">
        <v>340</v>
      </c>
      <c r="C417" s="58" t="s">
        <v>1846</v>
      </c>
      <c r="D417" s="69" t="s">
        <v>102</v>
      </c>
      <c r="E417" s="58" t="s">
        <v>63</v>
      </c>
      <c r="F417" s="69" t="s">
        <v>3931</v>
      </c>
      <c r="G417" s="69">
        <v>1994</v>
      </c>
      <c r="H417" s="70">
        <v>5</v>
      </c>
      <c r="I417" s="71">
        <v>2</v>
      </c>
      <c r="J417" s="71">
        <v>187</v>
      </c>
      <c r="K417" s="71">
        <v>2.1</v>
      </c>
      <c r="L417" s="70">
        <v>2</v>
      </c>
      <c r="M417" s="60">
        <v>0</v>
      </c>
      <c r="N417" s="71">
        <v>2</v>
      </c>
      <c r="O417" s="71">
        <v>2</v>
      </c>
      <c r="P417" s="60">
        <v>0</v>
      </c>
      <c r="Q417" s="60">
        <v>0</v>
      </c>
      <c r="R417" s="60">
        <v>0</v>
      </c>
      <c r="S417" s="60">
        <v>0</v>
      </c>
      <c r="T417" s="70">
        <v>0.3</v>
      </c>
      <c r="U417" s="71">
        <v>0.3</v>
      </c>
      <c r="V417" s="71">
        <v>0.9</v>
      </c>
      <c r="W417" s="71">
        <v>1.2</v>
      </c>
      <c r="X417" s="70">
        <v>3</v>
      </c>
      <c r="Y417" s="71">
        <v>9</v>
      </c>
      <c r="Z417" s="71">
        <v>13</v>
      </c>
      <c r="AA417" s="70">
        <v>0.96</v>
      </c>
      <c r="AB417" s="60">
        <v>0</v>
      </c>
      <c r="AC417" s="71">
        <v>0.96</v>
      </c>
      <c r="AD417" s="71">
        <v>0.96</v>
      </c>
      <c r="AE417" s="71">
        <v>0.96</v>
      </c>
      <c r="AF417" s="70">
        <v>0.15</v>
      </c>
      <c r="AG417" s="71">
        <v>0.41</v>
      </c>
      <c r="AH417" s="71">
        <v>0.56000000000000005</v>
      </c>
      <c r="AI417" s="71">
        <v>0.15</v>
      </c>
      <c r="AJ417" s="71">
        <v>0.56000000000000005</v>
      </c>
      <c r="AK417" s="63" t="s">
        <v>25</v>
      </c>
      <c r="AL417" s="95">
        <f t="shared" si="6"/>
        <v>0.39999999999999991</v>
      </c>
    </row>
    <row r="418" spans="1:38" ht="17.25" thickBot="1">
      <c r="A418" s="72">
        <v>416</v>
      </c>
      <c r="B418" s="57" t="s">
        <v>2752</v>
      </c>
      <c r="C418" s="58" t="s">
        <v>1811</v>
      </c>
      <c r="D418" s="69" t="s">
        <v>104</v>
      </c>
      <c r="E418" s="58" t="s">
        <v>2351</v>
      </c>
      <c r="F418" s="69" t="s">
        <v>3932</v>
      </c>
      <c r="G418" s="69">
        <v>1998</v>
      </c>
      <c r="H418" s="70">
        <v>4</v>
      </c>
      <c r="I418" s="71">
        <v>2</v>
      </c>
      <c r="J418" s="71">
        <v>197</v>
      </c>
      <c r="K418" s="71">
        <v>2.2000000000000002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1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59">
        <v>0</v>
      </c>
      <c r="Y418" s="71">
        <v>1</v>
      </c>
      <c r="Z418" s="71">
        <v>1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71">
        <v>0.01</v>
      </c>
      <c r="AH418" s="71">
        <v>0.01</v>
      </c>
      <c r="AI418" s="60">
        <v>0</v>
      </c>
      <c r="AJ418" s="71">
        <v>0.01</v>
      </c>
      <c r="AK418" s="63" t="s">
        <v>25</v>
      </c>
      <c r="AL418" s="95">
        <f t="shared" si="6"/>
        <v>-0.01</v>
      </c>
    </row>
    <row r="419" spans="1:38" ht="17.25" thickBot="1">
      <c r="A419" s="72">
        <v>417</v>
      </c>
      <c r="B419" s="57" t="s">
        <v>341</v>
      </c>
      <c r="C419" s="58" t="s">
        <v>1867</v>
      </c>
      <c r="D419" s="69" t="s">
        <v>1835</v>
      </c>
      <c r="E419" s="58" t="s">
        <v>79</v>
      </c>
      <c r="F419" s="69" t="s">
        <v>3933</v>
      </c>
      <c r="G419" s="69">
        <v>1996</v>
      </c>
      <c r="H419" s="70">
        <v>2</v>
      </c>
      <c r="I419" s="71">
        <v>1</v>
      </c>
      <c r="J419" s="71">
        <v>66</v>
      </c>
      <c r="K419" s="71">
        <v>0.7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59">
        <v>0</v>
      </c>
      <c r="U419" s="60">
        <v>0</v>
      </c>
      <c r="V419" s="71">
        <v>0.1</v>
      </c>
      <c r="W419" s="71">
        <v>0.1</v>
      </c>
      <c r="X419" s="70">
        <v>5</v>
      </c>
      <c r="Y419" s="71">
        <v>8</v>
      </c>
      <c r="Z419" s="71">
        <v>11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59">
        <v>0</v>
      </c>
      <c r="AG419" s="71">
        <v>0.12</v>
      </c>
      <c r="AH419" s="71">
        <v>0.12</v>
      </c>
      <c r="AI419" s="60">
        <v>0</v>
      </c>
      <c r="AJ419" s="71">
        <v>0.12</v>
      </c>
      <c r="AK419" s="63" t="s">
        <v>25</v>
      </c>
      <c r="AL419" s="95">
        <f t="shared" si="6"/>
        <v>-0.12</v>
      </c>
    </row>
    <row r="420" spans="1:38" ht="17.25" thickBot="1">
      <c r="A420" s="72">
        <v>418</v>
      </c>
      <c r="B420" s="57" t="s">
        <v>379</v>
      </c>
      <c r="C420" s="58" t="s">
        <v>1811</v>
      </c>
      <c r="D420" s="69" t="s">
        <v>111</v>
      </c>
      <c r="E420" s="58" t="s">
        <v>87</v>
      </c>
      <c r="F420" s="69" t="s">
        <v>3934</v>
      </c>
      <c r="G420" s="69">
        <v>1994</v>
      </c>
      <c r="H420" s="70">
        <v>9</v>
      </c>
      <c r="I420" s="71">
        <v>9</v>
      </c>
      <c r="J420" s="71">
        <v>810</v>
      </c>
      <c r="K420" s="71">
        <v>9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59">
        <v>0</v>
      </c>
      <c r="U420" s="60">
        <v>0</v>
      </c>
      <c r="V420" s="60">
        <v>0</v>
      </c>
      <c r="W420" s="60">
        <v>0</v>
      </c>
      <c r="X420" s="59">
        <v>0</v>
      </c>
      <c r="Y420" s="60">
        <v>0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59">
        <v>0</v>
      </c>
      <c r="AG420" s="60">
        <v>0</v>
      </c>
      <c r="AH420" s="60">
        <v>0</v>
      </c>
      <c r="AI420" s="60">
        <v>0</v>
      </c>
      <c r="AJ420" s="60">
        <v>0</v>
      </c>
      <c r="AK420" s="63" t="s">
        <v>25</v>
      </c>
      <c r="AL420" s="95">
        <f t="shared" si="6"/>
        <v>0</v>
      </c>
    </row>
    <row r="421" spans="1:38" ht="17.25" thickBot="1">
      <c r="A421" s="72">
        <v>419</v>
      </c>
      <c r="B421" s="57" t="s">
        <v>2718</v>
      </c>
      <c r="C421" s="58" t="s">
        <v>1854</v>
      </c>
      <c r="D421" s="69" t="s">
        <v>104</v>
      </c>
      <c r="E421" s="58" t="s">
        <v>71</v>
      </c>
      <c r="F421" s="69" t="s">
        <v>3935</v>
      </c>
      <c r="G421" s="69">
        <v>2002</v>
      </c>
      <c r="H421" s="70">
        <v>9</v>
      </c>
      <c r="I421" s="71">
        <v>9</v>
      </c>
      <c r="J421" s="71">
        <v>728</v>
      </c>
      <c r="K421" s="71">
        <v>8.1</v>
      </c>
      <c r="L421" s="59">
        <v>0</v>
      </c>
      <c r="M421" s="71">
        <v>2</v>
      </c>
      <c r="N421" s="71">
        <v>2</v>
      </c>
      <c r="O421" s="60">
        <v>0</v>
      </c>
      <c r="P421" s="60">
        <v>0</v>
      </c>
      <c r="Q421" s="60">
        <v>0</v>
      </c>
      <c r="R421" s="71">
        <v>3</v>
      </c>
      <c r="S421" s="60">
        <v>0</v>
      </c>
      <c r="T421" s="70">
        <v>0.2</v>
      </c>
      <c r="U421" s="71">
        <v>0.2</v>
      </c>
      <c r="V421" s="71">
        <v>0.7</v>
      </c>
      <c r="W421" s="71">
        <v>0.9</v>
      </c>
      <c r="X421" s="70">
        <v>25</v>
      </c>
      <c r="Y421" s="71">
        <v>44</v>
      </c>
      <c r="Z421" s="71">
        <v>49</v>
      </c>
      <c r="AA421" s="59">
        <v>0</v>
      </c>
      <c r="AB421" s="71">
        <v>0.25</v>
      </c>
      <c r="AC421" s="71">
        <v>0.25</v>
      </c>
      <c r="AD421" s="60">
        <v>0</v>
      </c>
      <c r="AE421" s="71">
        <v>0.25</v>
      </c>
      <c r="AF421" s="70">
        <v>0.02</v>
      </c>
      <c r="AG421" s="71">
        <v>0.09</v>
      </c>
      <c r="AH421" s="71">
        <v>0.11</v>
      </c>
      <c r="AI421" s="71">
        <v>0.02</v>
      </c>
      <c r="AJ421" s="71">
        <v>0.11</v>
      </c>
      <c r="AK421" s="63" t="s">
        <v>25</v>
      </c>
      <c r="AL421" s="95">
        <f t="shared" si="6"/>
        <v>0.14000000000000001</v>
      </c>
    </row>
    <row r="422" spans="1:38" ht="17.25" thickBot="1">
      <c r="A422" s="72">
        <v>420</v>
      </c>
      <c r="B422" s="57" t="s">
        <v>2719</v>
      </c>
      <c r="C422" s="58" t="s">
        <v>1816</v>
      </c>
      <c r="D422" s="69" t="s">
        <v>103</v>
      </c>
      <c r="E422" s="58" t="s">
        <v>81</v>
      </c>
      <c r="F422" s="69" t="s">
        <v>3936</v>
      </c>
      <c r="G422" s="69">
        <v>2004</v>
      </c>
      <c r="H422" s="70">
        <v>5</v>
      </c>
      <c r="I422" s="71">
        <v>1</v>
      </c>
      <c r="J422" s="71">
        <v>135</v>
      </c>
      <c r="K422" s="71">
        <v>1.5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70">
        <v>5</v>
      </c>
      <c r="Y422" s="71">
        <v>11</v>
      </c>
      <c r="Z422" s="60">
        <v>0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71">
        <v>0.03</v>
      </c>
      <c r="AH422" s="71">
        <v>0.03</v>
      </c>
      <c r="AI422" s="60">
        <v>0</v>
      </c>
      <c r="AJ422" s="71">
        <v>0.03</v>
      </c>
      <c r="AK422" s="63" t="s">
        <v>25</v>
      </c>
      <c r="AL422" s="95">
        <f t="shared" si="6"/>
        <v>-0.03</v>
      </c>
    </row>
    <row r="423" spans="1:38" ht="17.25" thickBot="1">
      <c r="A423" s="72">
        <v>421</v>
      </c>
      <c r="B423" s="57" t="s">
        <v>342</v>
      </c>
      <c r="C423" s="58" t="s">
        <v>1820</v>
      </c>
      <c r="D423" s="69" t="s">
        <v>104</v>
      </c>
      <c r="E423" s="58" t="s">
        <v>79</v>
      </c>
      <c r="F423" s="69" t="s">
        <v>3937</v>
      </c>
      <c r="G423" s="69">
        <v>1991</v>
      </c>
      <c r="H423" s="70">
        <v>7</v>
      </c>
      <c r="I423" s="71">
        <v>7</v>
      </c>
      <c r="J423" s="71">
        <v>567</v>
      </c>
      <c r="K423" s="71">
        <v>6.3</v>
      </c>
      <c r="L423" s="59">
        <v>0</v>
      </c>
      <c r="M423" s="71">
        <v>2</v>
      </c>
      <c r="N423" s="71">
        <v>2</v>
      </c>
      <c r="O423" s="60">
        <v>0</v>
      </c>
      <c r="P423" s="60">
        <v>0</v>
      </c>
      <c r="Q423" s="60">
        <v>0</v>
      </c>
      <c r="R423" s="71">
        <v>1</v>
      </c>
      <c r="S423" s="71">
        <v>1</v>
      </c>
      <c r="T423" s="70">
        <v>0.6</v>
      </c>
      <c r="U423" s="71">
        <v>0.6</v>
      </c>
      <c r="V423" s="71">
        <v>1</v>
      </c>
      <c r="W423" s="71">
        <v>1.5</v>
      </c>
      <c r="X423" s="70">
        <v>2</v>
      </c>
      <c r="Y423" s="71">
        <v>23</v>
      </c>
      <c r="Z423" s="71">
        <v>1</v>
      </c>
      <c r="AA423" s="59">
        <v>0</v>
      </c>
      <c r="AB423" s="71">
        <v>0.32</v>
      </c>
      <c r="AC423" s="71">
        <v>0.32</v>
      </c>
      <c r="AD423" s="60">
        <v>0</v>
      </c>
      <c r="AE423" s="71">
        <v>0.32</v>
      </c>
      <c r="AF423" s="70">
        <v>0.09</v>
      </c>
      <c r="AG423" s="71">
        <v>0.15</v>
      </c>
      <c r="AH423" s="71">
        <v>0.24</v>
      </c>
      <c r="AI423" s="71">
        <v>0.09</v>
      </c>
      <c r="AJ423" s="71">
        <v>0.24</v>
      </c>
      <c r="AK423" s="63" t="s">
        <v>25</v>
      </c>
      <c r="AL423" s="95">
        <f t="shared" si="6"/>
        <v>8.0000000000000016E-2</v>
      </c>
    </row>
    <row r="424" spans="1:38" ht="17.25" thickBot="1">
      <c r="A424" s="72">
        <v>422</v>
      </c>
      <c r="B424" s="57" t="s">
        <v>343</v>
      </c>
      <c r="C424" s="58" t="s">
        <v>1816</v>
      </c>
      <c r="D424" s="69" t="s">
        <v>104</v>
      </c>
      <c r="E424" s="58" t="s">
        <v>69</v>
      </c>
      <c r="F424" s="69" t="s">
        <v>3938</v>
      </c>
      <c r="G424" s="69">
        <v>1993</v>
      </c>
      <c r="H424" s="70">
        <v>6</v>
      </c>
      <c r="I424" s="71">
        <v>4</v>
      </c>
      <c r="J424" s="71">
        <v>330</v>
      </c>
      <c r="K424" s="71">
        <v>3.7</v>
      </c>
      <c r="L424" s="70">
        <v>1</v>
      </c>
      <c r="M424" s="60">
        <v>0</v>
      </c>
      <c r="N424" s="71">
        <v>1</v>
      </c>
      <c r="O424" s="71">
        <v>1</v>
      </c>
      <c r="P424" s="60">
        <v>0</v>
      </c>
      <c r="Q424" s="60">
        <v>0</v>
      </c>
      <c r="R424" s="60">
        <v>0</v>
      </c>
      <c r="S424" s="60">
        <v>0</v>
      </c>
      <c r="T424" s="70">
        <v>1.1000000000000001</v>
      </c>
      <c r="U424" s="71">
        <v>1.1000000000000001</v>
      </c>
      <c r="V424" s="71">
        <v>0.1</v>
      </c>
      <c r="W424" s="71">
        <v>1.2</v>
      </c>
      <c r="X424" s="70">
        <v>6</v>
      </c>
      <c r="Y424" s="71">
        <v>26</v>
      </c>
      <c r="Z424" s="71">
        <v>1</v>
      </c>
      <c r="AA424" s="70">
        <v>0.27</v>
      </c>
      <c r="AB424" s="60">
        <v>0</v>
      </c>
      <c r="AC424" s="71">
        <v>0.27</v>
      </c>
      <c r="AD424" s="71">
        <v>0.27</v>
      </c>
      <c r="AE424" s="71">
        <v>0.27</v>
      </c>
      <c r="AF424" s="70">
        <v>0.31</v>
      </c>
      <c r="AG424" s="71">
        <v>0.02</v>
      </c>
      <c r="AH424" s="71">
        <v>0.32</v>
      </c>
      <c r="AI424" s="71">
        <v>0.31</v>
      </c>
      <c r="AJ424" s="71">
        <v>0.32</v>
      </c>
      <c r="AK424" s="63" t="s">
        <v>25</v>
      </c>
      <c r="AL424" s="95">
        <f t="shared" si="6"/>
        <v>-4.9999999999999989E-2</v>
      </c>
    </row>
    <row r="425" spans="1:38" ht="17.25" thickBot="1">
      <c r="A425" s="72">
        <v>423</v>
      </c>
      <c r="B425" s="57" t="s">
        <v>3325</v>
      </c>
      <c r="C425" s="58" t="s">
        <v>1823</v>
      </c>
      <c r="D425" s="69" t="s">
        <v>1821</v>
      </c>
      <c r="E425" s="58" t="s">
        <v>71</v>
      </c>
      <c r="F425" s="69" t="s">
        <v>3485</v>
      </c>
      <c r="G425" s="69">
        <v>2003</v>
      </c>
      <c r="H425" s="70">
        <v>3</v>
      </c>
      <c r="I425" s="60">
        <v>0</v>
      </c>
      <c r="J425" s="71">
        <v>11</v>
      </c>
      <c r="K425" s="71">
        <v>0.1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59">
        <v>0</v>
      </c>
      <c r="U425" s="60">
        <v>0</v>
      </c>
      <c r="V425" s="60">
        <v>0</v>
      </c>
      <c r="W425" s="60">
        <v>0</v>
      </c>
      <c r="X425" s="59">
        <v>0</v>
      </c>
      <c r="Y425" s="60">
        <v>0</v>
      </c>
      <c r="Z425" s="60">
        <v>0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60">
        <v>0</v>
      </c>
      <c r="AH425" s="60">
        <v>0</v>
      </c>
      <c r="AI425" s="60">
        <v>0</v>
      </c>
      <c r="AJ425" s="60">
        <v>0</v>
      </c>
      <c r="AK425" s="63" t="s">
        <v>25</v>
      </c>
      <c r="AL425" s="95">
        <f t="shared" si="6"/>
        <v>0</v>
      </c>
    </row>
    <row r="426" spans="1:38" ht="17.25" thickBot="1">
      <c r="A426" s="72">
        <v>424</v>
      </c>
      <c r="B426" s="57" t="s">
        <v>344</v>
      </c>
      <c r="C426" s="58" t="s">
        <v>1820</v>
      </c>
      <c r="D426" s="69" t="s">
        <v>104</v>
      </c>
      <c r="E426" s="58" t="s">
        <v>73</v>
      </c>
      <c r="F426" s="69" t="s">
        <v>3939</v>
      </c>
      <c r="G426" s="69">
        <v>1992</v>
      </c>
      <c r="H426" s="70">
        <v>9</v>
      </c>
      <c r="I426" s="71">
        <v>5</v>
      </c>
      <c r="J426" s="71">
        <v>560</v>
      </c>
      <c r="K426" s="71">
        <v>6.2</v>
      </c>
      <c r="L426" s="59">
        <v>0</v>
      </c>
      <c r="M426" s="71">
        <v>1</v>
      </c>
      <c r="N426" s="71">
        <v>1</v>
      </c>
      <c r="O426" s="60">
        <v>0</v>
      </c>
      <c r="P426" s="60">
        <v>0</v>
      </c>
      <c r="Q426" s="60">
        <v>0</v>
      </c>
      <c r="R426" s="71">
        <v>1</v>
      </c>
      <c r="S426" s="60">
        <v>0</v>
      </c>
      <c r="T426" s="70">
        <v>0.1</v>
      </c>
      <c r="U426" s="71">
        <v>0.1</v>
      </c>
      <c r="V426" s="71">
        <v>0.4</v>
      </c>
      <c r="W426" s="71">
        <v>0.4</v>
      </c>
      <c r="X426" s="70">
        <v>6</v>
      </c>
      <c r="Y426" s="71">
        <v>21</v>
      </c>
      <c r="Z426" s="71">
        <v>11</v>
      </c>
      <c r="AA426" s="59">
        <v>0</v>
      </c>
      <c r="AB426" s="71">
        <v>0.16</v>
      </c>
      <c r="AC426" s="71">
        <v>0.16</v>
      </c>
      <c r="AD426" s="60">
        <v>0</v>
      </c>
      <c r="AE426" s="71">
        <v>0.16</v>
      </c>
      <c r="AF426" s="70">
        <v>0.01</v>
      </c>
      <c r="AG426" s="71">
        <v>0.06</v>
      </c>
      <c r="AH426" s="71">
        <v>7.0000000000000007E-2</v>
      </c>
      <c r="AI426" s="71">
        <v>0.01</v>
      </c>
      <c r="AJ426" s="71">
        <v>7.0000000000000007E-2</v>
      </c>
      <c r="AK426" s="63" t="s">
        <v>25</v>
      </c>
      <c r="AL426" s="95">
        <f t="shared" si="6"/>
        <v>0.09</v>
      </c>
    </row>
    <row r="427" spans="1:38" ht="17.25" thickBot="1">
      <c r="A427" s="72">
        <v>425</v>
      </c>
      <c r="B427" s="57" t="s">
        <v>2720</v>
      </c>
      <c r="C427" s="58" t="s">
        <v>1820</v>
      </c>
      <c r="D427" s="69" t="s">
        <v>104</v>
      </c>
      <c r="E427" s="58" t="s">
        <v>71</v>
      </c>
      <c r="F427" s="69" t="s">
        <v>3940</v>
      </c>
      <c r="G427" s="69">
        <v>2001</v>
      </c>
      <c r="H427" s="70">
        <v>9</v>
      </c>
      <c r="I427" s="71">
        <v>9</v>
      </c>
      <c r="J427" s="71">
        <v>809</v>
      </c>
      <c r="K427" s="71">
        <v>9</v>
      </c>
      <c r="L427" s="70">
        <v>1</v>
      </c>
      <c r="M427" s="60">
        <v>0</v>
      </c>
      <c r="N427" s="71">
        <v>1</v>
      </c>
      <c r="O427" s="71">
        <v>1</v>
      </c>
      <c r="P427" s="60">
        <v>0</v>
      </c>
      <c r="Q427" s="60">
        <v>0</v>
      </c>
      <c r="R427" s="71">
        <v>1</v>
      </c>
      <c r="S427" s="60">
        <v>0</v>
      </c>
      <c r="T427" s="70">
        <v>0.3</v>
      </c>
      <c r="U427" s="71">
        <v>0.3</v>
      </c>
      <c r="V427" s="60">
        <v>0</v>
      </c>
      <c r="W427" s="71">
        <v>0.3</v>
      </c>
      <c r="X427" s="70">
        <v>9</v>
      </c>
      <c r="Y427" s="71">
        <v>29</v>
      </c>
      <c r="Z427" s="71">
        <v>1</v>
      </c>
      <c r="AA427" s="70">
        <v>0.11</v>
      </c>
      <c r="AB427" s="60">
        <v>0</v>
      </c>
      <c r="AC427" s="71">
        <v>0.11</v>
      </c>
      <c r="AD427" s="71">
        <v>0.11</v>
      </c>
      <c r="AE427" s="71">
        <v>0.11</v>
      </c>
      <c r="AF427" s="70">
        <v>0.04</v>
      </c>
      <c r="AG427" s="60">
        <v>0</v>
      </c>
      <c r="AH427" s="71">
        <v>0.04</v>
      </c>
      <c r="AI427" s="71">
        <v>0.04</v>
      </c>
      <c r="AJ427" s="71">
        <v>0.04</v>
      </c>
      <c r="AK427" s="63" t="s">
        <v>25</v>
      </c>
      <c r="AL427" s="95">
        <f t="shared" si="6"/>
        <v>7.0000000000000007E-2</v>
      </c>
    </row>
    <row r="428" spans="1:38" ht="17.25" thickBot="1">
      <c r="A428" s="72">
        <v>426</v>
      </c>
      <c r="B428" s="57" t="s">
        <v>2753</v>
      </c>
      <c r="C428" s="58" t="s">
        <v>1820</v>
      </c>
      <c r="D428" s="69" t="s">
        <v>111</v>
      </c>
      <c r="E428" s="58" t="s">
        <v>73</v>
      </c>
      <c r="F428" s="69" t="s">
        <v>3941</v>
      </c>
      <c r="G428" s="69">
        <v>2002</v>
      </c>
      <c r="H428" s="70">
        <v>4</v>
      </c>
      <c r="I428" s="71">
        <v>4</v>
      </c>
      <c r="J428" s="71">
        <v>360</v>
      </c>
      <c r="K428" s="71">
        <v>4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60">
        <v>0</v>
      </c>
      <c r="W428" s="60">
        <v>0</v>
      </c>
      <c r="X428" s="59">
        <v>0</v>
      </c>
      <c r="Y428" s="60">
        <v>0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60">
        <v>0</v>
      </c>
      <c r="AH428" s="60">
        <v>0</v>
      </c>
      <c r="AI428" s="60">
        <v>0</v>
      </c>
      <c r="AJ428" s="60">
        <v>0</v>
      </c>
      <c r="AK428" s="63" t="s">
        <v>25</v>
      </c>
      <c r="AL428" s="95">
        <f t="shared" si="6"/>
        <v>0</v>
      </c>
    </row>
    <row r="429" spans="1:38" ht="17.25" thickBot="1">
      <c r="A429" s="72">
        <v>427</v>
      </c>
      <c r="B429" s="57" t="s">
        <v>2721</v>
      </c>
      <c r="C429" s="58" t="s">
        <v>1854</v>
      </c>
      <c r="D429" s="69" t="s">
        <v>111</v>
      </c>
      <c r="E429" s="58" t="s">
        <v>71</v>
      </c>
      <c r="F429" s="69" t="s">
        <v>3942</v>
      </c>
      <c r="G429" s="69">
        <v>1996</v>
      </c>
      <c r="H429" s="70">
        <v>9</v>
      </c>
      <c r="I429" s="71">
        <v>9</v>
      </c>
      <c r="J429" s="71">
        <v>810</v>
      </c>
      <c r="K429" s="71">
        <v>9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2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5">
        <f t="shared" si="6"/>
        <v>0</v>
      </c>
    </row>
    <row r="430" spans="1:38" ht="17.25" thickBot="1">
      <c r="A430" s="72">
        <v>428</v>
      </c>
      <c r="B430" s="57" t="s">
        <v>345</v>
      </c>
      <c r="C430" s="58" t="s">
        <v>1843</v>
      </c>
      <c r="D430" s="69" t="s">
        <v>103</v>
      </c>
      <c r="E430" s="58" t="s">
        <v>63</v>
      </c>
      <c r="F430" s="69" t="s">
        <v>3943</v>
      </c>
      <c r="G430" s="69">
        <v>2000</v>
      </c>
      <c r="H430" s="70">
        <v>5</v>
      </c>
      <c r="I430" s="71">
        <v>2</v>
      </c>
      <c r="J430" s="71">
        <v>188</v>
      </c>
      <c r="K430" s="71">
        <v>2.1</v>
      </c>
      <c r="L430" s="59">
        <v>0</v>
      </c>
      <c r="M430" s="71">
        <v>2</v>
      </c>
      <c r="N430" s="71">
        <v>2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70">
        <v>0.4</v>
      </c>
      <c r="U430" s="71">
        <v>0.4</v>
      </c>
      <c r="V430" s="71">
        <v>1.1000000000000001</v>
      </c>
      <c r="W430" s="71">
        <v>1.5</v>
      </c>
      <c r="X430" s="70">
        <v>9</v>
      </c>
      <c r="Y430" s="71">
        <v>10</v>
      </c>
      <c r="Z430" s="71">
        <v>21</v>
      </c>
      <c r="AA430" s="59">
        <v>0</v>
      </c>
      <c r="AB430" s="71">
        <v>0.96</v>
      </c>
      <c r="AC430" s="71">
        <v>0.96</v>
      </c>
      <c r="AD430" s="60">
        <v>0</v>
      </c>
      <c r="AE430" s="71">
        <v>0.96</v>
      </c>
      <c r="AF430" s="70">
        <v>0.2</v>
      </c>
      <c r="AG430" s="71">
        <v>0.51</v>
      </c>
      <c r="AH430" s="71">
        <v>0.7</v>
      </c>
      <c r="AI430" s="71">
        <v>0.2</v>
      </c>
      <c r="AJ430" s="71">
        <v>0.7</v>
      </c>
      <c r="AK430" s="63" t="s">
        <v>25</v>
      </c>
      <c r="AL430" s="95">
        <f t="shared" si="6"/>
        <v>0.26</v>
      </c>
    </row>
    <row r="431" spans="1:38" ht="17.25" thickBot="1">
      <c r="A431" s="72">
        <v>429</v>
      </c>
      <c r="B431" s="57" t="s">
        <v>346</v>
      </c>
      <c r="C431" s="58" t="s">
        <v>1824</v>
      </c>
      <c r="D431" s="69" t="s">
        <v>102</v>
      </c>
      <c r="E431" s="58" t="s">
        <v>75</v>
      </c>
      <c r="F431" s="69" t="s">
        <v>3944</v>
      </c>
      <c r="G431" s="69">
        <v>1995</v>
      </c>
      <c r="H431" s="70">
        <v>5</v>
      </c>
      <c r="I431" s="71">
        <v>2</v>
      </c>
      <c r="J431" s="71">
        <v>201</v>
      </c>
      <c r="K431" s="71">
        <v>2.2000000000000002</v>
      </c>
      <c r="L431" s="70">
        <v>1</v>
      </c>
      <c r="M431" s="60">
        <v>0</v>
      </c>
      <c r="N431" s="71">
        <v>1</v>
      </c>
      <c r="O431" s="71">
        <v>1</v>
      </c>
      <c r="P431" s="60">
        <v>0</v>
      </c>
      <c r="Q431" s="60">
        <v>0</v>
      </c>
      <c r="R431" s="60">
        <v>0</v>
      </c>
      <c r="S431" s="60">
        <v>0</v>
      </c>
      <c r="T431" s="70">
        <v>0.7</v>
      </c>
      <c r="U431" s="71">
        <v>0.7</v>
      </c>
      <c r="V431" s="71">
        <v>0.5</v>
      </c>
      <c r="W431" s="71">
        <v>1.2</v>
      </c>
      <c r="X431" s="70">
        <v>2</v>
      </c>
      <c r="Y431" s="71">
        <v>2</v>
      </c>
      <c r="Z431" s="71">
        <v>8</v>
      </c>
      <c r="AA431" s="70">
        <v>0.45</v>
      </c>
      <c r="AB431" s="60">
        <v>0</v>
      </c>
      <c r="AC431" s="71">
        <v>0.45</v>
      </c>
      <c r="AD431" s="71">
        <v>0.45</v>
      </c>
      <c r="AE431" s="71">
        <v>0.45</v>
      </c>
      <c r="AF431" s="70">
        <v>0.3</v>
      </c>
      <c r="AG431" s="71">
        <v>0.25</v>
      </c>
      <c r="AH431" s="71">
        <v>0.54</v>
      </c>
      <c r="AI431" s="71">
        <v>0.3</v>
      </c>
      <c r="AJ431" s="71">
        <v>0.54</v>
      </c>
      <c r="AK431" s="63" t="s">
        <v>25</v>
      </c>
      <c r="AL431" s="95">
        <f t="shared" si="6"/>
        <v>-9.0000000000000024E-2</v>
      </c>
    </row>
    <row r="432" spans="1:38" ht="17.25" thickBot="1">
      <c r="A432" s="72">
        <v>430</v>
      </c>
      <c r="B432" s="57" t="s">
        <v>2038</v>
      </c>
      <c r="C432" s="58" t="s">
        <v>1824</v>
      </c>
      <c r="D432" s="69" t="s">
        <v>104</v>
      </c>
      <c r="E432" s="58" t="s">
        <v>2350</v>
      </c>
      <c r="F432" s="69" t="s">
        <v>3945</v>
      </c>
      <c r="G432" s="69">
        <v>1999</v>
      </c>
      <c r="H432" s="70">
        <v>3</v>
      </c>
      <c r="I432" s="71">
        <v>2</v>
      </c>
      <c r="J432" s="71">
        <v>153</v>
      </c>
      <c r="K432" s="71">
        <v>1.7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59">
        <v>0</v>
      </c>
      <c r="U432" s="60">
        <v>0</v>
      </c>
      <c r="V432" s="71">
        <v>0.1</v>
      </c>
      <c r="W432" s="71">
        <v>0.1</v>
      </c>
      <c r="X432" s="70">
        <v>6</v>
      </c>
      <c r="Y432" s="71">
        <v>3</v>
      </c>
      <c r="Z432" s="71">
        <v>3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0.01</v>
      </c>
      <c r="AG432" s="71">
        <v>0.05</v>
      </c>
      <c r="AH432" s="71">
        <v>0.05</v>
      </c>
      <c r="AI432" s="71">
        <v>0.01</v>
      </c>
      <c r="AJ432" s="71">
        <v>0.05</v>
      </c>
      <c r="AK432" s="63" t="s">
        <v>25</v>
      </c>
      <c r="AL432" s="95">
        <f t="shared" si="6"/>
        <v>-0.05</v>
      </c>
    </row>
    <row r="433" spans="1:38" ht="17.25" thickBot="1">
      <c r="A433" s="72">
        <v>431</v>
      </c>
      <c r="B433" s="57" t="s">
        <v>347</v>
      </c>
      <c r="C433" s="58" t="s">
        <v>1814</v>
      </c>
      <c r="D433" s="69" t="s">
        <v>104</v>
      </c>
      <c r="E433" s="58" t="s">
        <v>65</v>
      </c>
      <c r="F433" s="69" t="s">
        <v>3946</v>
      </c>
      <c r="G433" s="69">
        <v>1990</v>
      </c>
      <c r="H433" s="70">
        <v>9</v>
      </c>
      <c r="I433" s="71">
        <v>9</v>
      </c>
      <c r="J433" s="71">
        <v>809</v>
      </c>
      <c r="K433" s="71">
        <v>9</v>
      </c>
      <c r="L433" s="59">
        <v>0</v>
      </c>
      <c r="M433" s="71">
        <v>1</v>
      </c>
      <c r="N433" s="71">
        <v>1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70">
        <v>0.1</v>
      </c>
      <c r="U433" s="71">
        <v>0.1</v>
      </c>
      <c r="V433" s="71">
        <v>0.9</v>
      </c>
      <c r="W433" s="71">
        <v>1</v>
      </c>
      <c r="X433" s="70">
        <v>21</v>
      </c>
      <c r="Y433" s="71">
        <v>45</v>
      </c>
      <c r="Z433" s="71">
        <v>63</v>
      </c>
      <c r="AA433" s="59">
        <v>0</v>
      </c>
      <c r="AB433" s="71">
        <v>0.11</v>
      </c>
      <c r="AC433" s="71">
        <v>0.11</v>
      </c>
      <c r="AD433" s="60">
        <v>0</v>
      </c>
      <c r="AE433" s="71">
        <v>0.11</v>
      </c>
      <c r="AF433" s="70">
        <v>0.01</v>
      </c>
      <c r="AG433" s="71">
        <v>0.1</v>
      </c>
      <c r="AH433" s="71">
        <v>0.11</v>
      </c>
      <c r="AI433" s="71">
        <v>0.01</v>
      </c>
      <c r="AJ433" s="71">
        <v>0.11</v>
      </c>
      <c r="AK433" s="63" t="s">
        <v>25</v>
      </c>
      <c r="AL433" s="95">
        <f t="shared" si="6"/>
        <v>0</v>
      </c>
    </row>
    <row r="434" spans="1:38" ht="17.25" thickBot="1">
      <c r="A434" s="72">
        <v>432</v>
      </c>
      <c r="B434" s="57" t="s">
        <v>348</v>
      </c>
      <c r="C434" s="58" t="s">
        <v>1814</v>
      </c>
      <c r="D434" s="69" t="s">
        <v>104</v>
      </c>
      <c r="E434" s="58" t="s">
        <v>69</v>
      </c>
      <c r="F434" s="69" t="s">
        <v>3947</v>
      </c>
      <c r="G434" s="69">
        <v>1997</v>
      </c>
      <c r="H434" s="70">
        <v>5</v>
      </c>
      <c r="I434" s="71">
        <v>4</v>
      </c>
      <c r="J434" s="71">
        <v>341</v>
      </c>
      <c r="K434" s="71">
        <v>3.8</v>
      </c>
      <c r="L434" s="59">
        <v>0</v>
      </c>
      <c r="M434" s="71">
        <v>1</v>
      </c>
      <c r="N434" s="71">
        <v>1</v>
      </c>
      <c r="O434" s="60">
        <v>0</v>
      </c>
      <c r="P434" s="60">
        <v>0</v>
      </c>
      <c r="Q434" s="60">
        <v>0</v>
      </c>
      <c r="R434" s="71">
        <v>2</v>
      </c>
      <c r="S434" s="60">
        <v>0</v>
      </c>
      <c r="T434" s="59">
        <v>0</v>
      </c>
      <c r="U434" s="60">
        <v>0</v>
      </c>
      <c r="V434" s="71">
        <v>1.1000000000000001</v>
      </c>
      <c r="W434" s="71">
        <v>1.1000000000000001</v>
      </c>
      <c r="X434" s="70">
        <v>11</v>
      </c>
      <c r="Y434" s="71">
        <v>16</v>
      </c>
      <c r="Z434" s="71">
        <v>10</v>
      </c>
      <c r="AA434" s="59">
        <v>0</v>
      </c>
      <c r="AB434" s="71">
        <v>0.26</v>
      </c>
      <c r="AC434" s="71">
        <v>0.26</v>
      </c>
      <c r="AD434" s="60">
        <v>0</v>
      </c>
      <c r="AE434" s="71">
        <v>0.26</v>
      </c>
      <c r="AF434" s="59">
        <v>0</v>
      </c>
      <c r="AG434" s="71">
        <v>0.3</v>
      </c>
      <c r="AH434" s="71">
        <v>0.3</v>
      </c>
      <c r="AI434" s="60">
        <v>0</v>
      </c>
      <c r="AJ434" s="71">
        <v>0.3</v>
      </c>
      <c r="AK434" s="63" t="s">
        <v>25</v>
      </c>
      <c r="AL434" s="95">
        <f t="shared" si="6"/>
        <v>-3.999999999999998E-2</v>
      </c>
    </row>
    <row r="435" spans="1:38" ht="17.25" thickBot="1">
      <c r="A435" s="72">
        <v>433</v>
      </c>
      <c r="B435" s="57" t="s">
        <v>349</v>
      </c>
      <c r="C435" s="58" t="s">
        <v>1814</v>
      </c>
      <c r="D435" s="69" t="s">
        <v>104</v>
      </c>
      <c r="E435" s="58" t="s">
        <v>85</v>
      </c>
      <c r="F435" s="69" t="s">
        <v>3948</v>
      </c>
      <c r="G435" s="69">
        <v>1989</v>
      </c>
      <c r="H435" s="70">
        <v>8</v>
      </c>
      <c r="I435" s="71">
        <v>8</v>
      </c>
      <c r="J435" s="71">
        <v>712</v>
      </c>
      <c r="K435" s="71">
        <v>7.9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3</v>
      </c>
      <c r="S435" s="60">
        <v>0</v>
      </c>
      <c r="T435" s="70">
        <v>0.6</v>
      </c>
      <c r="U435" s="71">
        <v>0.6</v>
      </c>
      <c r="V435" s="60">
        <v>0</v>
      </c>
      <c r="W435" s="71">
        <v>0.6</v>
      </c>
      <c r="X435" s="70">
        <v>7</v>
      </c>
      <c r="Y435" s="71">
        <v>28</v>
      </c>
      <c r="Z435" s="71">
        <v>8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7.0000000000000007E-2</v>
      </c>
      <c r="AG435" s="60">
        <v>0</v>
      </c>
      <c r="AH435" s="71">
        <v>7.0000000000000007E-2</v>
      </c>
      <c r="AI435" s="71">
        <v>7.0000000000000007E-2</v>
      </c>
      <c r="AJ435" s="71">
        <v>7.0000000000000007E-2</v>
      </c>
      <c r="AK435" s="63" t="s">
        <v>25</v>
      </c>
      <c r="AL435" s="95">
        <f t="shared" si="6"/>
        <v>-7.0000000000000007E-2</v>
      </c>
    </row>
    <row r="436" spans="1:38" ht="17.25" thickBot="1">
      <c r="A436" s="72">
        <v>434</v>
      </c>
      <c r="B436" s="57" t="s">
        <v>2843</v>
      </c>
      <c r="C436" s="58" t="s">
        <v>1814</v>
      </c>
      <c r="D436" s="69" t="s">
        <v>103</v>
      </c>
      <c r="E436" s="58" t="s">
        <v>91</v>
      </c>
      <c r="F436" s="69" t="s">
        <v>3949</v>
      </c>
      <c r="G436" s="69">
        <v>1994</v>
      </c>
      <c r="H436" s="70">
        <v>8</v>
      </c>
      <c r="I436" s="71">
        <v>8</v>
      </c>
      <c r="J436" s="71">
        <v>710</v>
      </c>
      <c r="K436" s="71">
        <v>7.9</v>
      </c>
      <c r="L436" s="70">
        <v>2</v>
      </c>
      <c r="M436" s="71">
        <v>3</v>
      </c>
      <c r="N436" s="71">
        <v>5</v>
      </c>
      <c r="O436" s="71">
        <v>2</v>
      </c>
      <c r="P436" s="60">
        <v>0</v>
      </c>
      <c r="Q436" s="60">
        <v>0</v>
      </c>
      <c r="R436" s="71">
        <v>1</v>
      </c>
      <c r="S436" s="60">
        <v>0</v>
      </c>
      <c r="T436" s="70">
        <v>1.6</v>
      </c>
      <c r="U436" s="71">
        <v>1.6</v>
      </c>
      <c r="V436" s="71">
        <v>2.2999999999999998</v>
      </c>
      <c r="W436" s="71">
        <v>4</v>
      </c>
      <c r="X436" s="70">
        <v>6</v>
      </c>
      <c r="Y436" s="71">
        <v>26</v>
      </c>
      <c r="Z436" s="71">
        <v>19</v>
      </c>
      <c r="AA436" s="70">
        <v>0.25</v>
      </c>
      <c r="AB436" s="71">
        <v>0.38</v>
      </c>
      <c r="AC436" s="71">
        <v>0.63</v>
      </c>
      <c r="AD436" s="71">
        <v>0.25</v>
      </c>
      <c r="AE436" s="71">
        <v>0.63</v>
      </c>
      <c r="AF436" s="70">
        <v>0.21</v>
      </c>
      <c r="AG436" s="71">
        <v>0.3</v>
      </c>
      <c r="AH436" s="71">
        <v>0.5</v>
      </c>
      <c r="AI436" s="71">
        <v>0.21</v>
      </c>
      <c r="AJ436" s="71">
        <v>0.5</v>
      </c>
      <c r="AK436" s="63" t="s">
        <v>25</v>
      </c>
      <c r="AL436" s="95">
        <f t="shared" si="6"/>
        <v>0.13</v>
      </c>
    </row>
    <row r="437" spans="1:38" ht="17.25" thickBot="1">
      <c r="A437" s="72">
        <v>435</v>
      </c>
      <c r="B437" s="57" t="s">
        <v>350</v>
      </c>
      <c r="C437" s="58" t="s">
        <v>1814</v>
      </c>
      <c r="D437" s="69" t="s">
        <v>102</v>
      </c>
      <c r="E437" s="58" t="s">
        <v>83</v>
      </c>
      <c r="F437" s="69" t="s">
        <v>3950</v>
      </c>
      <c r="G437" s="69">
        <v>1995</v>
      </c>
      <c r="H437" s="70">
        <v>9</v>
      </c>
      <c r="I437" s="71">
        <v>9</v>
      </c>
      <c r="J437" s="71">
        <v>768</v>
      </c>
      <c r="K437" s="71">
        <v>8.5</v>
      </c>
      <c r="L437" s="70">
        <v>5</v>
      </c>
      <c r="M437" s="71">
        <v>5</v>
      </c>
      <c r="N437" s="71">
        <v>10</v>
      </c>
      <c r="O437" s="71">
        <v>5</v>
      </c>
      <c r="P437" s="60">
        <v>0</v>
      </c>
      <c r="Q437" s="60">
        <v>0</v>
      </c>
      <c r="R437" s="60">
        <v>0</v>
      </c>
      <c r="S437" s="60">
        <v>0</v>
      </c>
      <c r="T437" s="70">
        <v>4.2</v>
      </c>
      <c r="U437" s="71">
        <v>4.2</v>
      </c>
      <c r="V437" s="71">
        <v>2.2000000000000002</v>
      </c>
      <c r="W437" s="71">
        <v>6.4</v>
      </c>
      <c r="X437" s="70">
        <v>17</v>
      </c>
      <c r="Y437" s="71">
        <v>13</v>
      </c>
      <c r="Z437" s="71">
        <v>48</v>
      </c>
      <c r="AA437" s="70">
        <v>0.59</v>
      </c>
      <c r="AB437" s="71">
        <v>0.59</v>
      </c>
      <c r="AC437" s="71">
        <v>1.17</v>
      </c>
      <c r="AD437" s="71">
        <v>0.59</v>
      </c>
      <c r="AE437" s="71">
        <v>1.17</v>
      </c>
      <c r="AF437" s="70">
        <v>0.49</v>
      </c>
      <c r="AG437" s="71">
        <v>0.26</v>
      </c>
      <c r="AH437" s="71">
        <v>0.75</v>
      </c>
      <c r="AI437" s="71">
        <v>0.49</v>
      </c>
      <c r="AJ437" s="71">
        <v>0.75</v>
      </c>
      <c r="AK437" s="63" t="s">
        <v>25</v>
      </c>
      <c r="AL437" s="95">
        <f t="shared" si="6"/>
        <v>0.41999999999999993</v>
      </c>
    </row>
    <row r="438" spans="1:38" ht="17.25" thickBot="1">
      <c r="A438" s="72">
        <v>436</v>
      </c>
      <c r="B438" s="57" t="s">
        <v>2844</v>
      </c>
      <c r="C438" s="58" t="s">
        <v>1814</v>
      </c>
      <c r="D438" s="69" t="s">
        <v>104</v>
      </c>
      <c r="E438" s="58" t="s">
        <v>73</v>
      </c>
      <c r="F438" s="69" t="s">
        <v>3951</v>
      </c>
      <c r="G438" s="69">
        <v>1995</v>
      </c>
      <c r="H438" s="70">
        <v>4</v>
      </c>
      <c r="I438" s="71">
        <v>4</v>
      </c>
      <c r="J438" s="71">
        <v>360</v>
      </c>
      <c r="K438" s="71">
        <v>4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70">
        <v>0.1</v>
      </c>
      <c r="U438" s="71">
        <v>0.1</v>
      </c>
      <c r="V438" s="60">
        <v>0</v>
      </c>
      <c r="W438" s="71">
        <v>0.1</v>
      </c>
      <c r="X438" s="70">
        <v>5</v>
      </c>
      <c r="Y438" s="71">
        <v>24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0.02</v>
      </c>
      <c r="AG438" s="60">
        <v>0</v>
      </c>
      <c r="AH438" s="71">
        <v>0.02</v>
      </c>
      <c r="AI438" s="71">
        <v>0.02</v>
      </c>
      <c r="AJ438" s="71">
        <v>0.02</v>
      </c>
      <c r="AK438" s="63" t="s">
        <v>25</v>
      </c>
      <c r="AL438" s="95">
        <f t="shared" si="6"/>
        <v>-0.02</v>
      </c>
    </row>
    <row r="439" spans="1:38" ht="17.25" thickBot="1">
      <c r="A439" s="72">
        <v>437</v>
      </c>
      <c r="B439" s="57" t="s">
        <v>351</v>
      </c>
      <c r="C439" s="58" t="s">
        <v>1814</v>
      </c>
      <c r="D439" s="69" t="s">
        <v>1821</v>
      </c>
      <c r="E439" s="58" t="s">
        <v>73</v>
      </c>
      <c r="F439" s="69" t="s">
        <v>3952</v>
      </c>
      <c r="G439" s="69">
        <v>1990</v>
      </c>
      <c r="H439" s="70">
        <v>8</v>
      </c>
      <c r="I439" s="71">
        <v>7</v>
      </c>
      <c r="J439" s="71">
        <v>408</v>
      </c>
      <c r="K439" s="71">
        <v>4.5</v>
      </c>
      <c r="L439" s="70">
        <v>1</v>
      </c>
      <c r="M439" s="60">
        <v>0</v>
      </c>
      <c r="N439" s="71">
        <v>1</v>
      </c>
      <c r="O439" s="71">
        <v>1</v>
      </c>
      <c r="P439" s="60">
        <v>0</v>
      </c>
      <c r="Q439" s="60">
        <v>0</v>
      </c>
      <c r="R439" s="71">
        <v>1</v>
      </c>
      <c r="S439" s="60">
        <v>0</v>
      </c>
      <c r="T439" s="70">
        <v>1.1000000000000001</v>
      </c>
      <c r="U439" s="71">
        <v>1.1000000000000001</v>
      </c>
      <c r="V439" s="71">
        <v>0.3</v>
      </c>
      <c r="W439" s="71">
        <v>1.4</v>
      </c>
      <c r="X439" s="70">
        <v>8</v>
      </c>
      <c r="Y439" s="71">
        <v>11</v>
      </c>
      <c r="Z439" s="71">
        <v>21</v>
      </c>
      <c r="AA439" s="70">
        <v>0.22</v>
      </c>
      <c r="AB439" s="60">
        <v>0</v>
      </c>
      <c r="AC439" s="71">
        <v>0.22</v>
      </c>
      <c r="AD439" s="71">
        <v>0.22</v>
      </c>
      <c r="AE439" s="71">
        <v>0.22</v>
      </c>
      <c r="AF439" s="70">
        <v>0.24</v>
      </c>
      <c r="AG439" s="71">
        <v>0.06</v>
      </c>
      <c r="AH439" s="71">
        <v>0.3</v>
      </c>
      <c r="AI439" s="71">
        <v>0.24</v>
      </c>
      <c r="AJ439" s="71">
        <v>0.3</v>
      </c>
      <c r="AK439" s="63" t="s">
        <v>25</v>
      </c>
      <c r="AL439" s="95">
        <f t="shared" si="6"/>
        <v>-7.9999999999999988E-2</v>
      </c>
    </row>
    <row r="440" spans="1:38" ht="17.25" thickBot="1">
      <c r="A440" s="72">
        <v>438</v>
      </c>
      <c r="B440" s="57" t="s">
        <v>352</v>
      </c>
      <c r="C440" s="58" t="s">
        <v>1814</v>
      </c>
      <c r="D440" s="69" t="s">
        <v>104</v>
      </c>
      <c r="E440" s="58" t="s">
        <v>63</v>
      </c>
      <c r="F440" s="69" t="s">
        <v>3953</v>
      </c>
      <c r="G440" s="69">
        <v>1997</v>
      </c>
      <c r="H440" s="70">
        <v>9</v>
      </c>
      <c r="I440" s="71">
        <v>9</v>
      </c>
      <c r="J440" s="71">
        <v>810</v>
      </c>
      <c r="K440" s="71">
        <v>9</v>
      </c>
      <c r="L440" s="70">
        <v>1</v>
      </c>
      <c r="M440" s="60">
        <v>0</v>
      </c>
      <c r="N440" s="71">
        <v>1</v>
      </c>
      <c r="O440" s="71">
        <v>1</v>
      </c>
      <c r="P440" s="60">
        <v>0</v>
      </c>
      <c r="Q440" s="60">
        <v>0</v>
      </c>
      <c r="R440" s="71">
        <v>2</v>
      </c>
      <c r="S440" s="60">
        <v>0</v>
      </c>
      <c r="T440" s="70">
        <v>0.4</v>
      </c>
      <c r="U440" s="71">
        <v>0.4</v>
      </c>
      <c r="V440" s="71">
        <v>0.9</v>
      </c>
      <c r="W440" s="71">
        <v>1.3</v>
      </c>
      <c r="X440" s="70">
        <v>15</v>
      </c>
      <c r="Y440" s="71">
        <v>47</v>
      </c>
      <c r="Z440" s="71">
        <v>41</v>
      </c>
      <c r="AA440" s="70">
        <v>0.11</v>
      </c>
      <c r="AB440" s="60">
        <v>0</v>
      </c>
      <c r="AC440" s="71">
        <v>0.11</v>
      </c>
      <c r="AD440" s="71">
        <v>0.11</v>
      </c>
      <c r="AE440" s="71">
        <v>0.11</v>
      </c>
      <c r="AF440" s="70">
        <v>0.05</v>
      </c>
      <c r="AG440" s="71">
        <v>0.1</v>
      </c>
      <c r="AH440" s="71">
        <v>0.14000000000000001</v>
      </c>
      <c r="AI440" s="71">
        <v>0.05</v>
      </c>
      <c r="AJ440" s="71">
        <v>0.14000000000000001</v>
      </c>
      <c r="AK440" s="63" t="s">
        <v>25</v>
      </c>
      <c r="AL440" s="95">
        <f t="shared" si="6"/>
        <v>-3.0000000000000013E-2</v>
      </c>
    </row>
    <row r="441" spans="1:38" ht="17.25" thickBot="1">
      <c r="A441" s="72">
        <v>439</v>
      </c>
      <c r="B441" s="57" t="s">
        <v>353</v>
      </c>
      <c r="C441" s="58" t="s">
        <v>1840</v>
      </c>
      <c r="D441" s="69" t="s">
        <v>1855</v>
      </c>
      <c r="E441" s="58" t="s">
        <v>87</v>
      </c>
      <c r="F441" s="69" t="s">
        <v>3954</v>
      </c>
      <c r="G441" s="69">
        <v>2001</v>
      </c>
      <c r="H441" s="70">
        <v>3</v>
      </c>
      <c r="I441" s="71">
        <v>1</v>
      </c>
      <c r="J441" s="71">
        <v>112</v>
      </c>
      <c r="K441" s="71">
        <v>1.2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71">
        <v>0.1</v>
      </c>
      <c r="X441" s="70">
        <v>1</v>
      </c>
      <c r="Y441" s="71">
        <v>3</v>
      </c>
      <c r="Z441" s="71">
        <v>4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0.02</v>
      </c>
      <c r="AG441" s="71">
        <v>0.02</v>
      </c>
      <c r="AH441" s="71">
        <v>0.04</v>
      </c>
      <c r="AI441" s="71">
        <v>0.02</v>
      </c>
      <c r="AJ441" s="71">
        <v>0.04</v>
      </c>
      <c r="AK441" s="63" t="s">
        <v>25</v>
      </c>
      <c r="AL441" s="95">
        <f t="shared" si="6"/>
        <v>-0.04</v>
      </c>
    </row>
    <row r="442" spans="1:38" ht="17.25" thickBot="1">
      <c r="A442" s="72">
        <v>440</v>
      </c>
      <c r="B442" s="57" t="s">
        <v>354</v>
      </c>
      <c r="C442" s="58" t="s">
        <v>1824</v>
      </c>
      <c r="D442" s="69" t="s">
        <v>102</v>
      </c>
      <c r="E442" s="58" t="s">
        <v>75</v>
      </c>
      <c r="F442" s="69" t="s">
        <v>3955</v>
      </c>
      <c r="G442" s="69">
        <v>1988</v>
      </c>
      <c r="H442" s="70">
        <v>8</v>
      </c>
      <c r="I442" s="71">
        <v>6</v>
      </c>
      <c r="J442" s="71">
        <v>535</v>
      </c>
      <c r="K442" s="71">
        <v>5.9</v>
      </c>
      <c r="L442" s="70">
        <v>1</v>
      </c>
      <c r="M442" s="60">
        <v>0</v>
      </c>
      <c r="N442" s="71">
        <v>1</v>
      </c>
      <c r="O442" s="71">
        <v>1</v>
      </c>
      <c r="P442" s="60">
        <v>0</v>
      </c>
      <c r="Q442" s="60">
        <v>0</v>
      </c>
      <c r="R442" s="71">
        <v>1</v>
      </c>
      <c r="S442" s="60">
        <v>0</v>
      </c>
      <c r="T442" s="70">
        <v>0.9</v>
      </c>
      <c r="U442" s="71">
        <v>0.9</v>
      </c>
      <c r="V442" s="71">
        <v>0.5</v>
      </c>
      <c r="W442" s="71">
        <v>1.4</v>
      </c>
      <c r="X442" s="70">
        <v>26</v>
      </c>
      <c r="Y442" s="71">
        <v>35</v>
      </c>
      <c r="Z442" s="71">
        <v>54</v>
      </c>
      <c r="AA442" s="70">
        <v>0.17</v>
      </c>
      <c r="AB442" s="60">
        <v>0</v>
      </c>
      <c r="AC442" s="71">
        <v>0.17</v>
      </c>
      <c r="AD442" s="71">
        <v>0.17</v>
      </c>
      <c r="AE442" s="71">
        <v>0.17</v>
      </c>
      <c r="AF442" s="70">
        <v>0.16</v>
      </c>
      <c r="AG442" s="71">
        <v>0.08</v>
      </c>
      <c r="AH442" s="71">
        <v>0.24</v>
      </c>
      <c r="AI442" s="71">
        <v>0.16</v>
      </c>
      <c r="AJ442" s="71">
        <v>0.24</v>
      </c>
      <c r="AK442" s="63" t="s">
        <v>25</v>
      </c>
      <c r="AL442" s="95">
        <f t="shared" si="6"/>
        <v>-6.9999999999999979E-2</v>
      </c>
    </row>
    <row r="443" spans="1:38" ht="17.25" thickBot="1">
      <c r="A443" s="72">
        <v>441</v>
      </c>
      <c r="B443" s="57" t="s">
        <v>355</v>
      </c>
      <c r="C443" s="58" t="s">
        <v>1814</v>
      </c>
      <c r="D443" s="69" t="s">
        <v>102</v>
      </c>
      <c r="E443" s="58" t="s">
        <v>67</v>
      </c>
      <c r="F443" s="69" t="s">
        <v>3956</v>
      </c>
      <c r="G443" s="69">
        <v>1992</v>
      </c>
      <c r="H443" s="70">
        <v>8</v>
      </c>
      <c r="I443" s="71">
        <v>3</v>
      </c>
      <c r="J443" s="71">
        <v>333</v>
      </c>
      <c r="K443" s="71">
        <v>3.7</v>
      </c>
      <c r="L443" s="70">
        <v>5</v>
      </c>
      <c r="M443" s="60">
        <v>0</v>
      </c>
      <c r="N443" s="71">
        <v>5</v>
      </c>
      <c r="O443" s="71">
        <v>4</v>
      </c>
      <c r="P443" s="71">
        <v>1</v>
      </c>
      <c r="Q443" s="71">
        <v>1</v>
      </c>
      <c r="R443" s="71">
        <v>1</v>
      </c>
      <c r="S443" s="60">
        <v>0</v>
      </c>
      <c r="T443" s="70">
        <v>4.3</v>
      </c>
      <c r="U443" s="71">
        <v>3.6</v>
      </c>
      <c r="V443" s="60">
        <v>0</v>
      </c>
      <c r="W443" s="71">
        <v>3.6</v>
      </c>
      <c r="X443" s="70">
        <v>4</v>
      </c>
      <c r="Y443" s="71">
        <v>2</v>
      </c>
      <c r="Z443" s="71">
        <v>28</v>
      </c>
      <c r="AA443" s="70">
        <v>1.35</v>
      </c>
      <c r="AB443" s="60">
        <v>0</v>
      </c>
      <c r="AC443" s="71">
        <v>1.35</v>
      </c>
      <c r="AD443" s="71">
        <v>1.08</v>
      </c>
      <c r="AE443" s="71">
        <v>1.08</v>
      </c>
      <c r="AF443" s="70">
        <v>1.18</v>
      </c>
      <c r="AG443" s="71">
        <v>0.01</v>
      </c>
      <c r="AH443" s="71">
        <v>1.18</v>
      </c>
      <c r="AI443" s="71">
        <v>0.96</v>
      </c>
      <c r="AJ443" s="71">
        <v>0.97</v>
      </c>
      <c r="AK443" s="63" t="s">
        <v>25</v>
      </c>
      <c r="AL443" s="95">
        <f t="shared" si="6"/>
        <v>0.17000000000000015</v>
      </c>
    </row>
    <row r="444" spans="1:38" ht="17.25" thickBot="1">
      <c r="A444" s="72">
        <v>442</v>
      </c>
      <c r="B444" s="57" t="s">
        <v>356</v>
      </c>
      <c r="C444" s="58" t="s">
        <v>1840</v>
      </c>
      <c r="D444" s="69" t="s">
        <v>102</v>
      </c>
      <c r="E444" s="58" t="s">
        <v>75</v>
      </c>
      <c r="F444" s="69" t="s">
        <v>3957</v>
      </c>
      <c r="G444" s="69">
        <v>1997</v>
      </c>
      <c r="H444" s="70">
        <v>9</v>
      </c>
      <c r="I444" s="71">
        <v>6</v>
      </c>
      <c r="J444" s="71">
        <v>517</v>
      </c>
      <c r="K444" s="71">
        <v>5.7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0.6</v>
      </c>
      <c r="U444" s="71">
        <v>0.6</v>
      </c>
      <c r="V444" s="71">
        <v>0.9</v>
      </c>
      <c r="W444" s="71">
        <v>1.5</v>
      </c>
      <c r="X444" s="70">
        <v>9</v>
      </c>
      <c r="Y444" s="71">
        <v>20</v>
      </c>
      <c r="Z444" s="71">
        <v>47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0.11</v>
      </c>
      <c r="AG444" s="71">
        <v>0.15</v>
      </c>
      <c r="AH444" s="71">
        <v>0.27</v>
      </c>
      <c r="AI444" s="71">
        <v>0.11</v>
      </c>
      <c r="AJ444" s="71">
        <v>0.27</v>
      </c>
      <c r="AK444" s="63" t="s">
        <v>25</v>
      </c>
      <c r="AL444" s="95">
        <f t="shared" si="6"/>
        <v>-0.27</v>
      </c>
    </row>
    <row r="445" spans="1:38" ht="17.25" thickBot="1">
      <c r="A445" s="72">
        <v>443</v>
      </c>
      <c r="B445" s="57" t="s">
        <v>357</v>
      </c>
      <c r="C445" s="58" t="s">
        <v>1859</v>
      </c>
      <c r="D445" s="69" t="s">
        <v>102</v>
      </c>
      <c r="E445" s="58" t="s">
        <v>77</v>
      </c>
      <c r="F445" s="69" t="s">
        <v>3958</v>
      </c>
      <c r="G445" s="69">
        <v>1996</v>
      </c>
      <c r="H445" s="70">
        <v>9</v>
      </c>
      <c r="I445" s="71">
        <v>9</v>
      </c>
      <c r="J445" s="71">
        <v>758</v>
      </c>
      <c r="K445" s="71">
        <v>8.4</v>
      </c>
      <c r="L445" s="70">
        <v>3</v>
      </c>
      <c r="M445" s="71">
        <v>1</v>
      </c>
      <c r="N445" s="71">
        <v>4</v>
      </c>
      <c r="O445" s="71">
        <v>3</v>
      </c>
      <c r="P445" s="60">
        <v>0</v>
      </c>
      <c r="Q445" s="60">
        <v>0</v>
      </c>
      <c r="R445" s="71">
        <v>1</v>
      </c>
      <c r="S445" s="60">
        <v>0</v>
      </c>
      <c r="T445" s="70">
        <v>4.4000000000000004</v>
      </c>
      <c r="U445" s="71">
        <v>4.4000000000000004</v>
      </c>
      <c r="V445" s="71">
        <v>0.9</v>
      </c>
      <c r="W445" s="71">
        <v>5.3</v>
      </c>
      <c r="X445" s="70">
        <v>17</v>
      </c>
      <c r="Y445" s="71">
        <v>11</v>
      </c>
      <c r="Z445" s="71">
        <v>41</v>
      </c>
      <c r="AA445" s="70">
        <v>0.36</v>
      </c>
      <c r="AB445" s="71">
        <v>0.12</v>
      </c>
      <c r="AC445" s="71">
        <v>0.47</v>
      </c>
      <c r="AD445" s="71">
        <v>0.36</v>
      </c>
      <c r="AE445" s="71">
        <v>0.47</v>
      </c>
      <c r="AF445" s="70">
        <v>0.52</v>
      </c>
      <c r="AG445" s="71">
        <v>0.11</v>
      </c>
      <c r="AH445" s="71">
        <v>0.63</v>
      </c>
      <c r="AI445" s="71">
        <v>0.52</v>
      </c>
      <c r="AJ445" s="71">
        <v>0.63</v>
      </c>
      <c r="AK445" s="63" t="s">
        <v>25</v>
      </c>
      <c r="AL445" s="95">
        <f t="shared" si="6"/>
        <v>-0.16000000000000003</v>
      </c>
    </row>
    <row r="446" spans="1:38" ht="17.25" thickBot="1">
      <c r="A446" s="72">
        <v>444</v>
      </c>
      <c r="B446" s="57" t="s">
        <v>358</v>
      </c>
      <c r="C446" s="58" t="s">
        <v>1869</v>
      </c>
      <c r="D446" s="69" t="s">
        <v>102</v>
      </c>
      <c r="E446" s="58" t="s">
        <v>87</v>
      </c>
      <c r="F446" s="69" t="s">
        <v>3959</v>
      </c>
      <c r="G446" s="69">
        <v>1991</v>
      </c>
      <c r="H446" s="70">
        <v>9</v>
      </c>
      <c r="I446" s="71">
        <v>2</v>
      </c>
      <c r="J446" s="71">
        <v>238</v>
      </c>
      <c r="K446" s="71">
        <v>2.6</v>
      </c>
      <c r="L446" s="70">
        <v>3</v>
      </c>
      <c r="M446" s="60">
        <v>0</v>
      </c>
      <c r="N446" s="71">
        <v>3</v>
      </c>
      <c r="O446" s="71">
        <v>3</v>
      </c>
      <c r="P446" s="60">
        <v>0</v>
      </c>
      <c r="Q446" s="60">
        <v>0</v>
      </c>
      <c r="R446" s="60">
        <v>0</v>
      </c>
      <c r="S446" s="60">
        <v>0</v>
      </c>
      <c r="T446" s="70">
        <v>2.1</v>
      </c>
      <c r="U446" s="71">
        <v>2.1</v>
      </c>
      <c r="V446" s="71">
        <v>0.2</v>
      </c>
      <c r="W446" s="71">
        <v>2.2999999999999998</v>
      </c>
      <c r="X446" s="70">
        <v>3</v>
      </c>
      <c r="Y446" s="71">
        <v>3</v>
      </c>
      <c r="Z446" s="71">
        <v>10</v>
      </c>
      <c r="AA446" s="70">
        <v>1.1299999999999999</v>
      </c>
      <c r="AB446" s="60">
        <v>0</v>
      </c>
      <c r="AC446" s="71">
        <v>1.1299999999999999</v>
      </c>
      <c r="AD446" s="71">
        <v>1.1299999999999999</v>
      </c>
      <c r="AE446" s="71">
        <v>1.1299999999999999</v>
      </c>
      <c r="AF446" s="70">
        <v>0.79</v>
      </c>
      <c r="AG446" s="71">
        <v>7.0000000000000007E-2</v>
      </c>
      <c r="AH446" s="71">
        <v>0.86</v>
      </c>
      <c r="AI446" s="71">
        <v>0.79</v>
      </c>
      <c r="AJ446" s="71">
        <v>0.86</v>
      </c>
      <c r="AK446" s="63" t="s">
        <v>25</v>
      </c>
      <c r="AL446" s="95">
        <f t="shared" si="6"/>
        <v>0.26999999999999991</v>
      </c>
    </row>
    <row r="447" spans="1:38" ht="17.25" thickBot="1">
      <c r="A447" s="72">
        <v>445</v>
      </c>
      <c r="B447" s="57" t="s">
        <v>2722</v>
      </c>
      <c r="C447" s="58" t="s">
        <v>1814</v>
      </c>
      <c r="D447" s="69" t="s">
        <v>1821</v>
      </c>
      <c r="E447" s="58" t="s">
        <v>2653</v>
      </c>
      <c r="F447" s="69" t="s">
        <v>3960</v>
      </c>
      <c r="G447" s="69">
        <v>1994</v>
      </c>
      <c r="H447" s="70">
        <v>7</v>
      </c>
      <c r="I447" s="60">
        <v>0</v>
      </c>
      <c r="J447" s="71">
        <v>81</v>
      </c>
      <c r="K447" s="71">
        <v>0.9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0.6</v>
      </c>
      <c r="U447" s="71">
        <v>0.6</v>
      </c>
      <c r="V447" s="71">
        <v>0.3</v>
      </c>
      <c r="W447" s="71">
        <v>1</v>
      </c>
      <c r="X447" s="70">
        <v>3</v>
      </c>
      <c r="Y447" s="71">
        <v>1</v>
      </c>
      <c r="Z447" s="71">
        <v>6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0.68</v>
      </c>
      <c r="AG447" s="71">
        <v>0.39</v>
      </c>
      <c r="AH447" s="71">
        <v>1.07</v>
      </c>
      <c r="AI447" s="71">
        <v>0.68</v>
      </c>
      <c r="AJ447" s="71">
        <v>1.07</v>
      </c>
      <c r="AK447" s="63" t="s">
        <v>25</v>
      </c>
      <c r="AL447" s="95">
        <f t="shared" si="6"/>
        <v>-1.07</v>
      </c>
    </row>
    <row r="448" spans="1:38" ht="17.25" thickBot="1">
      <c r="A448" s="72">
        <v>446</v>
      </c>
      <c r="B448" s="57" t="s">
        <v>359</v>
      </c>
      <c r="C448" s="58" t="s">
        <v>1814</v>
      </c>
      <c r="D448" s="69" t="s">
        <v>104</v>
      </c>
      <c r="E448" s="58" t="s">
        <v>87</v>
      </c>
      <c r="F448" s="69" t="s">
        <v>3961</v>
      </c>
      <c r="G448" s="69">
        <v>1997</v>
      </c>
      <c r="H448" s="70">
        <v>6</v>
      </c>
      <c r="I448" s="71">
        <v>5</v>
      </c>
      <c r="J448" s="71">
        <v>438</v>
      </c>
      <c r="K448" s="71">
        <v>4.9000000000000004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71">
        <v>1</v>
      </c>
      <c r="T448" s="70">
        <v>0.1</v>
      </c>
      <c r="U448" s="71">
        <v>0.1</v>
      </c>
      <c r="V448" s="71">
        <v>0.2</v>
      </c>
      <c r="W448" s="71">
        <v>0.3</v>
      </c>
      <c r="X448" s="59">
        <v>0</v>
      </c>
      <c r="Y448" s="71">
        <v>8</v>
      </c>
      <c r="Z448" s="71">
        <v>1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0.02</v>
      </c>
      <c r="AG448" s="71">
        <v>0.04</v>
      </c>
      <c r="AH448" s="71">
        <v>0.06</v>
      </c>
      <c r="AI448" s="71">
        <v>0.02</v>
      </c>
      <c r="AJ448" s="71">
        <v>0.06</v>
      </c>
      <c r="AK448" s="63" t="s">
        <v>25</v>
      </c>
      <c r="AL448" s="95">
        <f t="shared" si="6"/>
        <v>-0.06</v>
      </c>
    </row>
    <row r="449" spans="1:38" ht="17.25" thickBot="1">
      <c r="A449" s="72">
        <v>447</v>
      </c>
      <c r="B449" s="57" t="s">
        <v>380</v>
      </c>
      <c r="C449" s="58" t="s">
        <v>1864</v>
      </c>
      <c r="D449" s="69" t="s">
        <v>103</v>
      </c>
      <c r="E449" s="58" t="s">
        <v>77</v>
      </c>
      <c r="F449" s="69" t="s">
        <v>3962</v>
      </c>
      <c r="G449" s="69">
        <v>2004</v>
      </c>
      <c r="H449" s="70">
        <v>1</v>
      </c>
      <c r="I449" s="60">
        <v>0</v>
      </c>
      <c r="J449" s="71">
        <v>15</v>
      </c>
      <c r="K449" s="71">
        <v>0.2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/>
      <c r="U449" s="60"/>
      <c r="V449" s="60"/>
      <c r="W449" s="60"/>
      <c r="X449" s="59"/>
      <c r="Y449" s="60"/>
      <c r="Z449" s="60"/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/>
      <c r="AG449" s="60"/>
      <c r="AH449" s="60"/>
      <c r="AI449" s="60"/>
      <c r="AJ449" s="60"/>
      <c r="AK449" s="63" t="s">
        <v>25</v>
      </c>
      <c r="AL449" s="95">
        <f t="shared" si="6"/>
        <v>0</v>
      </c>
    </row>
    <row r="450" spans="1:38" ht="17.25" thickBot="1">
      <c r="A450" s="72">
        <v>448</v>
      </c>
      <c r="B450" s="57" t="s">
        <v>360</v>
      </c>
      <c r="C450" s="58" t="s">
        <v>1814</v>
      </c>
      <c r="D450" s="69" t="s">
        <v>103</v>
      </c>
      <c r="E450" s="58" t="s">
        <v>87</v>
      </c>
      <c r="F450" s="69" t="s">
        <v>3963</v>
      </c>
      <c r="G450" s="69">
        <v>1997</v>
      </c>
      <c r="H450" s="70">
        <v>7</v>
      </c>
      <c r="I450" s="71">
        <v>3</v>
      </c>
      <c r="J450" s="71">
        <v>340</v>
      </c>
      <c r="K450" s="71">
        <v>3.8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71">
        <v>2</v>
      </c>
      <c r="S450" s="60">
        <v>0</v>
      </c>
      <c r="T450" s="70">
        <v>0.1</v>
      </c>
      <c r="U450" s="71">
        <v>0.1</v>
      </c>
      <c r="V450" s="60">
        <v>0</v>
      </c>
      <c r="W450" s="71">
        <v>0.1</v>
      </c>
      <c r="X450" s="70">
        <v>4</v>
      </c>
      <c r="Y450" s="71">
        <v>8</v>
      </c>
      <c r="Z450" s="71">
        <v>6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0.02</v>
      </c>
      <c r="AG450" s="60">
        <v>0</v>
      </c>
      <c r="AH450" s="71">
        <v>0.02</v>
      </c>
      <c r="AI450" s="71">
        <v>0.02</v>
      </c>
      <c r="AJ450" s="71">
        <v>0.02</v>
      </c>
      <c r="AK450" s="63" t="s">
        <v>25</v>
      </c>
      <c r="AL450" s="95">
        <f t="shared" si="6"/>
        <v>-0.02</v>
      </c>
    </row>
    <row r="451" spans="1:38" ht="17.25" thickBot="1">
      <c r="A451" s="72">
        <v>449</v>
      </c>
      <c r="B451" s="57" t="s">
        <v>361</v>
      </c>
      <c r="C451" s="58" t="s">
        <v>1814</v>
      </c>
      <c r="D451" s="69" t="s">
        <v>104</v>
      </c>
      <c r="E451" s="58" t="s">
        <v>96</v>
      </c>
      <c r="F451" s="69" t="s">
        <v>3964</v>
      </c>
      <c r="G451" s="69">
        <v>1985</v>
      </c>
      <c r="H451" s="70">
        <v>9</v>
      </c>
      <c r="I451" s="71">
        <v>9</v>
      </c>
      <c r="J451" s="71">
        <v>739</v>
      </c>
      <c r="K451" s="71">
        <v>8.1999999999999993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5</v>
      </c>
      <c r="S451" s="71">
        <v>1</v>
      </c>
      <c r="T451" s="70">
        <v>0.1</v>
      </c>
      <c r="U451" s="71">
        <v>0.1</v>
      </c>
      <c r="V451" s="71">
        <v>0.5</v>
      </c>
      <c r="W451" s="71">
        <v>0.6</v>
      </c>
      <c r="X451" s="70">
        <v>15</v>
      </c>
      <c r="Y451" s="71">
        <v>34</v>
      </c>
      <c r="Z451" s="71">
        <v>10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0.02</v>
      </c>
      <c r="AG451" s="71">
        <v>0.06</v>
      </c>
      <c r="AH451" s="71">
        <v>7.0000000000000007E-2</v>
      </c>
      <c r="AI451" s="71">
        <v>0.02</v>
      </c>
      <c r="AJ451" s="71">
        <v>7.0000000000000007E-2</v>
      </c>
      <c r="AK451" s="63" t="s">
        <v>25</v>
      </c>
      <c r="AL451" s="95">
        <f t="shared" si="6"/>
        <v>-7.0000000000000007E-2</v>
      </c>
    </row>
    <row r="452" spans="1:38" ht="17.25" thickBot="1">
      <c r="A452" s="72">
        <v>450</v>
      </c>
      <c r="B452" s="57" t="s">
        <v>1789</v>
      </c>
      <c r="C452" s="58" t="s">
        <v>1864</v>
      </c>
      <c r="D452" s="69" t="s">
        <v>104</v>
      </c>
      <c r="E452" s="58" t="s">
        <v>95</v>
      </c>
      <c r="F452" s="69" t="s">
        <v>3965</v>
      </c>
      <c r="G452" s="69">
        <v>2002</v>
      </c>
      <c r="H452" s="70">
        <v>9</v>
      </c>
      <c r="I452" s="71">
        <v>9</v>
      </c>
      <c r="J452" s="71">
        <v>810</v>
      </c>
      <c r="K452" s="71">
        <v>9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71">
        <v>2</v>
      </c>
      <c r="S452" s="60">
        <v>0</v>
      </c>
      <c r="T452" s="70">
        <v>0.3</v>
      </c>
      <c r="U452" s="71">
        <v>0.3</v>
      </c>
      <c r="V452" s="60">
        <v>0</v>
      </c>
      <c r="W452" s="71">
        <v>0.3</v>
      </c>
      <c r="X452" s="70">
        <v>7</v>
      </c>
      <c r="Y452" s="71">
        <v>26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0.03</v>
      </c>
      <c r="AG452" s="60">
        <v>0</v>
      </c>
      <c r="AH452" s="71">
        <v>0.03</v>
      </c>
      <c r="AI452" s="71">
        <v>0.03</v>
      </c>
      <c r="AJ452" s="71">
        <v>0.03</v>
      </c>
      <c r="AK452" s="63" t="s">
        <v>25</v>
      </c>
    </row>
    <row r="453" spans="1:38" ht="17.25" thickBot="1">
      <c r="A453" s="72">
        <v>451</v>
      </c>
      <c r="B453" s="57" t="s">
        <v>2957</v>
      </c>
      <c r="C453" s="58" t="s">
        <v>1854</v>
      </c>
      <c r="D453" s="69" t="s">
        <v>1821</v>
      </c>
      <c r="E453" s="58" t="s">
        <v>83</v>
      </c>
      <c r="F453" s="69" t="s">
        <v>3476</v>
      </c>
      <c r="G453" s="69">
        <v>1999</v>
      </c>
      <c r="H453" s="70">
        <v>7</v>
      </c>
      <c r="I453" s="71">
        <v>4</v>
      </c>
      <c r="J453" s="71">
        <v>334</v>
      </c>
      <c r="K453" s="71">
        <v>3.7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70">
        <v>0.6</v>
      </c>
      <c r="U453" s="71">
        <v>0.6</v>
      </c>
      <c r="V453" s="71">
        <v>0.6</v>
      </c>
      <c r="W453" s="71">
        <v>1.2</v>
      </c>
      <c r="X453" s="70">
        <v>17</v>
      </c>
      <c r="Y453" s="71">
        <v>13</v>
      </c>
      <c r="Z453" s="71">
        <v>25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0.16</v>
      </c>
      <c r="AG453" s="71">
        <v>0.17</v>
      </c>
      <c r="AH453" s="71">
        <v>0.33</v>
      </c>
      <c r="AI453" s="71">
        <v>0.16</v>
      </c>
      <c r="AJ453" s="71">
        <v>0.33</v>
      </c>
      <c r="AK453" s="63" t="s">
        <v>25</v>
      </c>
    </row>
    <row r="454" spans="1:38" ht="17.25" thickBot="1">
      <c r="A454" s="72">
        <v>452</v>
      </c>
      <c r="B454" s="57" t="s">
        <v>2723</v>
      </c>
      <c r="C454" s="58" t="s">
        <v>1815</v>
      </c>
      <c r="D454" s="69" t="s">
        <v>1821</v>
      </c>
      <c r="E454" s="58" t="s">
        <v>2350</v>
      </c>
      <c r="F454" s="69" t="s">
        <v>3735</v>
      </c>
      <c r="G454" s="69">
        <v>2000</v>
      </c>
      <c r="H454" s="70">
        <v>3</v>
      </c>
      <c r="I454" s="60">
        <v>0</v>
      </c>
      <c r="J454" s="71">
        <v>60</v>
      </c>
      <c r="K454" s="71">
        <v>0.7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71">
        <v>1</v>
      </c>
      <c r="T454" s="70">
        <v>0.1</v>
      </c>
      <c r="U454" s="71">
        <v>0.1</v>
      </c>
      <c r="V454" s="60">
        <v>0</v>
      </c>
      <c r="W454" s="71">
        <v>0.2</v>
      </c>
      <c r="X454" s="70">
        <v>1</v>
      </c>
      <c r="Y454" s="60">
        <v>0</v>
      </c>
      <c r="Z454" s="71">
        <v>5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0.2</v>
      </c>
      <c r="AG454" s="71">
        <v>0.06</v>
      </c>
      <c r="AH454" s="71">
        <v>0.26</v>
      </c>
      <c r="AI454" s="71">
        <v>0.2</v>
      </c>
      <c r="AJ454" s="71">
        <v>0.26</v>
      </c>
      <c r="AK454" s="63" t="s">
        <v>25</v>
      </c>
    </row>
    <row r="455" spans="1:38" ht="17.25" thickBot="1">
      <c r="A455" s="72">
        <v>453</v>
      </c>
      <c r="B455" s="57" t="s">
        <v>2845</v>
      </c>
      <c r="C455" s="58" t="s">
        <v>1864</v>
      </c>
      <c r="D455" s="69" t="s">
        <v>104</v>
      </c>
      <c r="E455" s="58" t="s">
        <v>63</v>
      </c>
      <c r="F455" s="69" t="s">
        <v>3966</v>
      </c>
      <c r="G455" s="69">
        <v>1996</v>
      </c>
      <c r="H455" s="70">
        <v>8</v>
      </c>
      <c r="I455" s="71">
        <v>6</v>
      </c>
      <c r="J455" s="71">
        <v>468</v>
      </c>
      <c r="K455" s="71">
        <v>5.2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70">
        <v>0.3</v>
      </c>
      <c r="U455" s="71">
        <v>0.3</v>
      </c>
      <c r="V455" s="71">
        <v>0.3</v>
      </c>
      <c r="W455" s="71">
        <v>0.6</v>
      </c>
      <c r="X455" s="70">
        <v>11</v>
      </c>
      <c r="Y455" s="71">
        <v>41</v>
      </c>
      <c r="Z455" s="71">
        <v>9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0.05</v>
      </c>
      <c r="AG455" s="71">
        <v>0.06</v>
      </c>
      <c r="AH455" s="71">
        <v>0.12</v>
      </c>
      <c r="AI455" s="71">
        <v>0.05</v>
      </c>
      <c r="AJ455" s="71">
        <v>0.12</v>
      </c>
      <c r="AK455" s="63" t="s">
        <v>25</v>
      </c>
    </row>
    <row r="456" spans="1:38" ht="17.25" thickBot="1">
      <c r="A456" s="72">
        <v>454</v>
      </c>
      <c r="B456" s="57" t="s">
        <v>362</v>
      </c>
      <c r="C456" s="58" t="s">
        <v>1816</v>
      </c>
      <c r="D456" s="69" t="s">
        <v>104</v>
      </c>
      <c r="E456" s="58" t="s">
        <v>91</v>
      </c>
      <c r="F456" s="69" t="s">
        <v>3967</v>
      </c>
      <c r="G456" s="69">
        <v>1994</v>
      </c>
      <c r="H456" s="70">
        <v>9</v>
      </c>
      <c r="I456" s="71">
        <v>9</v>
      </c>
      <c r="J456" s="71">
        <v>810</v>
      </c>
      <c r="K456" s="71">
        <v>9</v>
      </c>
      <c r="L456" s="70">
        <v>1</v>
      </c>
      <c r="M456" s="60">
        <v>0</v>
      </c>
      <c r="N456" s="71">
        <v>1</v>
      </c>
      <c r="O456" s="71">
        <v>1</v>
      </c>
      <c r="P456" s="60">
        <v>0</v>
      </c>
      <c r="Q456" s="60">
        <v>0</v>
      </c>
      <c r="R456" s="71">
        <v>1</v>
      </c>
      <c r="S456" s="60">
        <v>0</v>
      </c>
      <c r="T456" s="70">
        <v>0.6</v>
      </c>
      <c r="U456" s="71">
        <v>0.6</v>
      </c>
      <c r="V456" s="60">
        <v>0</v>
      </c>
      <c r="W456" s="71">
        <v>0.6</v>
      </c>
      <c r="X456" s="59">
        <v>0</v>
      </c>
      <c r="Y456" s="71">
        <v>11</v>
      </c>
      <c r="Z456" s="60">
        <v>0</v>
      </c>
      <c r="AA456" s="70">
        <v>0.11</v>
      </c>
      <c r="AB456" s="60">
        <v>0</v>
      </c>
      <c r="AC456" s="71">
        <v>0.11</v>
      </c>
      <c r="AD456" s="71">
        <v>0.11</v>
      </c>
      <c r="AE456" s="71">
        <v>0.11</v>
      </c>
      <c r="AF456" s="70">
        <v>0.06</v>
      </c>
      <c r="AG456" s="60">
        <v>0</v>
      </c>
      <c r="AH456" s="71">
        <v>7.0000000000000007E-2</v>
      </c>
      <c r="AI456" s="71">
        <v>0.06</v>
      </c>
      <c r="AJ456" s="71">
        <v>7.0000000000000007E-2</v>
      </c>
      <c r="AK456" s="63" t="s">
        <v>25</v>
      </c>
    </row>
    <row r="457" spans="1:38">
      <c r="A457" s="73">
        <v>455</v>
      </c>
      <c r="B457" s="64" t="s">
        <v>363</v>
      </c>
      <c r="C457" s="65" t="s">
        <v>1818</v>
      </c>
      <c r="D457" s="74" t="s">
        <v>103</v>
      </c>
      <c r="E457" s="65" t="s">
        <v>63</v>
      </c>
      <c r="F457" s="74" t="s">
        <v>3968</v>
      </c>
      <c r="G457" s="74">
        <v>1998</v>
      </c>
      <c r="H457" s="75">
        <v>9</v>
      </c>
      <c r="I457" s="76">
        <v>9</v>
      </c>
      <c r="J457" s="76">
        <v>787</v>
      </c>
      <c r="K457" s="76">
        <v>8.6999999999999993</v>
      </c>
      <c r="L457" s="75">
        <v>3</v>
      </c>
      <c r="M457" s="76">
        <v>1</v>
      </c>
      <c r="N457" s="76">
        <v>4</v>
      </c>
      <c r="O457" s="76">
        <v>1</v>
      </c>
      <c r="P457" s="76">
        <v>2</v>
      </c>
      <c r="Q457" s="76">
        <v>2</v>
      </c>
      <c r="R457" s="76">
        <v>1</v>
      </c>
      <c r="S457" s="67">
        <v>0</v>
      </c>
      <c r="T457" s="75">
        <v>2.6</v>
      </c>
      <c r="U457" s="76">
        <v>1</v>
      </c>
      <c r="V457" s="76">
        <v>0.7</v>
      </c>
      <c r="W457" s="76">
        <v>1.7</v>
      </c>
      <c r="X457" s="75">
        <v>22</v>
      </c>
      <c r="Y457" s="76">
        <v>46</v>
      </c>
      <c r="Z457" s="76">
        <v>51</v>
      </c>
      <c r="AA457" s="75">
        <v>0.34</v>
      </c>
      <c r="AB457" s="76">
        <v>0.11</v>
      </c>
      <c r="AC457" s="76">
        <v>0.46</v>
      </c>
      <c r="AD457" s="76">
        <v>0.11</v>
      </c>
      <c r="AE457" s="76">
        <v>0.23</v>
      </c>
      <c r="AF457" s="75">
        <v>0.28999999999999998</v>
      </c>
      <c r="AG457" s="76">
        <v>0.08</v>
      </c>
      <c r="AH457" s="76">
        <v>0.38</v>
      </c>
      <c r="AI457" s="76">
        <v>0.11</v>
      </c>
      <c r="AJ457" s="76">
        <v>0.2</v>
      </c>
      <c r="AK457" s="68" t="s">
        <v>25</v>
      </c>
    </row>
  </sheetData>
  <sortState ref="A3:AL451">
    <sortCondition descending="1" ref="AF2"/>
  </sortState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7199695B-8E58-4EFF-9DE9-BDCF67CBF9E7}"/>
    <hyperlink ref="C3" r:id="rId2" display="https://fbref.com/en/country/ENG/England-Football" xr:uid="{F86171F1-46E9-4911-8AF1-5D4AB200B2FE}"/>
    <hyperlink ref="E3" r:id="rId3" display="https://fbref.com/en/squads/4ba7cbea/Bournemouth-Stats" xr:uid="{C2D36820-A0B6-4E1C-A927-44005FD5A64E}"/>
    <hyperlink ref="AK3" r:id="rId4" display="https://fbref.com/en/players/774cf58b/matchlogs/2023-2024/summary/Max-Aarons-Match-Logs" xr:uid="{F6E7D8DA-BE86-4F90-B905-05606EB6A349}"/>
    <hyperlink ref="B4" r:id="rId5" display="https://fbref.com/en/players/77816c91/Benie-Adama-Traore" xr:uid="{CE7CBA74-7604-4985-BFCF-8E327A202486}"/>
    <hyperlink ref="C4" r:id="rId6" display="https://fbref.com/en/country/CIV/Cote-dIvoire-Football" xr:uid="{A3F73E5E-C5BD-436E-BC19-A64AF17055CD}"/>
    <hyperlink ref="E4" r:id="rId7" display="https://fbref.com/en/squads/1df6b87e/Sheffield-United-Stats" xr:uid="{576B247A-5F8E-40A3-B21D-B9D55095053E}"/>
    <hyperlink ref="AK4" r:id="rId8" display="https://fbref.com/en/players/77816c91/matchlogs/2023-2024/summary/Benie-Adama-Traore-Match-Logs" xr:uid="{E180D365-7530-4187-801C-9580DABF6BD2}"/>
    <hyperlink ref="B5" r:id="rId9" display="https://fbref.com/en/players/c81d773d/Tosin-Adarabioyo" xr:uid="{8D52F459-8A80-4969-B6A1-C39BFC29D7D4}"/>
    <hyperlink ref="C5" r:id="rId10" display="https://fbref.com/en/country/ENG/England-Football" xr:uid="{E77AFE23-157B-4768-BA2F-092ADA8F4733}"/>
    <hyperlink ref="E5" r:id="rId11" display="https://fbref.com/en/squads/fd962109/Fulham-Stats" xr:uid="{8687CAD4-B526-4E43-987F-627643DA0264}"/>
    <hyperlink ref="AK5" r:id="rId12" display="https://fbref.com/en/players/c81d773d/matchlogs/2023-2024/summary/Tosin-Adarabioyo-Match-Logs" xr:uid="{89CABF2F-96C6-47A4-A3FA-E0D1466E06E0}"/>
    <hyperlink ref="B6" r:id="rId13" display="https://fbref.com/en/players/0480ebc7/Elijah-Adebayo" xr:uid="{3B6E0478-2B37-423F-9339-31DB6E55AFDF}"/>
    <hyperlink ref="C6" r:id="rId14" display="https://fbref.com/en/country/ENG/England-Football" xr:uid="{180AFAD9-E9F4-4404-B4E0-8299C68E0F75}"/>
    <hyperlink ref="E6" r:id="rId15" display="https://fbref.com/en/squads/e297cd13/Luton-Town-Stats" xr:uid="{BE96FDFD-2F05-4588-AC12-202D11D7CB0D}"/>
    <hyperlink ref="AK6" r:id="rId16" display="https://fbref.com/en/players/0480ebc7/matchlogs/2023-2024/summary/Elijah-Adebayo-Match-Logs" xr:uid="{F4C6A00C-356A-459F-AEB3-72269C235836}"/>
    <hyperlink ref="B7" r:id="rId17" display="https://fbref.com/en/players/4dcec659/Simon-Adingra" xr:uid="{66159467-205D-420B-8277-DDC10C22A74C}"/>
    <hyperlink ref="C7" r:id="rId18" display="https://fbref.com/en/country/CIV/Cote-dIvoire-Football" xr:uid="{932653F6-6476-47CE-9854-2013ECEA5F16}"/>
    <hyperlink ref="E7" r:id="rId19" display="https://fbref.com/en/squads/d07537b9/Brighton-and-Hove-Albion-Stats" xr:uid="{5B8CCC0E-83AA-41D7-839E-0F82555E1E61}"/>
    <hyperlink ref="AK7" r:id="rId20" display="https://fbref.com/en/players/4dcec659/matchlogs/2023-2024/summary/Simon-Adingra-Match-Logs" xr:uid="{2D8AA06C-CF09-4CB3-A80B-1F94C6198C67}"/>
    <hyperlink ref="B8" r:id="rId21" display="https://fbref.com/en/players/288e1e13/Nayef-Aguerd" xr:uid="{C98D469C-4AB9-44C1-B55E-9C575D092F12}"/>
    <hyperlink ref="C8" r:id="rId22" display="https://fbref.com/en/country/MAR/Morocco-Football" xr:uid="{19698993-E753-4F9D-BD81-91298F2F840E}"/>
    <hyperlink ref="E8" r:id="rId23" display="https://fbref.com/en/squads/7c21e445/West-Ham-United-Stats" xr:uid="{B896D18F-F4CA-4BF6-A53A-10C79FAFA58D}"/>
    <hyperlink ref="AK8" r:id="rId24" display="https://fbref.com/en/players/288e1e13/matchlogs/2023-2024/summary/Nayef-Aguerd-Match-Logs" xr:uid="{359504CB-948B-4E86-AC8A-889823515F94}"/>
    <hyperlink ref="B9" r:id="rId25" display="https://fbref.com/en/players/a6c58494/Naouirou-Ahamada" xr:uid="{B914F001-6DC9-4F11-8B7B-42034B4FEA86}"/>
    <hyperlink ref="C9" r:id="rId26" display="https://fbref.com/en/country/FRA/France-Football" xr:uid="{83FEA41B-DF8F-4B76-8BFF-230ADE0F1965}"/>
    <hyperlink ref="E9" r:id="rId27" display="https://fbref.com/en/squads/47c64c55/Crystal-Palace-Stats" xr:uid="{FB828A19-398E-4C00-B1DE-5E235D6B1A5D}"/>
    <hyperlink ref="AK9" r:id="rId28" display="https://fbref.com/en/players/a6c58494/matchlogs/2023-2024/summary/Naouirou-Ahamada-Match-Logs" xr:uid="{3E009244-C254-48C1-8DAE-65071E2D5E37}"/>
    <hyperlink ref="B10" r:id="rId29" display="https://fbref.com/en/players/eab957a3/Anel-Ahmedhodzic" xr:uid="{C9C0A153-D584-4C1D-93F4-35175CFA62FA}"/>
    <hyperlink ref="C10" r:id="rId30" display="https://fbref.com/en/country/BIH/Bosnia-and-Herzegovina-Football" xr:uid="{035696B8-8A39-441D-A13B-A3A7AF180B1B}"/>
    <hyperlink ref="E10" r:id="rId31" display="https://fbref.com/en/squads/1df6b87e/Sheffield-United-Stats" xr:uid="{192B6B07-46B6-42E9-8790-3236C36A94B9}"/>
    <hyperlink ref="AK10" r:id="rId32" display="https://fbref.com/en/players/eab957a3/matchlogs/2023-2024/summary/Anel-Ahmedhodzic-Match-Logs" xr:uid="{8A839221-3E32-4C7C-BAEF-29E3576DB0FE}"/>
    <hyperlink ref="B11" r:id="rId33" display="https://fbref.com/en/players/246d153b/Ola-Aina" xr:uid="{2F094930-8C8E-4282-8EF6-3D38408DC4D9}"/>
    <hyperlink ref="C11" r:id="rId34" display="https://fbref.com/en/country/NGA/Nigeria-Football" xr:uid="{2DAA8682-4F81-415A-BDB7-75C31DBC128B}"/>
    <hyperlink ref="E11" r:id="rId35" display="https://fbref.com/en/squads/e4a775cb/Nottingham-Forest-Stats" xr:uid="{5CE93614-396A-422B-B5B6-CB20CA3E43BE}"/>
    <hyperlink ref="AK11" r:id="rId36" display="https://fbref.com/en/players/246d153b/matchlogs/2023-2024/summary/Ola-Aina-Match-Logs" xr:uid="{9C717CE0-E16F-4080-A0EB-0409F11D1A20}"/>
    <hyperlink ref="B12" r:id="rId37" display="https://fbref.com/en/players/9b398aea/Rayan-Ait-Nouri" xr:uid="{CD7B103A-035B-47AA-B04A-6AB2FD319F89}"/>
    <hyperlink ref="C12" r:id="rId38" display="https://fbref.com/en/country/ALG/Algeria-Football" xr:uid="{3964C96B-99E0-4CC9-9314-CAEC8A7EA6CF}"/>
    <hyperlink ref="E12" r:id="rId39" display="https://fbref.com/en/squads/8cec06e1/Wolverhampton-Wanderers-Stats" xr:uid="{97DCBDF7-A308-42CA-AF81-FF0E42BCB271}"/>
    <hyperlink ref="AK12" r:id="rId40" display="https://fbref.com/en/players/9b398aea/matchlogs/2023-2024/summary/Rayan-Ait-Nouri-Match-Logs" xr:uid="{CD3459F3-136A-4A2E-8B56-A702696EC30C}"/>
    <hyperlink ref="B13" r:id="rId41" display="https://fbref.com/en/players/a8c0acb7/Kristoffer-Ajer" xr:uid="{FDE30E48-22F8-4EF0-9ECE-8B12D1900737}"/>
    <hyperlink ref="C13" r:id="rId42" display="https://fbref.com/en/country/NOR/Norway-Football" xr:uid="{6D6798F4-BEB8-4A0C-B283-97C1BA6602CB}"/>
    <hyperlink ref="E13" r:id="rId43" display="https://fbref.com/en/squads/cd051869/Brentford-Stats" xr:uid="{97CC3734-AE04-475D-AAA3-D83C3311C7DD}"/>
    <hyperlink ref="AK13" r:id="rId44" display="https://fbref.com/en/players/a8c0acb7/matchlogs/2023-2024/summary/Kristoffer-Ajer-Match-Logs" xr:uid="{6A4F2AB6-2373-4F2C-9E02-3943E23003B8}"/>
    <hyperlink ref="B14" r:id="rId45" display="https://fbref.com/en/players/89ac64a6/Manuel-Akanji" xr:uid="{250EB3EF-EBC3-4573-895E-42DC70568515}"/>
    <hyperlink ref="C14" r:id="rId46" display="https://fbref.com/en/country/SUI/Switzerland-Football" xr:uid="{55129DE8-F3F5-4534-B1CC-D0F0302D185E}"/>
    <hyperlink ref="E14" r:id="rId47" display="https://fbref.com/en/squads/b8fd03ef/Manchester-City-Stats" xr:uid="{6C3DF494-F32C-46D3-95FB-D543B236ED13}"/>
    <hyperlink ref="AK14" r:id="rId48" display="https://fbref.com/en/players/89ac64a6/matchlogs/2023-2024/summary/Manuel-Akanji-Match-Logs" xr:uid="{501EF939-6C34-41C1-A7C9-B914A502EC9C}"/>
    <hyperlink ref="B15" r:id="rId49" display="https://fbref.com/en/players/eaeca114/Nathan-Ake" xr:uid="{260B0709-91B8-455F-A2A8-CA92547503E7}"/>
    <hyperlink ref="C15" r:id="rId50" display="https://fbref.com/en/country/NED/Netherlands-Football" xr:uid="{187A5E96-CEC7-41B9-9649-238CBB489884}"/>
    <hyperlink ref="E15" r:id="rId51" display="https://fbref.com/en/squads/b8fd03ef/Manchester-City-Stats" xr:uid="{EE23CBAC-02E5-4BC6-AA32-C64425DBAEBD}"/>
    <hyperlink ref="AK15" r:id="rId52" display="https://fbref.com/en/players/eaeca114/matchlogs/2023-2024/summary/Nathan-Ake-Match-Logs" xr:uid="{7B3501B6-D9A6-4188-99AE-2F64F9DE9E39}"/>
    <hyperlink ref="B16" r:id="rId53" display="https://fbref.com/en/players/cd1acf9d/Trent-Alexander-Arnold" xr:uid="{3FF3E1C3-466D-47B1-A96D-98C2505025F0}"/>
    <hyperlink ref="C16" r:id="rId54" display="https://fbref.com/en/country/ENG/England-Football" xr:uid="{CCDBBD9A-559A-49CB-9887-3A4DB02912CC}"/>
    <hyperlink ref="E16" r:id="rId55" display="https://fbref.com/en/squads/822bd0ba/Liverpool-Stats" xr:uid="{A14EE623-7787-425B-902D-CAE1D158295A}"/>
    <hyperlink ref="AK16" r:id="rId56" display="https://fbref.com/en/players/cd1acf9d/matchlogs/2023-2024/summary/Trent-Alexander-Arnold-Match-Logs" xr:uid="{F7A17B05-E4C9-4C43-9882-61F0C57DE36A}"/>
    <hyperlink ref="B17" r:id="rId57" display="https://fbref.com/en/players/7a2e46a8/Alisson" xr:uid="{1FFF5497-C4FA-4F44-86AE-6FE59CBEB5CE}"/>
    <hyperlink ref="C17" r:id="rId58" display="https://fbref.com/en/country/BRA/Brazil-Football" xr:uid="{4D5B613C-66C6-4F71-856F-2DD85EF89C6F}"/>
    <hyperlink ref="E17" r:id="rId59" display="https://fbref.com/en/squads/822bd0ba/Liverpool-Stats" xr:uid="{83EF18DC-2540-4DB0-90C0-FA0F22269756}"/>
    <hyperlink ref="AK17" r:id="rId60" display="https://fbref.com/en/players/7a2e46a8/matchlogs/2023-2024/summary/Alisson-Match-Logs" xr:uid="{CB2CA205-0E0F-44AA-9387-BD3090B409D0}"/>
    <hyperlink ref="B18" r:id="rId61" display="https://fbref.com/en/players/862a1c15/Miguel-Almiron" xr:uid="{4000F5EC-2735-4F8E-9421-3019F5A1D81B}"/>
    <hyperlink ref="C18" r:id="rId62" display="https://fbref.com/en/country/PAR/Paraguay-Football" xr:uid="{37A766A4-B9DE-45C5-9415-8EDC9068768A}"/>
    <hyperlink ref="E18" r:id="rId63" display="https://fbref.com/en/squads/b2b47a98/Newcastle-United-Stats" xr:uid="{AB317738-00B2-49A1-A7AD-FFEF7143A56B}"/>
    <hyperlink ref="AK18" r:id="rId64" display="https://fbref.com/en/players/862a1c15/matchlogs/2023-2024/summary/Miguel-Almiron-Match-Logs" xr:uid="{B562C722-1AAC-43A0-A04D-1DB28B3D5A0D}"/>
    <hyperlink ref="B19" r:id="rId65" display="https://fbref.com/en/players/8b3ab7ad/Edson-Alvarez" xr:uid="{9BB3C7F3-0F3D-4D75-BE8C-AE4A2CC2591D}"/>
    <hyperlink ref="C19" r:id="rId66" display="https://fbref.com/en/country/MEX/Mexico-Football" xr:uid="{924D8A9F-A0D1-4155-A6AC-95C81A572913}"/>
    <hyperlink ref="E19" r:id="rId67" display="https://fbref.com/en/squads/7c21e445/West-Ham-United-Stats" xr:uid="{5CD38505-B66C-47D1-BBF6-2FFC76961C07}"/>
    <hyperlink ref="AK19" r:id="rId68" display="https://fbref.com/en/players/8b3ab7ad/matchlogs/2023-2024/summary/Edson-Alvarez-Match-Logs" xr:uid="{A3BD2B43-5BEF-4AEB-A483-FD8913FF14AA}"/>
    <hyperlink ref="B20" r:id="rId69" display="https://fbref.com/en/players/15ab5a2b/Julian-Alvarez" xr:uid="{A7988216-5287-4F41-9EEE-1F50525DF995}"/>
    <hyperlink ref="C20" r:id="rId70" display="https://fbref.com/en/country/ARG/Argentina-Football" xr:uid="{70F0575E-4E2E-4534-98F7-8A9E5437662E}"/>
    <hyperlink ref="E20" r:id="rId71" display="https://fbref.com/en/squads/b8fd03ef/Manchester-City-Stats" xr:uid="{3EFC7B6D-651A-4BC3-A683-B137E232C9C1}"/>
    <hyperlink ref="AK20" r:id="rId72" display="https://fbref.com/en/players/15ab5a2b/matchlogs/2023-2024/summary/Julian-Alvarez-Match-Logs" xr:uid="{1B6B49CE-23CD-487F-B255-874F0A8ECF63}"/>
    <hyperlink ref="B21" r:id="rId73" display="https://fbref.com/en/players/2ee5b0c9/Zeki-Amdouni" xr:uid="{94F2BD56-5C2C-4F36-9044-1FD6CAD5EAF3}"/>
    <hyperlink ref="C21" r:id="rId74" display="https://fbref.com/en/country/SUI/Switzerland-Football" xr:uid="{DE7D11CB-9C40-4731-9687-44E4EDE7FFF2}"/>
    <hyperlink ref="E21" r:id="rId75" display="https://fbref.com/en/squads/943e8050/Burnley-Stats" xr:uid="{9230EC7F-FF52-4521-870A-C6C494DF3CB5}"/>
    <hyperlink ref="AK21" r:id="rId76" display="https://fbref.com/en/players/2ee5b0c9/matchlogs/2023-2024/summary/Zeki-Amdouni-Match-Logs" xr:uid="{3FBE1F99-555E-4FB1-953C-6030207F4FE6}"/>
    <hyperlink ref="B22" r:id="rId77" display="https://fbref.com/en/players/5a2cb25d/Sofyan-Amrabat" xr:uid="{900115A7-ABAA-4EEC-9DB3-F79CF76173EE}"/>
    <hyperlink ref="C22" r:id="rId78" display="https://fbref.com/en/country/MAR/Morocco-Football" xr:uid="{FB88239F-5660-4AA0-8535-4544914A040F}"/>
    <hyperlink ref="E22" r:id="rId79" display="https://fbref.com/en/squads/19538871/Manchester-United-Stats" xr:uid="{8896FE0C-852F-42A7-863F-C651575E132C}"/>
    <hyperlink ref="AK22" r:id="rId80" display="https://fbref.com/en/players/5a2cb25d/matchlogs/2023-2024/summary/Sofyan-Amrabat-Match-Logs" xr:uid="{2733F283-8249-46E1-BB8B-D80BE224FA61}"/>
    <hyperlink ref="B23" r:id="rId81" display="https://fbref.com/en/players/e34fc66d/Joachim-Andersen" xr:uid="{35199AA7-6255-4FCA-A6FE-1F406C3E43AD}"/>
    <hyperlink ref="C23" r:id="rId82" display="https://fbref.com/en/country/DEN/Denmark-Football" xr:uid="{665BD616-BC88-4EF2-8B90-535A57DF739B}"/>
    <hyperlink ref="E23" r:id="rId83" display="https://fbref.com/en/squads/47c64c55/Crystal-Palace-Stats" xr:uid="{0D740CDC-1F80-4102-89C3-1CAAB33209B2}"/>
    <hyperlink ref="AK23" r:id="rId84" display="https://fbref.com/en/players/e34fc66d/matchlogs/2023-2024/summary/Joachim-Andersen-Match-Logs" xr:uid="{5A0940F2-A80D-4588-B734-7622B8BC9926}"/>
    <hyperlink ref="B24" r:id="rId85" display="https://fbref.com/en/players/de31038e/Elliot-Anderson" xr:uid="{0802A67C-B1F5-46B4-A329-24CDBA46DFA9}"/>
    <hyperlink ref="C24" r:id="rId86" display="https://fbref.com/en/country/SCO/Scotland-Football" xr:uid="{6C23CAB5-AFEE-4336-9067-F5D7D6C00C90}"/>
    <hyperlink ref="E24" r:id="rId87" display="https://fbref.com/en/squads/b2b47a98/Newcastle-United-Stats" xr:uid="{65E35C7B-5E54-4CE4-9703-EF706E3320EC}"/>
    <hyperlink ref="AK24" r:id="rId88" display="https://fbref.com/en/players/de31038e/matchlogs/2023-2024/summary/Elliot-Anderson-Match-Logs" xr:uid="{04BE166D-CAC2-4978-81EF-233F06DB3E7B}"/>
    <hyperlink ref="B25" r:id="rId89" display="https://fbref.com/en/players/e4238fb1/Jaidon-Anthony" xr:uid="{1DD22D1D-3242-4B8C-A003-8F6278E37E47}"/>
    <hyperlink ref="C25" r:id="rId90" display="https://fbref.com/en/country/ENG/England-Football" xr:uid="{9D3ED01D-3E74-44D5-ACE6-D96A12D0F3F8}"/>
    <hyperlink ref="E25" r:id="rId91" display="https://fbref.com/en/squads/4ba7cbea/Bournemouth-Stats" xr:uid="{4C87532D-EF72-44F0-B071-9A74ED502ED0}"/>
    <hyperlink ref="AK25" r:id="rId92" display="https://fbref.com/en/players/e4238fb1/matchlogs/2023-2024/summary/Jaidon-Anthony-Match-Logs" xr:uid="{0DB1863A-A6FE-4B5D-9902-64B44AF76266}"/>
    <hyperlink ref="B26" r:id="rId93" display="https://fbref.com/en/players/ac05f970/Michail-Antonio" xr:uid="{DE3F6D56-BB0C-4C9D-9A44-AC5F23FEA612}"/>
    <hyperlink ref="C26" r:id="rId94" display="https://fbref.com/en/country/JAM/Jamaica-Football" xr:uid="{7722E61B-CE61-4C8A-843E-0579A568B309}"/>
    <hyperlink ref="E26" r:id="rId95" display="https://fbref.com/en/squads/7c21e445/West-Ham-United-Stats" xr:uid="{07DCCFA6-AC36-4291-8CE5-3362848A6C51}"/>
    <hyperlink ref="AK26" r:id="rId96" display="https://fbref.com/en/players/ac05f970/matchlogs/2023-2024/summary/Michail-Antonio-Match-Logs" xr:uid="{CB5CDB3C-11A5-43CA-8765-A6CC5FAEFAAA}"/>
    <hyperlink ref="B27" r:id="rId97" display="https://fbref.com/en/players/99127249/Antony" xr:uid="{7A3B6B36-670A-4CDA-A2B3-B94B50948D07}"/>
    <hyperlink ref="C27" r:id="rId98" display="https://fbref.com/en/country/BRA/Brazil-Football" xr:uid="{EFAA945F-5FEF-4C1F-8DEC-835E18AE95A8}"/>
    <hyperlink ref="E27" r:id="rId99" display="https://fbref.com/en/squads/19538871/Manchester-United-Stats" xr:uid="{B9048AE8-A256-4051-9735-6B16B40B10B4}"/>
    <hyperlink ref="AK27" r:id="rId100" display="https://fbref.com/en/players/99127249/matchlogs/2023-2024/summary/Antony-Match-Logs" xr:uid="{24FD8D13-88DA-4E51-AFF0-FD8D47B9875F}"/>
    <hyperlink ref="B28" r:id="rId101" display="https://fbref.com/en/players/05e8ca6d/Cameron-Archer" xr:uid="{76E3ED30-B65D-4E03-80E5-F0391F8FAFE7}"/>
    <hyperlink ref="C28" r:id="rId102" display="https://fbref.com/en/country/ENG/England-Football" xr:uid="{C359B2DF-B7F8-4019-8061-DF6DDD76B449}"/>
    <hyperlink ref="E28" r:id="rId103" display="https://fbref.com/en/squads/1df6b87e/Sheffield-United-Stats" xr:uid="{D0602E71-2622-47E6-92B9-D02269C6CD4C}"/>
    <hyperlink ref="AK28" r:id="rId104" display="https://fbref.com/en/players/05e8ca6d/matchlogs/2023-2024/summary/Cameron-Archer-Match-Logs" xr:uid="{4F36420A-23D9-40EE-BE3E-A1E5A8730E3E}"/>
    <hyperlink ref="B29" r:id="rId105" display="https://fbref.com/en/players/05e8ca6d/Cameron-Archer" xr:uid="{D72E5EF7-D2BE-4C75-B395-57BB6004FC62}"/>
    <hyperlink ref="C29" r:id="rId106" display="https://fbref.com/en/country/ENG/England-Football" xr:uid="{CF326041-D829-42AE-91AC-FAB5886EE3DD}"/>
    <hyperlink ref="E29" r:id="rId107" display="https://fbref.com/en/squads/8602292d/Aston-Villa-Stats" xr:uid="{AA965E95-063D-44E5-87B9-8A6E4FC67FFB}"/>
    <hyperlink ref="AK29" r:id="rId108" display="https://fbref.com/en/players/05e8ca6d/matchlogs/2023-2024/summary/Cameron-Archer-Match-Logs" xr:uid="{ECE5F4D2-EB2B-41FC-8E22-CB401008C17B}"/>
    <hyperlink ref="B30" r:id="rId109" display="https://fbref.com/en/players/2f965a72/Alphonse-Areola" xr:uid="{E16BFE49-F9CD-417A-8CA7-DE4F92C2C916}"/>
    <hyperlink ref="C30" r:id="rId110" display="https://fbref.com/en/country/FRA/France-Football" xr:uid="{06650464-E3B4-4B1E-8624-CDB52502FCF4}"/>
    <hyperlink ref="E30" r:id="rId111" display="https://fbref.com/en/squads/7c21e445/West-Ham-United-Stats" xr:uid="{03F5EE98-4074-439D-B954-2042952121F7}"/>
    <hyperlink ref="AK30" r:id="rId112" display="https://fbref.com/en/players/2f965a72/matchlogs/2023-2024/summary/Alphonse-Areola-Match-Logs" xr:uid="{06B9D90A-1D26-400E-9E44-0A1E1C3B4C59}"/>
    <hyperlink ref="B31" r:id="rId113" display="https://fbref.com/en/players/5c2b4f07/Serge-Aurier" xr:uid="{2F7EFDF3-F92F-430F-BD05-7BC92A899671}"/>
    <hyperlink ref="C31" r:id="rId114" display="https://fbref.com/en/country/CIV/Cote-dIvoire-Football" xr:uid="{07454EBF-A630-42D0-ABEB-5C85F1B8BE42}"/>
    <hyperlink ref="E31" r:id="rId115" display="https://fbref.com/en/squads/e4a775cb/Nottingham-Forest-Stats" xr:uid="{18C04D72-502B-4D92-B067-915DEF9F7440}"/>
    <hyperlink ref="AK31" r:id="rId116" display="https://fbref.com/en/players/5c2b4f07/matchlogs/2023-2024/summary/Serge-Aurier-Match-Logs" xr:uid="{4DFBA30F-D0DE-40AD-9FD5-3D7201BF4D50}"/>
    <hyperlink ref="B32" r:id="rId117" display="https://fbref.com/en/players/e5478b87/Taiwo-Awoniyi" xr:uid="{095190DB-4E62-42B4-838C-8F8FA9235BDF}"/>
    <hyperlink ref="C32" r:id="rId118" display="https://fbref.com/en/country/NGA/Nigeria-Football" xr:uid="{99453DC3-99ED-4402-AD66-9C7248106746}"/>
    <hyperlink ref="E32" r:id="rId119" display="https://fbref.com/en/squads/e4a775cb/Nottingham-Forest-Stats" xr:uid="{58CFCE6C-04CB-4D3A-A215-E43A638280D1}"/>
    <hyperlink ref="AK32" r:id="rId120" display="https://fbref.com/en/players/e5478b87/matchlogs/2023-2024/summary/Taiwo-Awoniyi-Match-Logs" xr:uid="{46AC6A76-58B1-42D7-8EF4-12DFA66312F9}"/>
    <hyperlink ref="B33" r:id="rId121" display="https://fbref.com/en/players/da052c14/Jordan-Ayew" xr:uid="{346BC1A1-B904-46A7-AD91-2F10E74712AA}"/>
    <hyperlink ref="C33" r:id="rId122" display="https://fbref.com/en/country/GHA/Ghana-Football" xr:uid="{5CDC8A5C-7F0B-4252-B248-5BEF46B6E8BC}"/>
    <hyperlink ref="E33" r:id="rId123" display="https://fbref.com/en/squads/47c64c55/Crystal-Palace-Stats" xr:uid="{843CBC5B-08F4-48AB-89C3-1834AE45870B}"/>
    <hyperlink ref="AK33" r:id="rId124" display="https://fbref.com/en/players/da052c14/matchlogs/2023-2024/summary/Jordan-Ayew-Match-Logs" xr:uid="{6DCD6FD0-B52B-4879-A794-B29DEE85C85F}"/>
    <hyperlink ref="B34" r:id="rId125" display="https://fbref.com/en/players/3a233281/Leon-Bailey" xr:uid="{3161C182-08AB-4D55-8D19-323813297DE4}"/>
    <hyperlink ref="C34" r:id="rId126" display="https://fbref.com/en/country/JAM/Jamaica-Football" xr:uid="{0965E590-3D38-4256-94AC-289DB218E550}"/>
    <hyperlink ref="E34" r:id="rId127" display="https://fbref.com/en/squads/8602292d/Aston-Villa-Stats" xr:uid="{6C34F548-A634-4D38-8392-69973DFEAF49}"/>
    <hyperlink ref="AK34" r:id="rId128" display="https://fbref.com/en/players/3a233281/matchlogs/2023-2024/summary/Leon-Bailey-Match-Logs" xr:uid="{F4925195-DB0D-45A1-8158-D3F4A58CDA8D}"/>
    <hyperlink ref="B35" r:id="rId129" display="https://fbref.com/en/players/394854c4/George-Baldock" xr:uid="{4522E802-775D-473B-8EB2-994F873EA867}"/>
    <hyperlink ref="C35" r:id="rId130" display="https://fbref.com/en/country/GRE/Greece-Football" xr:uid="{DB1A696F-6FF5-4B29-B494-1E123F8E2CDE}"/>
    <hyperlink ref="E35" r:id="rId131" display="https://fbref.com/en/squads/1df6b87e/Sheffield-United-Stats" xr:uid="{7FC28DC3-C7E2-4C15-B61A-1E7B81BCF55F}"/>
    <hyperlink ref="AK35" r:id="rId132" display="https://fbref.com/en/players/394854c4/matchlogs/2023-2024/summary/George-Baldock-Match-Logs" xr:uid="{20FD16E8-4917-48CA-AC40-E434C90D09F3}"/>
    <hyperlink ref="B36" r:id="rId133" display="https://fbref.com/en/players/a1390d2f/Carlos-Baleba" xr:uid="{FCAA0C2D-2ECB-4299-82E3-3967C4FF3058}"/>
    <hyperlink ref="C36" r:id="rId134" display="https://fbref.com/en/country/CMR/Cameroon-Football" xr:uid="{4F5A3769-2D26-462A-ACA0-C5655E23E5DD}"/>
    <hyperlink ref="E36" r:id="rId135" display="https://fbref.com/en/squads/d07537b9/Brighton-and-Hove-Albion-Stats" xr:uid="{0BDFABE9-A816-490D-AE9E-754B790999F6}"/>
    <hyperlink ref="AK36" r:id="rId136" display="https://fbref.com/en/players/a1390d2f/matchlogs/2023-2024/summary/Carlos-Baleba-Match-Logs" xr:uid="{36806ABA-F2A2-4406-9B53-CD5376AAE3DF}"/>
    <hyperlink ref="B37" r:id="rId137" display="https://fbref.com/en/players/2886c9b5/Shandon-Baptiste" xr:uid="{29B9AD1E-747C-4EB6-B86E-6DF237EBC6A3}"/>
    <hyperlink ref="C37" r:id="rId138" display="https://fbref.com/en/country/GRN/Grenada-Football" xr:uid="{CC9BDEAE-23F7-423E-A6E3-9A996F689271}"/>
    <hyperlink ref="E37" r:id="rId139" display="https://fbref.com/en/squads/cd051869/Brentford-Stats" xr:uid="{35A285CC-B9F8-4143-B847-C2A6578DD2F3}"/>
    <hyperlink ref="AK37" r:id="rId140" display="https://fbref.com/en/players/2886c9b5/matchlogs/2023-2024/summary/Shandon-Baptiste-Match-Logs" xr:uid="{9396730D-A9A3-4BAF-9ABB-3034FF6BA467}"/>
    <hyperlink ref="B38" r:id="rId141" display="https://fbref.com/en/players/3a24769f/Ross-Barkley" xr:uid="{2AC121DC-350C-4BE9-A5BC-011448F7CF82}"/>
    <hyperlink ref="C38" r:id="rId142" display="https://fbref.com/en/country/ENG/England-Football" xr:uid="{EDCFC61C-A4BF-4BF9-8255-9B42C3339A07}"/>
    <hyperlink ref="E38" r:id="rId143" display="https://fbref.com/en/squads/e297cd13/Luton-Town-Stats" xr:uid="{BA979AB6-603B-499F-AF60-93D9D4546CF8}"/>
    <hyperlink ref="AK38" r:id="rId144" display="https://fbref.com/en/players/3a24769f/matchlogs/2023-2024/summary/Ross-Barkley-Match-Logs" xr:uid="{9FE660B6-58F8-4589-9A60-6937BAB74A8B}"/>
    <hyperlink ref="B39" r:id="rId145" display="https://fbref.com/en/players/3ea50f67/Harvey-Barnes" xr:uid="{A277B3EE-8611-4E87-8C29-0A7568429457}"/>
    <hyperlink ref="C39" r:id="rId146" display="https://fbref.com/en/country/ENG/England-Football" xr:uid="{F2CD8F89-052B-4CC4-884C-B4657AA0E7B4}"/>
    <hyperlink ref="E39" r:id="rId147" display="https://fbref.com/en/squads/b2b47a98/Newcastle-United-Stats" xr:uid="{9BAF3A06-352F-469D-BE1E-AD4DB8D49466}"/>
    <hyperlink ref="AK39" r:id="rId148" display="https://fbref.com/en/players/3ea50f67/matchlogs/2023-2024/summary/Harvey-Barnes-Match-Logs" xr:uid="{71AFCC93-991F-462C-A66E-6584E7EC9AC7}"/>
    <hyperlink ref="B40" r:id="rId149" display="https://fbref.com/en/players/1aa84968/Chris-Basham" xr:uid="{A19E8DF4-76C2-401E-8231-7B246519CFF0}"/>
    <hyperlink ref="C40" r:id="rId150" display="https://fbref.com/en/country/ENG/England-Football" xr:uid="{47A265FC-8405-4086-A4FE-2A18A251B07C}"/>
    <hyperlink ref="E40" r:id="rId151" display="https://fbref.com/en/squads/1df6b87e/Sheffield-United-Stats" xr:uid="{B0796451-00AD-4CC8-92DA-AE246250E353}"/>
    <hyperlink ref="AK40" r:id="rId152" display="https://fbref.com/en/players/1aa84968/matchlogs/2023-2024/summary/Chris-Basham-Match-Logs" xr:uid="{558B23BF-C777-43A6-8FAD-E3F356AF5DB1}"/>
    <hyperlink ref="B41" r:id="rId153" display="https://fbref.com/en/players/a36524bf/Calvin-Bassey" xr:uid="{EF1AA68E-BC8D-430C-B167-53C519836A21}"/>
    <hyperlink ref="C41" r:id="rId154" display="https://fbref.com/en/country/NGA/Nigeria-Football" xr:uid="{684E7A65-86B3-4CCC-9456-AD2739AA8B29}"/>
    <hyperlink ref="E41" r:id="rId155" display="https://fbref.com/en/squads/fd962109/Fulham-Stats" xr:uid="{04D9ECB2-CDE9-4755-924A-0E4698756C98}"/>
    <hyperlink ref="AK41" r:id="rId156" display="https://fbref.com/en/players/a36524bf/matchlogs/2023-2024/summary/Calvin-Bassey-Match-Logs" xr:uid="{3B7F2A23-D94C-4E8D-9D16-27686E184D75}"/>
    <hyperlink ref="B42" r:id="rId157" display="https://fbref.com/en/players/50dc94ce/Donny-van-de-Beek" xr:uid="{545BB5DD-1B77-4809-B99F-61DF6C163B4B}"/>
    <hyperlink ref="C42" r:id="rId158" display="https://fbref.com/en/country/NED/Netherlands-Football" xr:uid="{A7899B20-70DE-4528-A440-270F695C4FF5}"/>
    <hyperlink ref="E42" r:id="rId159" display="https://fbref.com/en/squads/19538871/Manchester-United-Stats" xr:uid="{00333AEF-979E-4C46-BD4A-D7B8D502CF05}"/>
    <hyperlink ref="AK42" r:id="rId160" display="https://fbref.com/en/players/50dc94ce/matchlogs/2023-2024/summary/Donny-van-de-Beek-Match-Logs" xr:uid="{C6D4A8A0-5965-471A-A12F-B0A0F6A86E25}"/>
    <hyperlink ref="B43" r:id="rId161" display="https://fbref.com/en/players/399e9474/Amarii-Bell" xr:uid="{607D07D9-29E2-42D1-ACFF-E1E4080D668E}"/>
    <hyperlink ref="C43" r:id="rId162" display="https://fbref.com/en/country/JAM/Jamaica-Football" xr:uid="{70E5C64D-BB50-453E-8A78-98495A0CB9FA}"/>
    <hyperlink ref="E43" r:id="rId163" display="https://fbref.com/en/squads/e297cd13/Luton-Town-Stats" xr:uid="{829ABCDE-0029-426F-AD12-8BA8464C15A1}"/>
    <hyperlink ref="AK43" r:id="rId164" display="https://fbref.com/en/players/399e9474/matchlogs/2023-2024/summary/Amarii-Bell-Match-Logs" xr:uid="{BC25CE93-18D8-428C-92D4-141E2F12F21D}"/>
    <hyperlink ref="B44" r:id="rId165" display="https://fbref.com/en/players/10f0fdd3/Jean-Ricner-Bellegarde" xr:uid="{6699C6B5-A3B0-414C-8C5C-0E5C491E1A95}"/>
    <hyperlink ref="C44" r:id="rId166" display="https://fbref.com/en/country/FRA/France-Football" xr:uid="{AF8D0188-6EFA-41B6-8127-E0A750741DBB}"/>
    <hyperlink ref="E44" r:id="rId167" display="https://fbref.com/en/squads/8cec06e1/Wolverhampton-Wanderers-Stats" xr:uid="{3A56552C-927E-407F-8CFD-AA2462947685}"/>
    <hyperlink ref="AK44" r:id="rId168" display="https://fbref.com/en/players/10f0fdd3/matchlogs/2023-2024/summary/Jean-Ricner-Bellegarde-Match-Logs" xr:uid="{7B5345A4-9E6D-42EB-AF14-B83AB2D1280E}"/>
    <hyperlink ref="B45" r:id="rId169" display="https://fbref.com/en/players/9ade9ce1/Anis-Ben-Slimane" xr:uid="{29482888-5847-4C1C-BC6F-D0A9A7743CED}"/>
    <hyperlink ref="C45" r:id="rId170" display="https://fbref.com/en/country/TUN/Tunisia-Football" xr:uid="{4A729EBD-3995-4C1F-98E4-85C582F94310}"/>
    <hyperlink ref="E45" r:id="rId171" display="https://fbref.com/en/squads/1df6b87e/Sheffield-United-Stats" xr:uid="{1A083144-D38F-46A0-BB80-95B95252C1D1}"/>
    <hyperlink ref="AK45" r:id="rId172" display="https://fbref.com/en/players/9ade9ce1/matchlogs/2023-2024/summary/Anis-Ben-Slimane-Match-Logs" xr:uid="{4A2B8ABC-9E21-417B-A3D8-D08EDA3A36E0}"/>
    <hyperlink ref="B46" r:id="rId173" display="https://fbref.com/en/players/5a04fd92/Said-Benrahma" xr:uid="{EDF1BF14-400B-425E-8E8B-5EA269A9BC44}"/>
    <hyperlink ref="C46" r:id="rId174" display="https://fbref.com/en/country/ALG/Algeria-Football" xr:uid="{CAA39E80-9BC3-45BE-97D4-59445EACCB5A}"/>
    <hyperlink ref="E46" r:id="rId175" display="https://fbref.com/en/squads/7c21e445/West-Ham-United-Stats" xr:uid="{E43BC6E5-59B1-4303-9283-59FEC29790E8}"/>
    <hyperlink ref="AK46" r:id="rId176" display="https://fbref.com/en/players/5a04fd92/matchlogs/2023-2024/summary/Said-Benrahma-Match-Logs" xr:uid="{1B1DFE8B-8534-4A82-B0D7-242A53A84FE6}"/>
    <hyperlink ref="B47" r:id="rId177" display="https://fbref.com/en/players/f72293fc/Johann-Berg-Gudmundsson" xr:uid="{4B285FB7-E531-4825-B1E5-8CD08477EB0C}"/>
    <hyperlink ref="C47" r:id="rId178" display="https://fbref.com/en/country/ISL/Iceland-Football" xr:uid="{937F8EDB-6088-4BE7-AEC8-5CD6769A3EB1}"/>
    <hyperlink ref="E47" r:id="rId179" display="https://fbref.com/en/squads/943e8050/Burnley-Stats" xr:uid="{AA7E80CF-E9CB-4E3B-A872-B5C4BBF0730D}"/>
    <hyperlink ref="AK47" r:id="rId180" display="https://fbref.com/en/players/f72293fc/matchlogs/2023-2024/summary/Johann-Berg-Gudmundsson-Match-Logs" xr:uid="{5EEA95A2-E50A-41AE-AD78-8AC3271DCEAA}"/>
    <hyperlink ref="B48" r:id="rId181" display="https://fbref.com/en/players/d0b6129f/Sander-Berge" xr:uid="{984F2089-951C-4095-968F-A8FDBB3D8AAA}"/>
    <hyperlink ref="C48" r:id="rId182" display="https://fbref.com/en/country/NOR/Norway-Football" xr:uid="{49F74672-F121-4096-9E81-561D31452E3A}"/>
    <hyperlink ref="E48" r:id="rId183" display="https://fbref.com/en/squads/943e8050/Burnley-Stats" xr:uid="{14EEBD9A-78F4-43FD-98F9-6BFC37A3F2A5}"/>
    <hyperlink ref="AK48" r:id="rId184" display="https://fbref.com/en/players/d0b6129f/matchlogs/2023-2024/summary/Sander-Berge-Match-Logs" xr:uid="{C5FCE465-E110-4F43-93C2-D597737C0D9A}"/>
    <hyperlink ref="B49" r:id="rId185" display="https://fbref.com/en/players/2aaadf33/Luke-Berry" xr:uid="{E44106E5-DF3D-4820-A87D-6C389131849F}"/>
    <hyperlink ref="C49" r:id="rId186" display="https://fbref.com/en/country/ENG/England-Football" xr:uid="{1B0EA191-FD32-4039-8F08-3268903610F9}"/>
    <hyperlink ref="E49" r:id="rId187" display="https://fbref.com/en/squads/e297cd13/Luton-Town-Stats" xr:uid="{CED6E670-9E29-40B2-AE1D-0E2A1A2C4BDC}"/>
    <hyperlink ref="AK49" r:id="rId188" display="https://fbref.com/en/players/2aaadf33/matchlogs/2023-2024/summary/Luke-Berry-Match-Logs" xr:uid="{7321394C-D28C-4382-BE8E-F074EF70EC75}"/>
    <hyperlink ref="B50" r:id="rId189" display="https://fbref.com/en/players/ed5c0319/Beto" xr:uid="{26EC09E8-8C92-433E-A80F-4AE6A3FB7160}"/>
    <hyperlink ref="C50" r:id="rId190" display="https://fbref.com/en/country/GNB/Guinea-Bissau-Football" xr:uid="{F14F4569-6092-4AF4-8F47-B6FC316165EB}"/>
    <hyperlink ref="E50" r:id="rId191" display="https://fbref.com/en/squads/d3fd31cc/Everton-Stats" xr:uid="{4A7E431B-78F5-495E-ABB0-4524B03B2024}"/>
    <hyperlink ref="AK50" r:id="rId192" display="https://fbref.com/en/players/ed5c0319/matchlogs/2023-2024/summary/Beto-Match-Logs" xr:uid="{6878B05F-05A0-42FB-9AA0-FEBAE1363089}"/>
    <hyperlink ref="B51" r:id="rId193" display="https://fbref.com/en/players/9af1f9ff/Jordan-Beyer" xr:uid="{8AF44F5C-6295-41B5-9C2C-08DE6B419C43}"/>
    <hyperlink ref="C51" r:id="rId194" display="https://fbref.com/en/country/GER/Germany-Football" xr:uid="{A9B07909-0CA1-4663-B2D3-E8901D4CB91F}"/>
    <hyperlink ref="E51" r:id="rId195" display="https://fbref.com/en/squads/943e8050/Burnley-Stats" xr:uid="{CF2C0DD9-9F30-4036-B93D-CED40F7C5519}"/>
    <hyperlink ref="AK51" r:id="rId196" display="https://fbref.com/en/players/9af1f9ff/matchlogs/2023-2024/summary/Jordan-Beyer-Match-Logs" xr:uid="{DD33E782-5368-40E0-A713-1B3D385FE0BE}"/>
    <hyperlink ref="B52" r:id="rId197" display="https://fbref.com/en/players/d328a254/Philip-Billing" xr:uid="{2FBDBBA8-6497-4A4F-BB9F-C8D12E577830}"/>
    <hyperlink ref="C52" r:id="rId198" display="https://fbref.com/en/country/DEN/Denmark-Football" xr:uid="{1362D2AE-1633-4FBD-80E9-D7F6B091CB94}"/>
    <hyperlink ref="E52" r:id="rId199" display="https://fbref.com/en/squads/4ba7cbea/Bournemouth-Stats" xr:uid="{A8483C28-C6E9-436F-85B4-B754C72E4B26}"/>
    <hyperlink ref="AK52" r:id="rId200" display="https://fbref.com/en/players/d328a254/matchlogs/2023-2024/summary/Philip-Billing-Match-Logs" xr:uid="{CB6B1E30-279B-4092-BCEB-A8D4EB43D4D6}"/>
    <hyperlink ref="B53" r:id="rId201" display="https://fbref.com/en/players/6c203af0/Yves-Bissouma" xr:uid="{3ED84532-0805-4272-9620-F64091015C6C}"/>
    <hyperlink ref="C53" r:id="rId202" display="https://fbref.com/en/country/MLI/Mali-Football" xr:uid="{210FBF6E-1129-46F9-883A-FFDED70A8F7E}"/>
    <hyperlink ref="E53" r:id="rId203" display="https://fbref.com/en/squads/361ca564/Tottenham-Hotspur-Stats" xr:uid="{1CE44E09-64C8-4965-A17F-EE2BBBDFCFA8}"/>
    <hyperlink ref="AK53" r:id="rId204" display="https://fbref.com/en/players/6c203af0/matchlogs/2023-2024/summary/Yves-Bissouma-Match-Logs" xr:uid="{65DBA765-1D60-46DB-913A-953CDEE84847}"/>
    <hyperlink ref="B54" r:id="rId205" display="https://fbref.com/en/players/eed2427e/Oscar-Bobb" xr:uid="{333CC0D5-3F17-4A5B-BD90-138EDB661BDD}"/>
    <hyperlink ref="C54" r:id="rId206" display="https://fbref.com/en/country/NOR/Norway-Football" xr:uid="{BB40C8B9-3CF6-4434-860B-04377776FF32}"/>
    <hyperlink ref="E54" r:id="rId207" display="https://fbref.com/en/squads/b8fd03ef/Manchester-City-Stats" xr:uid="{973E1175-26C9-4C6D-A19D-7248FF6892B7}"/>
    <hyperlink ref="AK54" r:id="rId208" display="https://fbref.com/en/players/eed2427e/matchlogs/2023-2024/summary/Oscar-Bobb-Match-Logs" xr:uid="{1B2A7361-4210-4F48-A25C-71796E39E9E5}"/>
    <hyperlink ref="B55" r:id="rId209" display="https://fbref.com/en/players/ae5019e6/Jayden-Bogle" xr:uid="{DBF66EE1-B95D-4722-A022-C720135B1D15}"/>
    <hyperlink ref="C55" r:id="rId210" display="https://fbref.com/en/country/ENG/England-Football" xr:uid="{CE745D8F-C9DA-434A-8029-10792A308136}"/>
    <hyperlink ref="E55" r:id="rId211" display="https://fbref.com/en/squads/1df6b87e/Sheffield-United-Stats" xr:uid="{15829D27-DC60-4AC8-A26E-869A3E6CB120}"/>
    <hyperlink ref="AK55" r:id="rId212" display="https://fbref.com/en/players/ae5019e6/matchlogs/2023-2024/summary/Jayden-Bogle-Match-Logs" xr:uid="{9AF5E48B-8AE8-4CB1-B8D7-B98390BB05BA}"/>
    <hyperlink ref="B56" r:id="rId213" display="https://fbref.com/en/players/a4ac4b8f/Willy-Boly" xr:uid="{33A3446A-2197-4217-B149-853A5E54027B}"/>
    <hyperlink ref="C56" r:id="rId214" display="https://fbref.com/en/country/CIV/Cote-dIvoire-Football" xr:uid="{916BA7C3-AB55-4342-A815-A0E1CFF311C2}"/>
    <hyperlink ref="E56" r:id="rId215" display="https://fbref.com/en/squads/e4a775cb/Nottingham-Forest-Stats" xr:uid="{92837F3B-3C7A-4886-B5AF-DD7B0AE42B39}"/>
    <hyperlink ref="AK56" r:id="rId216" display="https://fbref.com/en/players/a4ac4b8f/matchlogs/2023-2024/summary/Willy-Boly-Match-Logs" xr:uid="{34B7A55B-A5EC-4929-B0E1-73DD2B20B15C}"/>
    <hyperlink ref="B57" r:id="rId217" display="https://fbref.com/en/players/ccce7025/Sven-Botman" xr:uid="{635C82DA-5B24-4A1C-987A-D584DA8453A4}"/>
    <hyperlink ref="C57" r:id="rId218" display="https://fbref.com/en/country/NED/Netherlands-Football" xr:uid="{AC438B25-FB78-4798-811A-BE17177F732A}"/>
    <hyperlink ref="E57" r:id="rId219" display="https://fbref.com/en/squads/b2b47a98/Newcastle-United-Stats" xr:uid="{A13F8955-F8DE-4339-A378-E7220D724C2F}"/>
    <hyperlink ref="AK57" r:id="rId220" display="https://fbref.com/en/players/ccce7025/matchlogs/2023-2024/summary/Sven-Botman-Match-Logs" xr:uid="{63B6315D-255C-4FC3-A327-A7269C1E8FBE}"/>
    <hyperlink ref="B58" r:id="rId221" display="https://fbref.com/en/players/79c84d1c/Jarrod-Bowen" xr:uid="{86D6DBFA-B504-4972-AE03-ACFC1F903AE5}"/>
    <hyperlink ref="C58" r:id="rId222" display="https://fbref.com/en/country/ENG/England-Football" xr:uid="{6B463B4C-B0FD-4882-890C-212CC0E8CBD0}"/>
    <hyperlink ref="E58" r:id="rId223" display="https://fbref.com/en/squads/7c21e445/West-Ham-United-Stats" xr:uid="{2E0001F9-C351-4CC9-847B-64774B52E3B7}"/>
    <hyperlink ref="AK58" r:id="rId224" display="https://fbref.com/en/players/79c84d1c/matchlogs/2023-2024/summary/Jarrod-Bowen-Match-Logs" xr:uid="{06587ABD-C520-4147-952B-08DAEB0120D2}"/>
    <hyperlink ref="B59" r:id="rId225" display="https://fbref.com/en/players/c1949191/Jarrad-Branthwaite" xr:uid="{B764C638-7356-4AF6-8482-50EB35A09EC1}"/>
    <hyperlink ref="C59" r:id="rId226" display="https://fbref.com/en/country/ENG/England-Football" xr:uid="{D9163EF2-5497-4E5A-8831-76CFA0D3077B}"/>
    <hyperlink ref="E59" r:id="rId227" display="https://fbref.com/en/squads/d3fd31cc/Everton-Stats" xr:uid="{66148D89-B796-4F84-80D2-5A368053E573}"/>
    <hyperlink ref="AK59" r:id="rId228" display="https://fbref.com/en/players/c1949191/matchlogs/2023-2024/summary/Jarrad-Branthwaite-Match-Logs" xr:uid="{1D4FD906-A7F9-457C-AD0C-9AC3E8909E69}"/>
    <hyperlink ref="B60" r:id="rId229" display="https://fbref.com/en/players/30e81a88/Rhian-Brewster" xr:uid="{48CCBC45-31B6-49D8-8846-DA1954E419CB}"/>
    <hyperlink ref="C60" r:id="rId230" display="https://fbref.com/en/country/ENG/England-Football" xr:uid="{D739F295-196B-4170-ADB5-304B529AF246}"/>
    <hyperlink ref="E60" r:id="rId231" display="https://fbref.com/en/squads/1df6b87e/Sheffield-United-Stats" xr:uid="{C8212C68-FE16-452A-8AF8-52235E85B494}"/>
    <hyperlink ref="AK60" r:id="rId232" display="https://fbref.com/en/players/30e81a88/matchlogs/2023-2024/summary/Rhian-Brewster-Match-Logs" xr:uid="{60A65343-6626-4E5D-93C6-AB42DF20F416}"/>
    <hyperlink ref="B61" r:id="rId233" display="https://fbref.com/en/players/97220da2/Armando-Broja" xr:uid="{8E821ACE-123E-4A77-B227-6B65D7FCE8ED}"/>
    <hyperlink ref="C61" r:id="rId234" display="https://fbref.com/en/country/ALB/Albania-Football" xr:uid="{8DE17EDA-F3FE-47E1-B8E1-CF683D854B29}"/>
    <hyperlink ref="E61" r:id="rId235" display="https://fbref.com/en/squads/cff3d9bb/Chelsea-Stats" xr:uid="{C5AEC7A6-EFB1-4EAB-9946-16664C419369}"/>
    <hyperlink ref="AK61" r:id="rId236" display="https://fbref.com/en/players/97220da2/matchlogs/2023-2024/summary/Armando-Broja-Match-Logs" xr:uid="{D92E793C-F207-4F15-BB7E-AAB34959B075}"/>
    <hyperlink ref="B62" r:id="rId237" display="https://fbref.com/en/players/5f346071/Andre-Brooks" xr:uid="{E102BE62-2B02-4AF2-8069-1A55D4FE8597}"/>
    <hyperlink ref="C62" r:id="rId238" display="https://fbref.com/en/country/ENG/England-Football" xr:uid="{6A12CFAD-FA3C-4827-AC21-4AB899592798}"/>
    <hyperlink ref="E62" r:id="rId239" display="https://fbref.com/en/squads/1df6b87e/Sheffield-United-Stats" xr:uid="{67FC8F51-1C6E-4234-8296-1187A058DD6F}"/>
    <hyperlink ref="AK62" r:id="rId240" display="https://fbref.com/en/players/5f346071/matchlogs/2023-2024/summary/Andre-Brooks-Match-Logs" xr:uid="{0D0F4A37-81E9-4802-BAEA-AB95B9E7787D}"/>
    <hyperlink ref="B63" r:id="rId241" display="https://fbref.com/en/players/dc4cae05/David-Brooks" xr:uid="{2A33BBA6-5A21-41C2-94F9-580C609B4554}"/>
    <hyperlink ref="C63" r:id="rId242" display="https://fbref.com/en/country/WAL/Wales-Football" xr:uid="{A8E154D2-A304-4041-A126-57ABD0722CE5}"/>
    <hyperlink ref="E63" r:id="rId243" display="https://fbref.com/en/squads/4ba7cbea/Bournemouth-Stats" xr:uid="{D33AAC78-FDE4-4563-ABEB-EA52256663A3}"/>
    <hyperlink ref="AK63" r:id="rId244" display="https://fbref.com/en/players/dc4cae05/matchlogs/2023-2024/summary/David-Brooks-Match-Logs" xr:uid="{16A2B668-139A-40B6-A86B-C01D86BC6276}"/>
    <hyperlink ref="B64" r:id="rId245" display="https://fbref.com/en/players/ca18c8f1/Jacob-Brown" xr:uid="{2FD45F6E-A500-4C2B-9490-74274D8EED4F}"/>
    <hyperlink ref="C64" r:id="rId246" display="https://fbref.com/en/country/SCO/Scotland-Football" xr:uid="{B3B1A16D-C0B2-4690-ADAD-9341DF00F38C}"/>
    <hyperlink ref="E64" r:id="rId247" display="https://fbref.com/en/squads/e297cd13/Luton-Town-Stats" xr:uid="{F2875AB3-87C5-4D8D-8E6F-1AA643D93567}"/>
    <hyperlink ref="AK64" r:id="rId248" display="https://fbref.com/en/players/ca18c8f1/matchlogs/2023-2024/summary/Jacob-Brown-Match-Logs" xr:uid="{473EB7EF-26BE-4D0A-86BE-FC88308DE643}"/>
    <hyperlink ref="B65" r:id="rId249" display="https://fbref.com/en/players/47369df8/Josh-Brownhill" xr:uid="{87721EEC-B207-427E-8C8E-A1A3A77FEABF}"/>
    <hyperlink ref="C65" r:id="rId250" display="https://fbref.com/en/country/ENG/England-Football" xr:uid="{84993B59-8557-4D6F-928E-4B95A745812D}"/>
    <hyperlink ref="E65" r:id="rId251" display="https://fbref.com/en/squads/943e8050/Burnley-Stats" xr:uid="{607C9E82-B6B1-46E6-BE52-C5B3F74279A7}"/>
    <hyperlink ref="AK65" r:id="rId252" display="https://fbref.com/en/players/47369df8/matchlogs/2023-2024/summary/Josh-Brownhill-Match-Logs" xr:uid="{CB001AD7-1E5C-4065-848B-6DBF09896E8F}"/>
    <hyperlink ref="B66" r:id="rId253" display="https://fbref.com/en/players/4e204552/Jacob-Bruun-Larsen" xr:uid="{D2D59138-5EEB-417D-95D1-365A7E382C6A}"/>
    <hyperlink ref="C66" r:id="rId254" display="https://fbref.com/en/country/DEN/Denmark-Football" xr:uid="{C0DC00F1-BF0E-442D-8F6D-63F3314B8476}"/>
    <hyperlink ref="E66" r:id="rId255" display="https://fbref.com/en/squads/943e8050/Burnley-Stats" xr:uid="{8096B415-17C3-474F-B99E-97E62B5118CC}"/>
    <hyperlink ref="AK66" r:id="rId256" display="https://fbref.com/en/players/4e204552/matchlogs/2023-2024/summary/Jacob-Bruun-Larsen-Match-Logs" xr:uid="{ADE19BD2-1ED3-4C87-B2C2-DA87FB826ABE}"/>
    <hyperlink ref="B67" r:id="rId257" display="https://fbref.com/en/players/bfc3b3a0/Hugo-Bueno" xr:uid="{F1A32C65-9FD2-4549-B8E5-5930F7392408}"/>
    <hyperlink ref="C67" r:id="rId258" display="https://fbref.com/en/country/ESP/Spain-Football" xr:uid="{722385D3-62B3-4D1D-9574-EEC5BA297C48}"/>
    <hyperlink ref="E67" r:id="rId259" display="https://fbref.com/en/squads/8cec06e1/Wolverhampton-Wanderers-Stats" xr:uid="{DA2E8833-7B74-4E55-AF47-8CD3DC8AA41B}"/>
    <hyperlink ref="AK67" r:id="rId260" display="https://fbref.com/en/players/bfc3b3a0/matchlogs/2023-2024/summary/Hugo-Bueno-Match-Logs" xr:uid="{AC571439-7BF6-4EAB-A8E8-06435379C029}"/>
    <hyperlink ref="B68" r:id="rId261" display="https://fbref.com/en/players/468a7a91/Facundo-Buonanotte" xr:uid="{30EC51C6-2D28-4616-9DF5-80D04838C3B8}"/>
    <hyperlink ref="C68" r:id="rId262" display="https://fbref.com/en/country/ARG/Argentina-Football" xr:uid="{69D1E20C-E7CB-4D45-AB7F-7EE72E45CD56}"/>
    <hyperlink ref="E68" r:id="rId263" display="https://fbref.com/en/squads/d07537b9/Brighton-and-Hove-Albion-Stats" xr:uid="{5FCAAA4B-0B32-4C8A-8296-239FF3D2996D}"/>
    <hyperlink ref="AK68" r:id="rId264" display="https://fbref.com/en/players/468a7a91/matchlogs/2023-2024/summary/Facundo-Buonanotte-Match-Logs" xr:uid="{BF6B93CF-2C3E-43BD-873C-6FD85604CD26}"/>
    <hyperlink ref="B69" r:id="rId265" display="https://fbref.com/en/players/a681b7b7/Reece-Burke" xr:uid="{9A9D3557-83A7-4102-9345-FF3D11D27BFC}"/>
    <hyperlink ref="C69" r:id="rId266" display="https://fbref.com/en/country/ENG/England-Football" xr:uid="{1F5C281B-6174-4D1E-ACCC-7A7DA5F521EB}"/>
    <hyperlink ref="E69" r:id="rId267" display="https://fbref.com/en/squads/e297cd13/Luton-Town-Stats" xr:uid="{B730EB83-FFD8-41D4-87B5-48B8AB2C8F03}"/>
    <hyperlink ref="AK69" r:id="rId268" display="https://fbref.com/en/players/a681b7b7/matchlogs/2023-2024/summary/Reece-Burke-Match-Logs" xr:uid="{C16FC20B-DE17-4418-BF8E-7685D6F68BBC}"/>
    <hyperlink ref="B70" r:id="rId269" display="https://fbref.com/en/players/b2d31e83/Dan-Burn" xr:uid="{2F736100-F679-4035-8F1C-FF7287CE99BA}"/>
    <hyperlink ref="C70" r:id="rId270" display="https://fbref.com/en/country/ENG/England-Football" xr:uid="{76C9201D-3663-4ADE-90C0-BF6ED8FF5CB0}"/>
    <hyperlink ref="E70" r:id="rId271" display="https://fbref.com/en/squads/b2b47a98/Newcastle-United-Stats" xr:uid="{F1B6F62B-D586-4DC2-B7B5-366020EB3C83}"/>
    <hyperlink ref="AK70" r:id="rId272" display="https://fbref.com/en/players/b2d31e83/matchlogs/2023-2024/summary/Dan-Burn-Match-Logs" xr:uid="{7D6CAE0C-2B01-4AB2-BF32-CB64A950752E}"/>
    <hyperlink ref="B71" r:id="rId273" display="https://fbref.com/en/players/dab84ad2/Mason-Burstow" xr:uid="{68CCE75B-2EC6-497B-8323-3FEFDE5969BB}"/>
    <hyperlink ref="C71" r:id="rId274" display="https://fbref.com/en/country/ENG/England-Football" xr:uid="{519EDD34-28A8-458F-854E-2A2D0228E35D}"/>
    <hyperlink ref="E71" r:id="rId275" display="https://fbref.com/en/squads/cff3d9bb/Chelsea-Stats" xr:uid="{5A6F3292-0BF5-47D3-9ACE-B1A21D333F9D}"/>
    <hyperlink ref="AK71" r:id="rId276" display="https://fbref.com/en/players/dab84ad2/matchlogs/2023-2024/summary/Mason-Burstow-Match-Logs" xr:uid="{31D42958-E372-4031-A38E-EBCA411A6C34}"/>
    <hyperlink ref="B72" r:id="rId277" display="https://fbref.com/en/players/16264a81/Moises-Caicedo" xr:uid="{5BDEA763-560C-4CC9-8400-DBC51EFCF05A}"/>
    <hyperlink ref="C72" r:id="rId278" display="https://fbref.com/en/country/ECU/Ecuador-Football" xr:uid="{6433F8D6-1E1C-4FC8-BF16-91BAC71B1E94}"/>
    <hyperlink ref="E72" r:id="rId279" display="https://fbref.com/en/squads/cff3d9bb/Chelsea-Stats" xr:uid="{5FB7931E-E036-4D14-8328-D9ADEB05AE9C}"/>
    <hyperlink ref="AK72" r:id="rId280" display="https://fbref.com/en/players/16264a81/matchlogs/2023-2024/summary/Moises-Caicedo-Match-Logs" xr:uid="{4A8826D7-59B4-4E42-9A1A-5F4034EA8420}"/>
    <hyperlink ref="B73" r:id="rId281" display="https://fbref.com/en/players/a8748947/Tom-Cairney" xr:uid="{AC5C7EF7-B5E3-4ECF-AA70-EBB2404E4AB4}"/>
    <hyperlink ref="C73" r:id="rId282" display="https://fbref.com/en/country/SCO/Scotland-Football" xr:uid="{43F0000B-34B5-4CE6-99E3-8147809C8422}"/>
    <hyperlink ref="E73" r:id="rId283" display="https://fbref.com/en/squads/fd962109/Fulham-Stats" xr:uid="{7F83B43F-9F72-49A8-AD67-BDD9D73B5675}"/>
    <hyperlink ref="AK73" r:id="rId284" display="https://fbref.com/en/players/a8748947/matchlogs/2023-2024/summary/Tom-Cairney-Match-Logs" xr:uid="{DCBF6CE3-E404-4F02-849E-88DDD0A99EB1}"/>
    <hyperlink ref="B74" r:id="rId285" display="https://fbref.com/en/players/59e6e5bf/Dominic-Calvert-Lewin" xr:uid="{8CB0FBF5-E03B-476D-9A7C-8589119334A4}"/>
    <hyperlink ref="C74" r:id="rId286" display="https://fbref.com/en/country/ENG/England-Football" xr:uid="{5A122B6C-CE5A-4D04-A486-CA6EA235FE9F}"/>
    <hyperlink ref="E74" r:id="rId287" display="https://fbref.com/en/squads/d3fd31cc/Everton-Stats" xr:uid="{5CF75C73-5D3E-4A78-A416-C8B41F828DD0}"/>
    <hyperlink ref="AK74" r:id="rId288" display="https://fbref.com/en/players/59e6e5bf/matchlogs/2023-2024/summary/Dominic-Calvert-Lewin-Match-Logs" xr:uid="{B88F3D3F-BDE0-4A2F-8403-676727B1F875}"/>
    <hyperlink ref="B75" r:id="rId289" display="https://fbref.com/en/players/4506aec5/Thomas-Cannon" xr:uid="{BDE8858F-14CA-4B34-87E3-CB07AAA3BD90}"/>
    <hyperlink ref="C75" r:id="rId290" display="https://fbref.com/en/country/IRL/Republic-of-Ireland-Football" xr:uid="{C884A768-9A4A-486A-9F51-65E7D73C6D92}"/>
    <hyperlink ref="E75" r:id="rId291" display="https://fbref.com/en/squads/d3fd31cc/Everton-Stats" xr:uid="{18AB4D38-8C95-4A33-B4DD-41615DBC4D08}"/>
    <hyperlink ref="AK75" r:id="rId292" display="https://fbref.com/en/players/4506aec5/matchlogs/2023-2024/summary/Thomas-Cannon-Match-Logs" xr:uid="{DDAD8757-EE4A-444F-BD80-13C6B7562A17}"/>
    <hyperlink ref="B76" r:id="rId293" display="https://fbref.com/en/players/b4a014b1/Diego-Carlos" xr:uid="{F1A15866-DB60-4D73-8E24-A41DD1893D0D}"/>
    <hyperlink ref="C76" r:id="rId294" display="https://fbref.com/en/country/BRA/Brazil-Football" xr:uid="{B881B68C-E071-4F04-BEB0-70A0D0788012}"/>
    <hyperlink ref="E76" r:id="rId295" display="https://fbref.com/en/squads/8602292d/Aston-Villa-Stats" xr:uid="{6D73A36C-6FC7-41AF-AC4F-95133FB1921E}"/>
    <hyperlink ref="AK76" r:id="rId296" display="https://fbref.com/en/players/b4a014b1/matchlogs/2023-2024/summary/Diego-Carlos-Match-Logs" xr:uid="{9F2D2CFD-7CBF-4E44-9637-2E96EBA2449E}"/>
    <hyperlink ref="B77" r:id="rId297" display="https://fbref.com/en/players/4d224fe8/Casemiro" xr:uid="{E0B194CC-6E73-4012-BED0-2393BE8DE279}"/>
    <hyperlink ref="C77" r:id="rId298" display="https://fbref.com/en/country/BRA/Brazil-Football" xr:uid="{57F3CF1A-5FCF-4E33-B501-CDC3AEDEB444}"/>
    <hyperlink ref="E77" r:id="rId299" display="https://fbref.com/en/squads/19538871/Manchester-United-Stats" xr:uid="{1DF50A69-77F8-431D-B19B-1B82FEFD702F}"/>
    <hyperlink ref="AK77" r:id="rId300" display="https://fbref.com/en/players/4d224fe8/matchlogs/2023-2024/summary/Casemiro-Match-Logs" xr:uid="{7FFA3D64-4D2E-4513-9D86-9B35B8557DEE}"/>
    <hyperlink ref="B78" r:id="rId301" display="https://fbref.com/en/players/2389cdc2/Matty-Cash" xr:uid="{9F2FE13F-BB9E-4209-A076-5DF4F7A8945E}"/>
    <hyperlink ref="C78" r:id="rId302" display="https://fbref.com/en/country/POL/Poland-Football" xr:uid="{FB92F4A5-FB53-4E2C-AD1B-4BFAF4D479CC}"/>
    <hyperlink ref="E78" r:id="rId303" display="https://fbref.com/en/squads/8602292d/Aston-Villa-Stats" xr:uid="{0DE58C5C-1CC2-4B24-9D70-832C7A287BA0}"/>
    <hyperlink ref="AK78" r:id="rId304" display="https://fbref.com/en/players/2389cdc2/matchlogs/2023-2024/summary/Matty-Cash-Match-Logs" xr:uid="{77A20001-549F-4FE5-8172-A7A336020733}"/>
    <hyperlink ref="B79" r:id="rId305" display="https://fbref.com/en/players/197640fd/Timothy-Castagne" xr:uid="{0AC8ABAE-A061-42A9-98C2-7CF36A5FB6CA}"/>
    <hyperlink ref="C79" r:id="rId306" display="https://fbref.com/en/country/BEL/Belgium-Football" xr:uid="{DA4998E5-E81B-4535-8D61-1F253D086B8D}"/>
    <hyperlink ref="E79" r:id="rId307" display="https://fbref.com/en/squads/fd962109/Fulham-Stats" xr:uid="{2404CAA4-25C0-4E03-AD43-00852394D94A}"/>
    <hyperlink ref="AK79" r:id="rId308" display="https://fbref.com/en/players/197640fd/matchlogs/2023-2024/summary/Timothy-Castagne-Match-Logs" xr:uid="{8A9A212D-819E-4D75-9A07-48654336F29B}"/>
    <hyperlink ref="B80" r:id="rId309" display="https://fbref.com/en/players/e28868f3/Jonny-Castro" xr:uid="{CD15C148-02D8-4341-BF6A-DBC6D14123D9}"/>
    <hyperlink ref="C80" r:id="rId310" display="https://fbref.com/en/country/ESP/Spain-Football" xr:uid="{A3B3DB7E-57BE-48C5-A940-8B10CCB9BC3A}"/>
    <hyperlink ref="E80" r:id="rId311" display="https://fbref.com/en/squads/8cec06e1/Wolverhampton-Wanderers-Stats" xr:uid="{9A8EBF80-3B57-4030-BBFB-1982EE6E097A}"/>
    <hyperlink ref="AK80" r:id="rId312" display="https://fbref.com/en/players/e28868f3/matchlogs/2023-2024/summary/Jonny-Castro-Match-Logs" xr:uid="{2742E54E-48B4-4AC4-B522-FA51D943E8F2}"/>
    <hyperlink ref="B81" r:id="rId313" display="https://fbref.com/en/players/9cfbad36/Julio-Cesar-Enciso" xr:uid="{4184A1CB-2397-4FA2-A095-6CF9EA502259}"/>
    <hyperlink ref="C81" r:id="rId314" display="https://fbref.com/en/country/PAR/Paraguay-Football" xr:uid="{CF682536-588C-4281-A7F4-59BEFBC94F70}"/>
    <hyperlink ref="E81" r:id="rId315" display="https://fbref.com/en/squads/d07537b9/Brighton-and-Hove-Albion-Stats" xr:uid="{98F077AA-E122-484D-9DD2-6819434313EA}"/>
    <hyperlink ref="AK81" r:id="rId316" display="https://fbref.com/en/players/9cfbad36/matchlogs/2023-2024/summary/Julio-Cesar-Enciso-Match-Logs" xr:uid="{2EA7BCB2-08DC-440D-AD53-E4DF6B7B447F}"/>
    <hyperlink ref="B82" r:id="rId317" display="https://fbref.com/en/players/890f108d/Youssef-Chermiti" xr:uid="{F4169CB5-F28A-4F6A-87BC-61417552C9C1}"/>
    <hyperlink ref="C82" r:id="rId318" display="https://fbref.com/en/country/POR/Portugal-Football" xr:uid="{6BCC1ECC-0C65-4D32-B4DE-8B5A51B78A77}"/>
    <hyperlink ref="E82" r:id="rId319" display="https://fbref.com/en/squads/d3fd31cc/Everton-Stats" xr:uid="{497613CB-247F-4E9E-BF35-113BA50DB761}"/>
    <hyperlink ref="AK82" r:id="rId320" display="https://fbref.com/en/players/890f108d/matchlogs/2023-2024/summary/Youssef-Chermiti-Match-Logs" xr:uid="{1F3914A8-3039-4D79-BEBD-6957BE543E0A}"/>
    <hyperlink ref="B83" r:id="rId321" display="https://fbref.com/en/players/d2424d1b/Ben-Chilwell" xr:uid="{A57D811E-8A5C-4A83-8111-C65DBCEC6171}"/>
    <hyperlink ref="C83" r:id="rId322" display="https://fbref.com/en/country/ENG/England-Football" xr:uid="{2E407B66-82A2-4C4D-B2E3-7601EC9FD972}"/>
    <hyperlink ref="E83" r:id="rId323" display="https://fbref.com/en/squads/cff3d9bb/Chelsea-Stats" xr:uid="{FF0DEEB0-8505-42FB-96BC-E40AF2E9124B}"/>
    <hyperlink ref="AK83" r:id="rId324" display="https://fbref.com/en/players/d2424d1b/matchlogs/2023-2024/summary/Ben-Chilwell-Match-Logs" xr:uid="{FF26E247-84AF-4CB4-A0F1-198A5A593472}"/>
    <hyperlink ref="B84" r:id="rId325" display="https://fbref.com/en/players/2696b6a9/Tahith-Chong" xr:uid="{89987EE5-C06E-4AA7-9C56-4607D4FFCF9E}"/>
    <hyperlink ref="C84" r:id="rId326" display="https://fbref.com/en/country/NED/Netherlands-Football" xr:uid="{415F049C-ACC0-429C-B174-84A3BA8FFA0C}"/>
    <hyperlink ref="E84" r:id="rId327" display="https://fbref.com/en/squads/e297cd13/Luton-Town-Stats" xr:uid="{B6D0103A-91D7-4A86-A670-FC2F93B5D067}"/>
    <hyperlink ref="AK84" r:id="rId328" display="https://fbref.com/en/players/2696b6a9/matchlogs/2023-2024/summary/Tahith-Chong-Match-Logs" xr:uid="{8CC92F0F-274D-4541-AFF1-CCD7A13F6BB3}"/>
    <hyperlink ref="B85" r:id="rId329" display="https://fbref.com/en/players/26ce2263/Ryan-Christie" xr:uid="{C826CEC5-3B8C-480E-B48D-F9143FFEAB96}"/>
    <hyperlink ref="C85" r:id="rId330" display="https://fbref.com/en/country/SCO/Scotland-Football" xr:uid="{739E939A-C92C-418E-8CC6-E72A9720117E}"/>
    <hyperlink ref="E85" r:id="rId331" display="https://fbref.com/en/squads/4ba7cbea/Bournemouth-Stats" xr:uid="{1A8110F8-E939-46CD-809B-2F5A133D4DF5}"/>
    <hyperlink ref="AK85" r:id="rId332" display="https://fbref.com/en/players/26ce2263/matchlogs/2023-2024/summary/Ryan-Christie-Match-Logs" xr:uid="{F0D0890E-4F41-4E15-94ED-850078B9219C}"/>
    <hyperlink ref="B86" r:id="rId333" display="https://fbref.com/en/players/b2f9c73e/Carney-Chukwuemeka" xr:uid="{C30141C1-5C37-4AAA-82E0-3C6CE0FAC504}"/>
    <hyperlink ref="C86" r:id="rId334" display="https://fbref.com/en/country/ENG/England-Football" xr:uid="{9C21C477-DECC-4ACB-8F8E-1681402541A5}"/>
    <hyperlink ref="E86" r:id="rId335" display="https://fbref.com/en/squads/cff3d9bb/Chelsea-Stats" xr:uid="{F8EE312E-EF0C-496F-A9D9-8432F3B924C3}"/>
    <hyperlink ref="AK86" r:id="rId336" display="https://fbref.com/en/players/b2f9c73e/matchlogs/2023-2024/summary/Carney-Chukwuemeka-Match-Logs" xr:uid="{256945DD-D0F9-45FB-90B7-D276EF9C307E}"/>
    <hyperlink ref="B87" r:id="rId337" display="https://fbref.com/en/players/0442183b/Nathaniel-Clyne" xr:uid="{374E8FB3-9EE0-4AEF-AB04-56C3DD1CA988}"/>
    <hyperlink ref="C87" r:id="rId338" display="https://fbref.com/en/country/ENG/England-Football" xr:uid="{3A49F69A-948C-4F10-8F11-325DFF050830}"/>
    <hyperlink ref="E87" r:id="rId339" display="https://fbref.com/en/squads/47c64c55/Crystal-Palace-Stats" xr:uid="{37D772AC-228C-4490-9FB9-FC38CE524DF3}"/>
    <hyperlink ref="AK87" r:id="rId340" display="https://fbref.com/en/players/0442183b/matchlogs/2023-2024/summary/Nathaniel-Clyne-Match-Logs" xr:uid="{01D69775-A605-4AEA-BF14-D8EC67F40912}"/>
    <hyperlink ref="B88" r:id="rId341" display="https://fbref.com/en/players/a8c19eb8/Nathan-Collins" xr:uid="{06FE605E-A140-4EFE-BDC0-EE661218AD08}"/>
    <hyperlink ref="C88" r:id="rId342" display="https://fbref.com/en/country/IRL/Republic-of-Ireland-Football" xr:uid="{B5091C2D-638F-4E0A-B40D-21A4C93E65B3}"/>
    <hyperlink ref="E88" r:id="rId343" display="https://fbref.com/en/squads/cd051869/Brentford-Stats" xr:uid="{C02CEB98-AA97-4608-9440-1D1E8D97D32A}"/>
    <hyperlink ref="AK88" r:id="rId344" display="https://fbref.com/en/players/a8c19eb8/matchlogs/2023-2024/summary/Nathan-Collins-Match-Logs" xr:uid="{46F33C8D-9949-4FEA-B192-910CEA546F2C}"/>
    <hyperlink ref="B89" r:id="rId345" display="https://fbref.com/en/players/700783e7/Levi-Colwill" xr:uid="{D2424968-B2D2-4875-B070-79472FE2C0BF}"/>
    <hyperlink ref="C89" r:id="rId346" display="https://fbref.com/en/country/ENG/England-Football" xr:uid="{F2F821C2-3210-4617-9D35-2EBC779A0483}"/>
    <hyperlink ref="E89" r:id="rId347" display="https://fbref.com/en/squads/cff3d9bb/Chelsea-Stats" xr:uid="{143DC7BF-4F36-4E6C-A009-EBA9D04E97BB}"/>
    <hyperlink ref="AK89" r:id="rId348" display="https://fbref.com/en/players/700783e7/matchlogs/2023-2024/summary/Levi-Colwill-Match-Logs" xr:uid="{480C50D8-1C52-4BC1-A8EF-FF7C613CBBD1}"/>
    <hyperlink ref="B90" r:id="rId349" display="https://fbref.com/en/players/2afc7272/Lewis-Cook" xr:uid="{13FF2D2C-9326-4905-96DC-14F331DEE795}"/>
    <hyperlink ref="C90" r:id="rId350" display="https://fbref.com/en/country/ENG/England-Football" xr:uid="{19DFAB7B-023C-4F34-AAA9-DB3BEF00B731}"/>
    <hyperlink ref="E90" r:id="rId351" display="https://fbref.com/en/squads/4ba7cbea/Bournemouth-Stats" xr:uid="{BD718B85-7E7D-4089-9E52-5F3575165344}"/>
    <hyperlink ref="AK90" r:id="rId352" display="https://fbref.com/en/players/2afc7272/matchlogs/2023-2024/summary/Lewis-Cook-Match-Logs" xr:uid="{A2797AB5-A8BF-42CE-AEE7-714CEA442E6B}"/>
    <hyperlink ref="B91" r:id="rId353" display="https://fbref.com/en/players/74e12f1e/Jack-Cork" xr:uid="{3E82BCC7-4F7C-4A0F-8D61-9E407E024FC6}"/>
    <hyperlink ref="C91" r:id="rId354" display="https://fbref.com/en/country/ENG/England-Football" xr:uid="{8BA2EFC6-FDF1-4E3B-88CC-14CBA804D281}"/>
    <hyperlink ref="E91" r:id="rId355" display="https://fbref.com/en/squads/943e8050/Burnley-Stats" xr:uid="{22C8FE82-BEDB-4E4B-8225-2B5914920BA2}"/>
    <hyperlink ref="AK91" r:id="rId356" display="https://fbref.com/en/players/74e12f1e/matchlogs/2023-2024/summary/Jack-Cork-Match-Logs" xr:uid="{1446EF7C-BE8F-482D-949B-668B92B1BD83}"/>
    <hyperlink ref="B92" r:id="rId357" display="https://fbref.com/en/players/beb391dd/Maxwel-Cornet" xr:uid="{B30F9050-106D-4B2D-A25D-D38536785C43}"/>
    <hyperlink ref="C92" r:id="rId358" display="https://fbref.com/en/country/CIV/Cote-dIvoire-Football" xr:uid="{62B1B351-4040-42EB-B2C2-97F61BD3FC9F}"/>
    <hyperlink ref="E92" r:id="rId359" display="https://fbref.com/en/squads/7c21e445/West-Ham-United-Stats" xr:uid="{A7774757-5094-4AD8-B4DD-B7D9126E7825}"/>
    <hyperlink ref="AK92" r:id="rId360" display="https://fbref.com/en/players/beb391dd/matchlogs/2023-2024/summary/Maxwel-Cornet-Match-Logs" xr:uid="{02F8E4C5-1DAD-4E5B-A954-77283B217074}"/>
    <hyperlink ref="B93" r:id="rId361" display="https://fbref.com/en/players/fdf3cb77/Vladimir-Coufal" xr:uid="{2691BC6B-F6E9-45EB-92D3-80372A4664F3}"/>
    <hyperlink ref="C93" r:id="rId362" display="https://fbref.com/en/country/CZE/Czech-Republic-Football" xr:uid="{25D42B5B-95B9-4879-B189-F2DBDC8AA798}"/>
    <hyperlink ref="E93" r:id="rId363" display="https://fbref.com/en/squads/7c21e445/West-Ham-United-Stats" xr:uid="{82825487-9DBE-4BD6-83D6-E8EC773F2730}"/>
    <hyperlink ref="AK93" r:id="rId364" display="https://fbref.com/en/players/fdf3cb77/matchlogs/2023-2024/summary/Vladimir-Coufal-Match-Logs" xr:uid="{985F40D4-826D-4A2B-9885-53C48EB882A7}"/>
    <hyperlink ref="B94" r:id="rId365" display="https://fbref.com/en/players/0ef89a37/Philippe-Coutinho" xr:uid="{7EA3D467-F942-4D95-80BF-8AE819DB350F}"/>
    <hyperlink ref="C94" r:id="rId366" display="https://fbref.com/en/country/BRA/Brazil-Football" xr:uid="{151EAEDA-1C2E-4E3F-B73F-F02271B57ADE}"/>
    <hyperlink ref="E94" r:id="rId367" display="https://fbref.com/en/squads/8602292d/Aston-Villa-Stats" xr:uid="{E655461A-6D21-42CD-BFD9-7161BF465292}"/>
    <hyperlink ref="AK94" r:id="rId368" display="https://fbref.com/en/players/0ef89a37/matchlogs/2023-2024/summary/Philippe-Coutinho-Match-Logs" xr:uid="{3DE16020-8325-4489-9952-6BBF076FAF83}"/>
    <hyperlink ref="B95" r:id="rId369" display="https://fbref.com/en/players/1daec722/Marc-Cucurella" xr:uid="{740CBF15-DD94-4313-95CA-A721652FE4C2}"/>
    <hyperlink ref="C95" r:id="rId370" display="https://fbref.com/en/country/ESP/Spain-Football" xr:uid="{5FB60CA5-2118-4B02-AB07-4342495150D0}"/>
    <hyperlink ref="E95" r:id="rId371" display="https://fbref.com/en/squads/cff3d9bb/Chelsea-Stats" xr:uid="{2E4B017A-1BEE-4E55-A166-3A5FBCE8D9B2}"/>
    <hyperlink ref="AK95" r:id="rId372" display="https://fbref.com/en/players/1daec722/matchlogs/2023-2024/summary/Marc-Cucurella-Match-Logs" xr:uid="{59FC5838-B233-4C39-9E1F-E87C1565ED94}"/>
    <hyperlink ref="B96" r:id="rId373" display="https://fbref.com/en/players/f6d7d690/Josh-Cullen" xr:uid="{597CD9C3-DD55-47C6-8F41-7FE677DF4819}"/>
    <hyperlink ref="C96" r:id="rId374" display="https://fbref.com/en/country/IRL/Republic-of-Ireland-Football" xr:uid="{447350FB-FA13-4693-9588-761600A180D2}"/>
    <hyperlink ref="E96" r:id="rId375" display="https://fbref.com/en/squads/943e8050/Burnley-Stats" xr:uid="{37A71D59-5BD8-40B1-BBDF-9DD95083CA15}"/>
    <hyperlink ref="AK96" r:id="rId376" display="https://fbref.com/en/players/f6d7d690/matchlogs/2023-2024/summary/Josh-Cullen-Match-Logs" xr:uid="{94C371E9-9958-415D-BEA5-B814882BD323}"/>
    <hyperlink ref="B97" r:id="rId377" display="https://fbref.com/en/players/dc62b55d/Matheus-Cunha" xr:uid="{039B02D7-B0D9-4527-B3B5-64104D8A12A1}"/>
    <hyperlink ref="C97" r:id="rId378" display="https://fbref.com/en/country/BRA/Brazil-Football" xr:uid="{D833C9DD-ACE3-49DB-A107-8BCE779BBE00}"/>
    <hyperlink ref="E97" r:id="rId379" display="https://fbref.com/en/squads/8cec06e1/Wolverhampton-Wanderers-Stats" xr:uid="{B47FBFA0-ADE4-4E25-B8E0-76BB64EBF2B0}"/>
    <hyperlink ref="AK97" r:id="rId380" display="https://fbref.com/en/players/dc62b55d/matchlogs/2023-2024/summary/Matheus-Cunha-Match-Logs" xr:uid="{B57F66CC-6D90-4E76-AE28-5ABD03F29268}"/>
    <hyperlink ref="B98" r:id="rId381" display="https://fbref.com/en/players/db4ed67b/Mahmoud-Dahoud" xr:uid="{D6223FC3-4FD2-4E00-93AC-BC4988F24F47}"/>
    <hyperlink ref="C98" r:id="rId382" display="https://fbref.com/en/country/GER/Germany-Football" xr:uid="{A120D4D1-1018-4CDE-A9F0-6221C6FB7588}"/>
    <hyperlink ref="E98" r:id="rId383" display="https://fbref.com/en/squads/d07537b9/Brighton-and-Hove-Albion-Stats" xr:uid="{94DEBD3F-BA90-42F3-9021-E5E00F01DE37}"/>
    <hyperlink ref="AK98" r:id="rId384" display="https://fbref.com/en/players/db4ed67b/matchlogs/2023-2024/summary/Mahmoud-Dahoud-Match-Logs" xr:uid="{AFA2AD9B-2958-4AE7-8E29-D75292B141BF}"/>
    <hyperlink ref="B99" r:id="rId385" display="https://fbref.com/en/players/93e08bce/Ameen-Al-Dakhil" xr:uid="{B04606C7-DA1A-4878-BFE0-08F7A2F89F8D}"/>
    <hyperlink ref="C99" r:id="rId386" display="https://fbref.com/en/country/BEL/Belgium-Football" xr:uid="{5A8EA43E-6E86-469F-8BF8-80759A6357E1}"/>
    <hyperlink ref="E99" r:id="rId387" display="https://fbref.com/en/squads/943e8050/Burnley-Stats" xr:uid="{9A7F0B87-1209-4416-9BA6-2041A30A7EC2}"/>
    <hyperlink ref="AK99" r:id="rId388" display="https://fbref.com/en/players/93e08bce/matchlogs/2023-2024/summary/Ameen-Al-Dakhil-Match-Logs" xr:uid="{E00440F3-A14B-459F-965F-C754B8289CAB}"/>
    <hyperlink ref="B100" r:id="rId389" display="https://fbref.com/en/players/d9565625/Diogo-Dalot" xr:uid="{427CBA12-C3B1-485A-AD8C-912D7D6A930D}"/>
    <hyperlink ref="C100" r:id="rId390" display="https://fbref.com/en/country/POR/Portugal-Football" xr:uid="{AB0E39CC-AA8F-41F2-959D-12D3B9E24552}"/>
    <hyperlink ref="E100" r:id="rId391" display="https://fbref.com/en/squads/19538871/Manchester-United-Stats" xr:uid="{8BE6751B-0017-45FC-833C-3A09208E7C8C}"/>
    <hyperlink ref="AK100" r:id="rId392" display="https://fbref.com/en/players/d9565625/matchlogs/2023-2024/summary/Diogo-Dalot-Match-Logs" xr:uid="{F071003D-FF94-43A4-A9DE-70BCB0FA0000}"/>
    <hyperlink ref="B101" r:id="rId393" display="https://fbref.com/en/players/215f3907/Mikkel-Damsgaard" xr:uid="{C97E7BFF-694A-48FA-BB65-9FFCC8D44440}"/>
    <hyperlink ref="C101" r:id="rId394" display="https://fbref.com/en/country/DEN/Denmark-Football" xr:uid="{AE309B9B-BD5E-49C4-BD23-CC31E039D6AD}"/>
    <hyperlink ref="E101" r:id="rId395" display="https://fbref.com/en/squads/cd051869/Brentford-Stats" xr:uid="{80FD46C0-3879-4C15-9086-38E61ADA0544}"/>
    <hyperlink ref="AK101" r:id="rId396" display="https://fbref.com/en/players/215f3907/matchlogs/2023-2024/summary/Mikkel-Damsgaard-Match-Logs" xr:uid="{23F833AB-EB83-4AD4-9367-FF24DFA27B6E}"/>
    <hyperlink ref="B102" r:id="rId397" display="https://fbref.com/en/players/a816dbfb/Danilo" xr:uid="{148838FA-5B76-411C-9EA1-06EC923A4702}"/>
    <hyperlink ref="C102" r:id="rId398" display="https://fbref.com/en/country/BRA/Brazil-Football" xr:uid="{23F78BC5-190E-4A2E-B73F-A5DFDDF647F1}"/>
    <hyperlink ref="E102" r:id="rId399" display="https://fbref.com/en/squads/e4a775cb/Nottingham-Forest-Stats" xr:uid="{5EA342A8-3A49-4A5D-97A5-4159F0D83344}"/>
    <hyperlink ref="AK102" r:id="rId400" display="https://fbref.com/en/players/a816dbfb/matchlogs/2023-2024/summary/Danilo-Match-Logs" xr:uid="{5F8D799C-B320-435C-8838-74A06ED885C3}"/>
    <hyperlink ref="B103" r:id="rId401" display="https://fbref.com/en/players/f08490a6/Arnaut-Danjuma" xr:uid="{42C419E0-68AC-4944-BB34-0FA3EF34A1FD}"/>
    <hyperlink ref="C103" r:id="rId402" display="https://fbref.com/en/country/NED/Netherlands-Football" xr:uid="{07251477-E037-4D92-8652-94292E25BDC1}"/>
    <hyperlink ref="E103" r:id="rId403" display="https://fbref.com/en/squads/d3fd31cc/Everton-Stats" xr:uid="{D6B23F69-88F2-45E8-AA81-EB455ED1D723}"/>
    <hyperlink ref="AK103" r:id="rId404" display="https://fbref.com/en/players/f08490a6/matchlogs/2023-2024/summary/Arnaut-Danjuma-Match-Logs" xr:uid="{765DDB24-7E32-4253-B284-64BD5002F8A7}"/>
    <hyperlink ref="B104" r:id="rId405" display="https://fbref.com/en/players/60344e4f/Josh-Dasilva" xr:uid="{A0CC4D76-6B5F-4F72-825C-168D3A729CDF}"/>
    <hyperlink ref="C104" r:id="rId406" display="https://fbref.com/en/country/ENG/England-Football" xr:uid="{691BE668-E91D-4188-B043-B47D2A17427B}"/>
    <hyperlink ref="E104" r:id="rId407" display="https://fbref.com/en/squads/cd051869/Brentford-Stats" xr:uid="{C6262BFC-06BE-4FF9-B72F-25E0F4E22D8D}"/>
    <hyperlink ref="AK104" r:id="rId408" display="https://fbref.com/en/players/60344e4f/matchlogs/2023-2024/summary/Josh-Dasilva-Match-Logs" xr:uid="{205EC48C-EF34-4F3F-BB83-4F4689CDD334}"/>
    <hyperlink ref="B105" r:id="rId409" display="https://fbref.com/en/players/44781702/Ben-Davies" xr:uid="{003CCFD1-96A7-42E0-B3B7-72B0A55C6D13}"/>
    <hyperlink ref="C105" r:id="rId410" display="https://fbref.com/en/country/WAL/Wales-Football" xr:uid="{4F62654F-A12D-41DA-8434-3C0A92C0A051}"/>
    <hyperlink ref="E105" r:id="rId411" display="https://fbref.com/en/squads/361ca564/Tottenham-Hotspur-Stats" xr:uid="{2CCF4CAB-E5C6-4BF2-AF0B-A75EB8392066}"/>
    <hyperlink ref="AK105" r:id="rId412" display="https://fbref.com/en/players/44781702/matchlogs/2023-2024/summary/Ben-Davies-Match-Logs" xr:uid="{5728AD6A-A084-404A-9F9B-18A3E3F5E995}"/>
    <hyperlink ref="B106" r:id="rId413" display="https://fbref.com/en/players/9228b07c/Tom-Davies" xr:uid="{B24A7171-BE7E-4480-8DE5-9F7F193609F9}"/>
    <hyperlink ref="C106" r:id="rId414" display="https://fbref.com/en/country/ENG/England-Football" xr:uid="{E92718AA-89F1-4B1B-9704-C5F32B3ED642}"/>
    <hyperlink ref="E106" r:id="rId415" display="https://fbref.com/en/squads/1df6b87e/Sheffield-United-Stats" xr:uid="{4385516E-5670-4295-92F0-311A147E6E00}"/>
    <hyperlink ref="AK106" r:id="rId416" display="https://fbref.com/en/players/9228b07c/matchlogs/2023-2024/summary/Tom-Davies-Match-Logs" xr:uid="{1E768EFE-4FBE-4676-96CA-6A01A8C67488}"/>
    <hyperlink ref="B107" r:id="rId417" display="https://fbref.com/en/players/3e9e06cb/Craig-Dawson" xr:uid="{AC775F84-225E-4BBC-91CA-609427B0B793}"/>
    <hyperlink ref="C107" r:id="rId418" display="https://fbref.com/en/country/ENG/England-Football" xr:uid="{0D2091F7-0889-41EB-BC39-8404D41EA1F8}"/>
    <hyperlink ref="E107" r:id="rId419" display="https://fbref.com/en/squads/8cec06e1/Wolverhampton-Wanderers-Stats" xr:uid="{5EF2B840-94D6-400A-AB6D-53017126322D}"/>
    <hyperlink ref="AK107" r:id="rId420" display="https://fbref.com/en/players/3e9e06cb/matchlogs/2023-2024/summary/Craig-Dawson-Match-Logs" xr:uid="{1B80BE81-B630-4512-8753-CCA3E0A2B68F}"/>
    <hyperlink ref="B108" r:id="rId421" display="https://fbref.com/en/players/e46012d4/Kevin-De-Bruyne" xr:uid="{C926334C-B399-435B-AF3D-761341CAEA61}"/>
    <hyperlink ref="C108" r:id="rId422" display="https://fbref.com/en/country/BEL/Belgium-Football" xr:uid="{64A3C32C-FBBA-4FF8-8AF5-E3E99F826571}"/>
    <hyperlink ref="E108" r:id="rId423" display="https://fbref.com/en/squads/b8fd03ef/Manchester-City-Stats" xr:uid="{0030266E-4991-4869-BE61-C9B337BC5F94}"/>
    <hyperlink ref="AK108" r:id="rId424" display="https://fbref.com/en/players/e46012d4/matchlogs/2023-2024/summary/Kevin-De-Bruyne-Match-Logs" xr:uid="{5A55FAD8-63A8-4154-BC2F-CA9BBC5601E0}"/>
    <hyperlink ref="B109" r:id="rId425" display="https://fbref.com/en/players/b737f944/Hannes-Delcroix" xr:uid="{F22E745E-42A9-4D46-B5F1-B731AB847323}"/>
    <hyperlink ref="C109" r:id="rId426" display="https://fbref.com/en/country/BEL/Belgium-Football" xr:uid="{6A12461A-C5E2-4930-B108-2B66DB30D965}"/>
    <hyperlink ref="E109" r:id="rId427" display="https://fbref.com/en/squads/943e8050/Burnley-Stats" xr:uid="{FB35B550-9281-4FBA-98B4-2B81CAC8E62B}"/>
    <hyperlink ref="AK109" r:id="rId428" display="https://fbref.com/en/players/b737f944/matchlogs/2023-2024/summary/Hannes-Delcroix-Match-Logs" xr:uid="{322180A0-6F91-49E8-AAF6-5E74C43DE779}"/>
    <hyperlink ref="B110" r:id="rId429" display="https://fbref.com/en/players/5a7301ae/Leander-Dendoncker" xr:uid="{CBD6FCAE-6114-44ED-ADC0-D8055819AABE}"/>
    <hyperlink ref="C110" r:id="rId430" display="https://fbref.com/en/country/BEL/Belgium-Football" xr:uid="{4C1FD066-EFB1-410C-80B6-CFEF6A4F733A}"/>
    <hyperlink ref="E110" r:id="rId431" display="https://fbref.com/en/squads/8602292d/Aston-Villa-Stats" xr:uid="{CC6A9A3C-7511-462F-BF84-FB08B345CFBF}"/>
    <hyperlink ref="AK110" r:id="rId432" display="https://fbref.com/en/players/5a7301ae/matchlogs/2023-2024/summary/Leander-Dendoncker-Match-Logs" xr:uid="{C7565623-CDD3-4F3B-B4E7-8A28954A4F01}"/>
    <hyperlink ref="B111" r:id="rId433" display="https://fbref.com/en/players/aeed5c06/Moussa-Diaby" xr:uid="{22B3BC25-C00C-419A-9452-3B9271F3D990}"/>
    <hyperlink ref="C111" r:id="rId434" display="https://fbref.com/en/country/FRA/France-Football" xr:uid="{FC87B20F-642F-4BB4-96F3-08C7FCF84E20}"/>
    <hyperlink ref="E111" r:id="rId435" display="https://fbref.com/en/squads/8602292d/Aston-Villa-Stats" xr:uid="{2ED6DC1C-3E41-4A1E-9619-D55B956E44CF}"/>
    <hyperlink ref="AK111" r:id="rId436" display="https://fbref.com/en/players/aeed5c06/matchlogs/2023-2024/summary/Moussa-Diaby-Match-Logs" xr:uid="{05F2793F-4F86-4FA3-BFE5-79472D8F785C}"/>
    <hyperlink ref="B112" r:id="rId437" display="https://fbref.com/en/players/31c69ef1/Ruben-Dias" xr:uid="{3F38C3DD-BEA8-4609-B9BF-906913D40DD8}"/>
    <hyperlink ref="C112" r:id="rId438" display="https://fbref.com/en/country/POR/Portugal-Football" xr:uid="{FC24C9CD-41BF-43B8-9BA9-AFC6C2D9DF68}"/>
    <hyperlink ref="E112" r:id="rId439" display="https://fbref.com/en/squads/b8fd03ef/Manchester-City-Stats" xr:uid="{24D50511-65A3-402F-8230-B2FDB1F17DA7}"/>
    <hyperlink ref="AK112" r:id="rId440" display="https://fbref.com/en/players/31c69ef1/matchlogs/2023-2024/summary/Ruben-Dias-Match-Logs" xr:uid="{DD56DD5A-D7ED-4BC9-990C-AA731C6AFBD7}"/>
    <hyperlink ref="B113" r:id="rId441" display="https://fbref.com/en/players/4a1a9578/Luis-Diaz" xr:uid="{E51CBABF-65E2-404D-9AEC-27F8E2D2BE9D}"/>
    <hyperlink ref="C113" r:id="rId442" display="https://fbref.com/en/country/COL/Colombia-Football" xr:uid="{10C01736-1F4E-4C85-9732-F64E4CEA6855}"/>
    <hyperlink ref="E113" r:id="rId443" display="https://fbref.com/en/squads/822bd0ba/Liverpool-Stats" xr:uid="{C3BBA125-4F1E-4375-A60F-7863D4305C44}"/>
    <hyperlink ref="AK113" r:id="rId444" display="https://fbref.com/en/players/4a1a9578/matchlogs/2023-2024/summary/Luis-Diaz-Match-Logs" xr:uid="{2970908A-C811-4B12-B73A-5397E3F8338F}"/>
    <hyperlink ref="B114" r:id="rId445" display="https://fbref.com/en/players/1b84dbe1/Lucas-Digne" xr:uid="{EF4D0F42-4BB3-44F8-91C8-D9A7647069EC}"/>
    <hyperlink ref="C114" r:id="rId446" display="https://fbref.com/en/country/FRA/France-Football" xr:uid="{CB91847B-C3F8-4B49-BE8B-72CC9FB3F386}"/>
    <hyperlink ref="E114" r:id="rId447" display="https://fbref.com/en/squads/8602292d/Aston-Villa-Stats" xr:uid="{A603873D-B24A-4FCC-ABC7-262E3ED7569B}"/>
    <hyperlink ref="AK114" r:id="rId448" display="https://fbref.com/en/players/1b84dbe1/matchlogs/2023-2024/summary/Lucas-Digne-Match-Logs" xr:uid="{5C427BEC-AE7E-4EEF-B002-96B5D11A9626}"/>
    <hyperlink ref="B115" r:id="rId449" display="https://fbref.com/en/players/a712ca2b/Issa-Diop" xr:uid="{5EA4413E-092E-4309-9BD3-43F22DF7DC32}"/>
    <hyperlink ref="C115" r:id="rId450" display="https://fbref.com/en/country/FRA/France-Football" xr:uid="{BF8261FF-39B9-424F-B20F-B4E4479E38E0}"/>
    <hyperlink ref="E115" r:id="rId451" display="https://fbref.com/en/squads/fd962109/Fulham-Stats" xr:uid="{FD364E08-493E-47BC-8D46-AD2D1D7CAA66}"/>
    <hyperlink ref="AK115" r:id="rId452" display="https://fbref.com/en/players/a712ca2b/matchlogs/2023-2024/summary/Issa-Diop-Match-Logs" xr:uid="{E6A0D182-DCB5-4C10-8ED1-396EB28D3609}"/>
    <hyperlink ref="B116" r:id="rId453" display="https://fbref.com/en/players/ad82197c/Axel-Disasi" xr:uid="{6B1C594C-8313-4B94-B95C-31CACB5B890A}"/>
    <hyperlink ref="C116" r:id="rId454" display="https://fbref.com/en/country/FRA/France-Football" xr:uid="{E7AE3C40-33A8-4467-868F-75D6DDCCDA09}"/>
    <hyperlink ref="E116" r:id="rId455" display="https://fbref.com/en/squads/cff3d9bb/Chelsea-Stats" xr:uid="{EB580605-2F2E-4AE5-9823-A596157499BA}"/>
    <hyperlink ref="AK116" r:id="rId456" display="https://fbref.com/en/players/ad82197c/matchlogs/2023-2024/summary/Axel-Disasi-Match-Logs" xr:uid="{3074A51B-9C9A-4F4A-9F68-37D29D7B8BAB}"/>
    <hyperlink ref="B117" r:id="rId457" display="https://fbref.com/en/players/733f1a7d/Ben-Doak" xr:uid="{A5DD90F3-6F3D-4036-B1C2-F6DCE522FC1D}"/>
    <hyperlink ref="C117" r:id="rId458" display="https://fbref.com/en/country/SCO/Scotland-Football" xr:uid="{EA8FE959-E7C6-494F-957C-3FA927BC2C53}"/>
    <hyperlink ref="E117" r:id="rId459" display="https://fbref.com/en/squads/822bd0ba/Liverpool-Stats" xr:uid="{C6DA6F67-6CAF-48B2-A831-430DE92AA9CD}"/>
    <hyperlink ref="AK117" r:id="rId460" display="https://fbref.com/en/players/733f1a7d/matchlogs/2023-2024/summary/Ben-Doak-Match-Logs" xr:uid="{85C6FCA5-D393-4D1E-8F29-1A2ACA47A21D}"/>
    <hyperlink ref="B118" r:id="rId461" display="https://fbref.com/en/players/e814e1cf/Lewis-Dobbin" xr:uid="{25F22A8D-441D-403C-A06D-D6D956F6A23F}"/>
    <hyperlink ref="C118" r:id="rId462" display="https://fbref.com/en/country/ENG/England-Football" xr:uid="{EA934F5E-A43E-4EDC-B076-1053E3541556}"/>
    <hyperlink ref="E118" r:id="rId463" display="https://fbref.com/en/squads/d3fd31cc/Everton-Stats" xr:uid="{AF77A93D-6F79-40E7-8A6F-F7F75DD38754}"/>
    <hyperlink ref="AK118" r:id="rId464" display="https://fbref.com/en/players/e814e1cf/matchlogs/2023-2024/summary/Lewis-Dobbin-Match-Logs" xr:uid="{735390D8-FECE-4926-805E-921ACA60D595}"/>
    <hyperlink ref="B119" r:id="rId465" display="https://fbref.com/en/players/d557d734/Matt-Doherty" xr:uid="{8160047A-63F1-4C1E-A3A6-92DD14676EFC}"/>
    <hyperlink ref="C119" r:id="rId466" display="https://fbref.com/en/country/IRL/Republic-of-Ireland-Football" xr:uid="{949E1E2A-FBF9-4633-8D4A-8BD4D83B2361}"/>
    <hyperlink ref="E119" r:id="rId467" display="https://fbref.com/en/squads/8cec06e1/Wolverhampton-Wanderers-Stats" xr:uid="{0B957C04-9E6F-461E-A369-80A83BFB42D3}"/>
    <hyperlink ref="AK119" r:id="rId468" display="https://fbref.com/en/players/d557d734/matchlogs/2023-2024/summary/Matt-Doherty-Match-Logs" xr:uid="{42BB2B18-2966-4BF9-953B-52F98CC82C88}"/>
    <hyperlink ref="B120" r:id="rId469" display="https://fbref.com/en/players/fffea3e5/Jeremy-Doku" xr:uid="{F0C036F1-BC03-4EBA-AADF-31FC17EBC9FC}"/>
    <hyperlink ref="C120" r:id="rId470" display="https://fbref.com/en/country/BEL/Belgium-Football" xr:uid="{CE5CE2C2-C3E3-4195-B20D-B016264E91F1}"/>
    <hyperlink ref="E120" r:id="rId471" display="https://fbref.com/en/squads/b8fd03ef/Manchester-City-Stats" xr:uid="{386F46FD-B15D-4C8D-A576-98F39C6F91EA}"/>
    <hyperlink ref="AK120" r:id="rId472" display="https://fbref.com/en/players/fffea3e5/matchlogs/2023-2024/summary/Jeremy-Doku-Match-Logs" xr:uid="{B87283F2-B5B9-4D7A-A9E6-B78F6DDFC4DE}"/>
    <hyperlink ref="B121" r:id="rId473" display="https://fbref.com/en/players/20b3a502/Nicolas-Dominguez" xr:uid="{35AFFD01-57FB-4325-9904-FD52494FDBD3}"/>
    <hyperlink ref="C121" r:id="rId474" display="https://fbref.com/en/country/ARG/Argentina-Football" xr:uid="{1337C2C3-4057-4744-B573-21A6E749E5EB}"/>
    <hyperlink ref="E121" r:id="rId475" display="https://fbref.com/en/squads/e4a775cb/Nottingham-Forest-Stats" xr:uid="{C6D4C1B6-88D6-41D3-9832-42277A94797B}"/>
    <hyperlink ref="AK121" r:id="rId476" display="https://fbref.com/en/players/20b3a502/matchlogs/2023-2024/summary/Nicolas-Dominguez-Match-Logs" xr:uid="{2E62C001-D815-4F0F-86C4-A5F298AB6955}"/>
    <hyperlink ref="B122" r:id="rId477" display="https://fbref.com/en/players/67ac5bb8/Gabriel-Dos-Santos" xr:uid="{267B4123-39C9-4E37-A47B-0E53EE74F046}"/>
    <hyperlink ref="C122" r:id="rId478" display="https://fbref.com/en/country/BRA/Brazil-Football" xr:uid="{9333C51E-AB7E-4869-9117-6530B56DA9C7}"/>
    <hyperlink ref="E122" r:id="rId479" display="https://fbref.com/en/squads/18bb7c10/Arsenal-Stats" xr:uid="{F7BEA513-0B2E-4964-A398-E6294EF59348}"/>
    <hyperlink ref="AK122" r:id="rId480" display="https://fbref.com/en/players/67ac5bb8/matchlogs/2023-2024/summary/Gabriel-Dos-Santos-Match-Logs" xr:uid="{E7F63CCF-DDCC-46E2-9F54-4D913038AD87}"/>
    <hyperlink ref="B123" r:id="rId481" display="https://fbref.com/en/players/02b29014/Abdoulaye-Doucoure" xr:uid="{FB8F24F6-62E1-4820-81D0-24229E284B0D}"/>
    <hyperlink ref="C123" r:id="rId482" display="https://fbref.com/en/country/MLI/Mali-Football" xr:uid="{6A57535E-FE36-46D3-8E42-962C0D775B85}"/>
    <hyperlink ref="E123" r:id="rId483" display="https://fbref.com/en/squads/d3fd31cc/Everton-Stats" xr:uid="{90B9FB7B-AE3A-492D-B52B-469F0B386569}"/>
    <hyperlink ref="AK123" r:id="rId484" display="https://fbref.com/en/players/02b29014/matchlogs/2023-2024/summary/Abdoulaye-Doucoure-Match-Logs" xr:uid="{5AA70C64-4CC7-4218-B450-A6211C4081B6}"/>
    <hyperlink ref="B124" r:id="rId485" display="https://fbref.com/en/players/ce4f40c7/Cheick-Doucoure" xr:uid="{44C7FA94-4400-49F7-B7F4-3B54606CC8AB}"/>
    <hyperlink ref="C124" r:id="rId486" display="https://fbref.com/en/country/MLI/Mali-Football" xr:uid="{1C51C0EF-50BF-4ACA-9D85-9D4852C87290}"/>
    <hyperlink ref="E124" r:id="rId487" display="https://fbref.com/en/squads/47c64c55/Crystal-Palace-Stats" xr:uid="{99EA33B8-951D-4059-8526-EEDDA80D4F6A}"/>
    <hyperlink ref="AK124" r:id="rId488" display="https://fbref.com/en/players/ce4f40c7/matchlogs/2023-2024/summary/Cheick-Doucoure-Match-Logs" xr:uid="{866087BF-B96A-4092-97F5-28EF25149F9A}"/>
    <hyperlink ref="B125" r:id="rId489" display="https://fbref.com/en/players/bf33b257/Alfie-Doughty" xr:uid="{9AE1794A-C628-49E1-8DDA-DE5E7C7AE06B}"/>
    <hyperlink ref="C125" r:id="rId490" display="https://fbref.com/en/country/ENG/England-Football" xr:uid="{A361F7BD-13AB-4AF3-8DBC-526BCDAA531E}"/>
    <hyperlink ref="E125" r:id="rId491" display="https://fbref.com/en/squads/e297cd13/Luton-Town-Stats" xr:uid="{6869156C-AC4D-496C-9539-7DEA5E1AAAF5}"/>
    <hyperlink ref="AK125" r:id="rId492" display="https://fbref.com/en/players/bf33b257/matchlogs/2023-2024/summary/Alfie-Doughty-Match-Logs" xr:uid="{06C14BF5-C1F6-4718-9BDA-F187320D1A93}"/>
    <hyperlink ref="B126" r:id="rId493" display="https://fbref.com/en/players/5526deb1/Tommy-Doyle" xr:uid="{5C8256AA-0BC3-44D2-B8F7-F56F625B8B0F}"/>
    <hyperlink ref="C126" r:id="rId494" display="https://fbref.com/en/country/ENG/England-Football" xr:uid="{EAE64043-338D-4506-914A-32A30DD46D0C}"/>
    <hyperlink ref="E126" r:id="rId495" display="https://fbref.com/en/squads/8cec06e1/Wolverhampton-Wanderers-Stats" xr:uid="{6DD9E0CB-B228-4AB8-8FD7-C0847726A938}"/>
    <hyperlink ref="AK126" r:id="rId496" display="https://fbref.com/en/players/5526deb1/matchlogs/2023-2024/summary/Tommy-Doyle-Match-Logs" xr:uid="{16E912C5-AA0E-4703-ABCB-49FDAE8FE465}"/>
    <hyperlink ref="B127" r:id="rId497" display="https://fbref.com/en/players/282f75f3/Lewis-Dunk" xr:uid="{E34827EB-BB9A-43DE-B39C-FAED500CB5C5}"/>
    <hyperlink ref="C127" r:id="rId498" display="https://fbref.com/en/country/ENG/England-Football" xr:uid="{3BA1EDA2-48CC-40E5-9588-420FA818B3C9}"/>
    <hyperlink ref="E127" r:id="rId499" display="https://fbref.com/en/squads/d07537b9/Brighton-and-Hove-Albion-Stats" xr:uid="{66CDA703-6280-42A7-A89C-927C25D6A410}"/>
    <hyperlink ref="AK127" r:id="rId500" display="https://fbref.com/en/players/282f75f3/matchlogs/2023-2024/summary/Lewis-Dunk-Match-Logs" xr:uid="{56714510-7BD3-4B8C-B083-98C7F3A8D2BA}"/>
    <hyperlink ref="B128" r:id="rId501" display="https://fbref.com/en/players/414184f7/Jhon-Duran" xr:uid="{ABB218DB-E413-447D-9DC0-A9B943220A24}"/>
    <hyperlink ref="C128" r:id="rId502" display="https://fbref.com/en/country/COL/Colombia-Football" xr:uid="{149E373D-FCE9-415C-9350-1BDFC43717FA}"/>
    <hyperlink ref="E128" r:id="rId503" display="https://fbref.com/en/squads/8602292d/Aston-Villa-Stats" xr:uid="{E9CB8551-459C-4006-9A90-44D392633400}"/>
    <hyperlink ref="AK128" r:id="rId504" display="https://fbref.com/en/players/414184f7/matchlogs/2023-2024/summary/Jhon-Duran-Match-Logs" xr:uid="{B629917E-62AB-4050-91A0-82B26747FD0B}"/>
    <hyperlink ref="B129" r:id="rId505" display="https://fbref.com/en/players/3bb7b8b4/Ederson" xr:uid="{AEB95DAB-AF51-4C43-9935-8DB5878297AA}"/>
    <hyperlink ref="C129" r:id="rId506" display="https://fbref.com/en/country/BRA/Brazil-Football" xr:uid="{CB9551B2-FFE3-45A4-BC74-C0A3362328C6}"/>
    <hyperlink ref="E129" r:id="rId507" display="https://fbref.com/en/squads/b8fd03ef/Manchester-City-Stats" xr:uid="{4F27627D-8C58-4B95-A403-907304763689}"/>
    <hyperlink ref="AK129" r:id="rId508" display="https://fbref.com/en/players/3bb7b8b4/matchlogs/2023-2024/summary/Ederson-Match-Logs" xr:uid="{ED67BDAD-7010-4A0A-AE4B-317E3D7D626B}"/>
    <hyperlink ref="B130" r:id="rId509" display="https://fbref.com/en/players/0562b7f1/Odsonne-Edouard" xr:uid="{082FD8C8-DA72-4B8C-A2F5-C506E8EE0F2C}"/>
    <hyperlink ref="C130" r:id="rId510" display="https://fbref.com/en/country/FRA/France-Football" xr:uid="{7897AA40-706B-4134-A5AD-34B8A5E53EE3}"/>
    <hyperlink ref="E130" r:id="rId511" display="https://fbref.com/en/squads/47c64c55/Crystal-Palace-Stats" xr:uid="{80F2152F-118A-4B57-97E2-6A5D746B3F5E}"/>
    <hyperlink ref="AK130" r:id="rId512" display="https://fbref.com/en/players/0562b7f1/matchlogs/2023-2024/summary/Odsonne-Edouard-Match-Logs" xr:uid="{1DE05918-0893-4021-926C-3910A47B1FDA}"/>
    <hyperlink ref="B131" r:id="rId513" display="https://fbref.com/en/players/debe38a0/John-Egan" xr:uid="{9D0AAEE9-CBF7-43F6-AEF6-12D1996B19DD}"/>
    <hyperlink ref="C131" r:id="rId514" display="https://fbref.com/en/country/IRL/Republic-of-Ireland-Football" xr:uid="{856AEFDC-7D82-4835-894B-5373944B15D0}"/>
    <hyperlink ref="E131" r:id="rId515" display="https://fbref.com/en/squads/1df6b87e/Sheffield-United-Stats" xr:uid="{F495152D-5529-4942-B02B-FC0EF262DC57}"/>
    <hyperlink ref="AK131" r:id="rId516" display="https://fbref.com/en/players/debe38a0/matchlogs/2023-2024/summary/John-Egan-Match-Logs" xr:uid="{B39BD253-8566-40B5-9FCF-39AABBC7EBDE}"/>
    <hyperlink ref="B132" r:id="rId517" display="https://fbref.com/en/players/2fba6108/Anthony-Elanga" xr:uid="{9767EF79-2FA5-4D97-BAD4-9E10CEB6B227}"/>
    <hyperlink ref="C132" r:id="rId518" display="https://fbref.com/en/country/SWE/Sweden-Football" xr:uid="{62C6991F-968E-4BD7-A721-AD0DDD8208A4}"/>
    <hyperlink ref="E132" r:id="rId519" display="https://fbref.com/en/squads/e4a775cb/Nottingham-Forest-Stats" xr:uid="{23248F97-200A-4AE1-8D72-777940FE21EB}"/>
    <hyperlink ref="AK132" r:id="rId520" display="https://fbref.com/en/players/2fba6108/matchlogs/2023-2024/summary/Anthony-Elanga-Match-Logs" xr:uid="{F5E297D1-5163-46A8-AC27-319BE0DFBB06}"/>
    <hyperlink ref="B133" r:id="rId521" display="https://fbref.com/en/players/b9e1436c/Harvey-Elliott" xr:uid="{5F2D98E7-9528-44A8-A98F-CAF7DF606907}"/>
    <hyperlink ref="C133" r:id="rId522" display="https://fbref.com/en/country/ENG/England-Football" xr:uid="{22AC24DD-78D7-44D7-AB29-F0562C51127A}"/>
    <hyperlink ref="E133" r:id="rId523" display="https://fbref.com/en/squads/822bd0ba/Liverpool-Stats" xr:uid="{1529E062-6D78-4B7F-B498-4DE9ED5B30A0}"/>
    <hyperlink ref="AK133" r:id="rId524" display="https://fbref.com/en/players/b9e1436c/matchlogs/2023-2024/summary/Harvey-Elliott-Match-Logs" xr:uid="{35EC108F-093B-4B7D-A1FF-50085526D4B6}"/>
    <hyperlink ref="B134" r:id="rId525" display="https://fbref.com/en/players/df8b52a5/Emerson" xr:uid="{3432A2BA-6FEF-45E1-8162-E3A0323EE37E}"/>
    <hyperlink ref="C134" r:id="rId526" display="https://fbref.com/en/country/BRA/Brazil-Football" xr:uid="{17CB9D51-B899-481C-8AF2-E93ABD90DD99}"/>
    <hyperlink ref="E134" r:id="rId527" display="https://fbref.com/en/squads/361ca564/Tottenham-Hotspur-Stats" xr:uid="{72CB8B07-0569-49A3-BF6B-6B980C96E7D5}"/>
    <hyperlink ref="AK134" r:id="rId528" display="https://fbref.com/en/players/df8b52a5/matchlogs/2023-2024/summary/Emerson-Match-Logs" xr:uid="{00C9AC83-F8A2-417E-B2F8-313B0CD79D22}"/>
    <hyperlink ref="B135" r:id="rId529" display="https://fbref.com/en/players/c149016b/Wataru-Endo" xr:uid="{4E092EC2-8CB3-4BCB-9980-66B1645CA959}"/>
    <hyperlink ref="C135" r:id="rId530" display="https://fbref.com/en/country/JPN/Japan-Football" xr:uid="{7BF0B355-F980-408A-A130-AA0CB8546752}"/>
    <hyperlink ref="E135" r:id="rId531" display="https://fbref.com/en/squads/822bd0ba/Liverpool-Stats" xr:uid="{5AFBF207-27DB-4473-9B26-BB807E3C109E}"/>
    <hyperlink ref="AK135" r:id="rId532" display="https://fbref.com/en/players/c149016b/matchlogs/2023-2024/summary/Wataru-Endo-Match-Logs" xr:uid="{FD591EFD-E5D2-416A-80EB-3E9D3D5B6F6F}"/>
    <hyperlink ref="B136" r:id="rId533" display="https://fbref.com/en/players/980522ec/Christian-Eriksen" xr:uid="{8C2BF718-A313-4434-830D-37711F0FA554}"/>
    <hyperlink ref="C136" r:id="rId534" display="https://fbref.com/en/country/DEN/Denmark-Football" xr:uid="{2EACD9E9-509A-4D32-953E-3144F80E8A0C}"/>
    <hyperlink ref="E136" r:id="rId535" display="https://fbref.com/en/squads/19538871/Manchester-United-Stats" xr:uid="{46E09078-BA1B-4803-9940-F57204D06409}"/>
    <hyperlink ref="AK136" r:id="rId536" display="https://fbref.com/en/players/980522ec/matchlogs/2023-2024/summary/Christian-Eriksen-Match-Logs" xr:uid="{759676C1-9242-483A-809E-9DC242283496}"/>
    <hyperlink ref="B137" r:id="rId537" display="https://fbref.com/en/players/d38fdf53/Pervis-Estupinan" xr:uid="{1F7FC335-8196-4599-908F-C07A275E8146}"/>
    <hyperlink ref="C137" r:id="rId538" display="https://fbref.com/en/country/ECU/Ecuador-Football" xr:uid="{4A1F574E-E773-4AFD-8EEA-DE2B2900A4F7}"/>
    <hyperlink ref="E137" r:id="rId539" display="https://fbref.com/en/squads/d07537b9/Brighton-and-Hove-Albion-Stats" xr:uid="{F40E7D0F-ECB5-4F08-831C-6CE1EE485879}"/>
    <hyperlink ref="AK137" r:id="rId540" display="https://fbref.com/en/players/d38fdf53/matchlogs/2023-2024/summary/Pervis-Estupinan-Match-Logs" xr:uid="{118316A6-A799-45A8-B464-F871B50CB799}"/>
    <hyperlink ref="B138" r:id="rId541" display="https://fbref.com/en/players/f8fcd2a5/Jonny-Evans" xr:uid="{AFFA2A4E-C086-446E-BD19-3873C81D6E61}"/>
    <hyperlink ref="C138" r:id="rId542" display="https://fbref.com/en/country/NIR/Northern-Ireland-Football" xr:uid="{D851B3C1-681E-49F5-92B0-27D5E8C21E40}"/>
    <hyperlink ref="E138" r:id="rId543" display="https://fbref.com/en/squads/19538871/Manchester-United-Stats" xr:uid="{2DA71823-31F9-415E-B82A-694034512C17}"/>
    <hyperlink ref="AK138" r:id="rId544" display="https://fbref.com/en/players/f8fcd2a5/matchlogs/2023-2024/summary/Jonny-Evans-Match-Logs" xr:uid="{2766F8B3-D88E-44D3-B267-7F43885961DE}"/>
    <hyperlink ref="B139" r:id="rId545" display="https://fbref.com/en/players/ae4fc6a4/Eberechi-Eze" xr:uid="{AE396C48-C3B2-4371-B1BA-74CAC92003B9}"/>
    <hyperlink ref="C139" r:id="rId546" display="https://fbref.com/en/country/ENG/England-Football" xr:uid="{53DA5276-B3F7-4935-8560-9DDB5D888A2C}"/>
    <hyperlink ref="E139" r:id="rId547" display="https://fbref.com/en/squads/47c64c55/Crystal-Palace-Stats" xr:uid="{39595A02-367E-4304-9B43-A53A119AA49A}"/>
    <hyperlink ref="AK139" r:id="rId548" display="https://fbref.com/en/players/ae4fc6a4/matchlogs/2023-2024/summary/Eberechi-Eze-Match-Logs" xr:uid="{8DCD912C-9F17-4A6B-B2C2-1D7758D3111E}"/>
    <hyperlink ref="B140" r:id="rId549" display="https://fbref.com/en/players/0ba976e4/Ansu-Fati" xr:uid="{21FC16C5-2C9B-43DF-9388-5001C592F6EF}"/>
    <hyperlink ref="C140" r:id="rId550" display="https://fbref.com/en/country/ESP/Spain-Football" xr:uid="{B932EBC4-54A9-4528-9BC6-FC0BF57CF309}"/>
    <hyperlink ref="E140" r:id="rId551" display="https://fbref.com/en/squads/d07537b9/Brighton-and-Hove-Albion-Stats" xr:uid="{93E7EEDA-1A00-43E7-A686-7C7D301CF3AF}"/>
    <hyperlink ref="AK140" r:id="rId552" display="https://fbref.com/en/players/0ba976e4/matchlogs/2023-2024/summary/Ansu-Fati-Match-Logs" xr:uid="{F95F94D5-8748-4D66-A3A0-D0F2E26855D2}"/>
    <hyperlink ref="B141" r:id="rId553" display="https://fbref.com/en/players/4596da74/Evan-Ferguson" xr:uid="{EC08C743-D10C-4119-9E04-EC30D3BBAE9D}"/>
    <hyperlink ref="C141" r:id="rId554" display="https://fbref.com/en/country/IRL/Republic-of-Ireland-Football" xr:uid="{FF17B2CF-F605-42F2-B52A-1400D1BD0DAC}"/>
    <hyperlink ref="E141" r:id="rId555" display="https://fbref.com/en/squads/d07537b9/Brighton-and-Hove-Albion-Stats" xr:uid="{4D669AAF-5BC3-4FDD-86D9-EBBAE72FA563}"/>
    <hyperlink ref="AK141" r:id="rId556" display="https://fbref.com/en/players/4596da74/matchlogs/2023-2024/summary/Evan-Ferguson-Match-Logs" xr:uid="{BE444BB2-CDCD-4A69-8529-9053270A1CD8}"/>
    <hyperlink ref="B142" r:id="rId557" display="https://fbref.com/en/players/507c7bdf/Bruno-Fernandes" xr:uid="{70DE1257-EBBD-423C-A3F8-7D0F6F1051F6}"/>
    <hyperlink ref="C142" r:id="rId558" display="https://fbref.com/en/country/POR/Portugal-Football" xr:uid="{E71F9433-DB06-42B8-8F4A-3D416AAB0195}"/>
    <hyperlink ref="E142" r:id="rId559" display="https://fbref.com/en/squads/19538871/Manchester-United-Stats" xr:uid="{E21C1471-94A9-425E-AB64-CBD9D5EA2F51}"/>
    <hyperlink ref="AK142" r:id="rId560" display="https://fbref.com/en/players/507c7bdf/matchlogs/2023-2024/summary/Bruno-Fernandes-Match-Logs" xr:uid="{F79377FA-EF7C-4370-9927-0AEA4FA99A4C}"/>
    <hyperlink ref="B143" r:id="rId561" display="https://fbref.com/en/players/5ff4ab71/Enzo-Fernandez" xr:uid="{C9D6B4F9-B3BF-4C7C-9D15-EDC97373C808}"/>
    <hyperlink ref="C143" r:id="rId562" display="https://fbref.com/en/country/ARG/Argentina-Football" xr:uid="{4BC9C243-20F4-4415-AB7B-695D6905080E}"/>
    <hyperlink ref="E143" r:id="rId563" display="https://fbref.com/en/squads/cff3d9bb/Chelsea-Stats" xr:uid="{E857FFD7-4FB8-4534-9BEA-69556F12FF30}"/>
    <hyperlink ref="AK143" r:id="rId564" display="https://fbref.com/en/players/5ff4ab71/matchlogs/2023-2024/summary/Enzo-Fernandez-Match-Logs" xr:uid="{7E88DDB2-4D6F-4029-A3C3-BB322672CE2B}"/>
    <hyperlink ref="B144" r:id="rId565" display="https://fbref.com/en/players/a92ab7be/Mark-Flekken" xr:uid="{D4742965-266E-4CF7-B337-B36EDBE5E025}"/>
    <hyperlink ref="C144" r:id="rId566" display="https://fbref.com/en/country/NED/Netherlands-Football" xr:uid="{D2F8061F-207F-4812-98A6-BF2E5514EA66}"/>
    <hyperlink ref="E144" r:id="rId567" display="https://fbref.com/en/squads/cd051869/Brentford-Stats" xr:uid="{894D7578-26C1-4752-9E94-12211779E4AD}"/>
    <hyperlink ref="AK144" r:id="rId568" display="https://fbref.com/en/players/a92ab7be/matchlogs/2023-2024/summary/Mark-Flekken-Match-Logs" xr:uid="{420BAAC3-0A22-48BA-BEFD-D7D308A594B9}"/>
    <hyperlink ref="B145" r:id="rId569" display="https://fbref.com/en/players/ed1e53f3/Phil-Foden" xr:uid="{F1FBAC76-C3D0-436E-8AB4-60CAE2D7E981}"/>
    <hyperlink ref="C145" r:id="rId570" display="https://fbref.com/en/country/ENG/England-Football" xr:uid="{F06FF368-3356-4D90-A781-46CDBCAB2E6C}"/>
    <hyperlink ref="E145" r:id="rId571" display="https://fbref.com/en/squads/b8fd03ef/Manchester-City-Stats" xr:uid="{6619130B-16E6-4C6D-AD8B-DC75E54D8351}"/>
    <hyperlink ref="AK145" r:id="rId572" display="https://fbref.com/en/players/ed1e53f3/matchlogs/2023-2024/summary/Phil-Foden-Match-Logs" xr:uid="{FC4C43A1-D83C-4E90-B1E8-F5F714740E7C}"/>
    <hyperlink ref="B146" r:id="rId573" display="https://fbref.com/en/players/96cf7b61/Wes-Foderingham" xr:uid="{A6660729-F73A-4298-A678-930C1B016547}"/>
    <hyperlink ref="C146" r:id="rId574" display="https://fbref.com/en/country/ENG/England-Football" xr:uid="{E57B703F-B5BB-4D72-99AE-B4947EF5B079}"/>
    <hyperlink ref="E146" r:id="rId575" display="https://fbref.com/en/squads/1df6b87e/Sheffield-United-Stats" xr:uid="{00D567DB-665B-4B81-8DD0-F22CCF09A636}"/>
    <hyperlink ref="AK146" r:id="rId576" display="https://fbref.com/en/players/96cf7b61/matchlogs/2023-2024/summary/Wes-Foderingham-Match-Logs" xr:uid="{C3C69AEA-AECF-497E-8A9B-19A07D3C5947}"/>
    <hyperlink ref="B147" r:id="rId577" display="https://fbref.com/en/players/82927de4/Pablo-Fornals" xr:uid="{AD81049F-0C80-4260-892F-78ED5748D962}"/>
    <hyperlink ref="C147" r:id="rId578" display="https://fbref.com/en/country/ESP/Spain-Football" xr:uid="{F36E362E-526B-423D-8C3F-C068580B72B9}"/>
    <hyperlink ref="E147" r:id="rId579" display="https://fbref.com/en/squads/7c21e445/West-Ham-United-Stats" xr:uid="{2F600F02-20A4-48EC-A2FD-9B2F4BA56C40}"/>
    <hyperlink ref="AK147" r:id="rId580" display="https://fbref.com/en/players/82927de4/matchlogs/2023-2024/summary/Pablo-Fornals-Match-Logs" xr:uid="{60263841-D693-4776-AA06-206B08FFCB62}"/>
    <hyperlink ref="B148" r:id="rId581" display="https://fbref.com/en/players/f84a807c/Lyle-Foster" xr:uid="{4EE8EA46-848D-4191-9AC6-ED33064C3A0E}"/>
    <hyperlink ref="C148" r:id="rId582" display="https://fbref.com/en/country/RSA/South-Africa-Football" xr:uid="{44FF153A-A118-4510-805B-585A8CFF2A34}"/>
    <hyperlink ref="E148" r:id="rId583" display="https://fbref.com/en/squads/943e8050/Burnley-Stats" xr:uid="{C566217C-CC19-4115-9981-7B4BDACAD7EF}"/>
    <hyperlink ref="AK148" r:id="rId584" display="https://fbref.com/en/players/f84a807c/matchlogs/2023-2024/summary/Lyle-Foster-Match-Logs" xr:uid="{7F5A9B8C-3FAB-4647-B280-548B1F76A374}"/>
    <hyperlink ref="B149" r:id="rId585" display="https://fbref.com/en/players/077faf72/Matheus-Franca" xr:uid="{607276EB-3145-4D94-A0F4-0FBB38508F2C}"/>
    <hyperlink ref="C149" r:id="rId586" display="https://fbref.com/en/country/BRA/Brazil-Football" xr:uid="{6B6C7B98-54EF-45C5-B190-40A9DFBBA28D}"/>
    <hyperlink ref="E149" r:id="rId587" display="https://fbref.com/en/squads/47c64c55/Crystal-Palace-Stats" xr:uid="{B0CA49E3-FDBD-48FB-9B4E-44478A51A941}"/>
    <hyperlink ref="AK149" r:id="rId588" display="https://fbref.com/en/players/077faf72/matchlogs/2023-2024/summary/Matheus-Franca-Match-Logs" xr:uid="{40991F69-1F8E-44BA-B261-2349F974FCBE}"/>
    <hyperlink ref="B150" r:id="rId589" display="https://fbref.com/en/players/1971591f/Cody-Gakpo" xr:uid="{E3E8220C-83A2-47C2-AD7B-C7DEE22B69F8}"/>
    <hyperlink ref="C150" r:id="rId590" display="https://fbref.com/en/country/NED/Netherlands-Football" xr:uid="{A5D450CC-082E-44EE-AF48-4C071B97F613}"/>
    <hyperlink ref="E150" r:id="rId591" display="https://fbref.com/en/squads/822bd0ba/Liverpool-Stats" xr:uid="{F610D03E-CED4-4A72-9E74-732FDE816D69}"/>
    <hyperlink ref="AK150" r:id="rId592" display="https://fbref.com/en/players/1971591f/matchlogs/2023-2024/summary/Cody-Gakpo-Match-Logs" xr:uid="{2FD4DB09-98A7-41A7-BD4D-82BD05B717C3}"/>
    <hyperlink ref="B151" r:id="rId593" display="https://fbref.com/en/players/c2731c10/Conor-Gallagher" xr:uid="{CF6E98E1-DAE6-48FF-9B90-50F01FA3936B}"/>
    <hyperlink ref="C151" r:id="rId594" display="https://fbref.com/en/country/ENG/England-Football" xr:uid="{83A193AA-316F-49DA-A895-F277236515F3}"/>
    <hyperlink ref="E151" r:id="rId595" display="https://fbref.com/en/squads/cff3d9bb/Chelsea-Stats" xr:uid="{C59B896A-7EF3-465B-8CF5-014288274536}"/>
    <hyperlink ref="AK151" r:id="rId596" display="https://fbref.com/en/players/c2731c10/matchlogs/2023-2024/summary/Conor-Gallagher-Match-Logs" xr:uid="{684B56E3-B73D-403E-B7D7-E6BFAB7BF286}"/>
    <hyperlink ref="B152" r:id="rId597" display="https://fbref.com/en/players/72c812f3/Idrissa-Gana-Gueye" xr:uid="{3BC8C921-0069-4524-964B-36BEA3ED4610}"/>
    <hyperlink ref="C152" r:id="rId598" display="https://fbref.com/en/country/SEN/Senegal-Football" xr:uid="{3837D910-90EB-4A5C-A3D0-83EBEDFCCE08}"/>
    <hyperlink ref="E152" r:id="rId599" display="https://fbref.com/en/squads/d3fd31cc/Everton-Stats" xr:uid="{E7A582DD-8D5E-41B6-9A03-31D2F21380BA}"/>
    <hyperlink ref="AK152" r:id="rId600" display="https://fbref.com/en/players/72c812f3/matchlogs/2023-2024/summary/Idrissa-Gana-Gueye-Match-Logs" xr:uid="{9C3760BF-CBEA-4A1E-B3A5-C719617AEEEF}"/>
    <hyperlink ref="B153" r:id="rId601" display="https://fbref.com/en/players/7aa8adfe/Alejandro-Garnacho" xr:uid="{CAB0176E-B7AC-4BAA-B019-B157DB15F359}"/>
    <hyperlink ref="C153" r:id="rId602" display="https://fbref.com/en/country/ARG/Argentina-Football" xr:uid="{412AB77F-D753-4BAF-8E19-D1D232841D60}"/>
    <hyperlink ref="E153" r:id="rId603" display="https://fbref.com/en/squads/19538871/Manchester-United-Stats" xr:uid="{DFB4958D-E57C-4834-88BD-59597E252714}"/>
    <hyperlink ref="AK153" r:id="rId604" display="https://fbref.com/en/players/7aa8adfe/matchlogs/2023-2024/summary/Alejandro-Garnacho-Match-Logs" xr:uid="{AD9DC1DD-DD0F-47DA-9B8C-7FE7731EA49B}"/>
    <hyperlink ref="B154" r:id="rId605" display="https://fbref.com/en/players/4e015693/James-Garner" xr:uid="{C351741E-DB25-44EA-B105-456CE73B24C6}"/>
    <hyperlink ref="C154" r:id="rId606" display="https://fbref.com/en/country/ENG/England-Football" xr:uid="{8C3B3FA8-535C-4D6B-9203-6427FC9480B4}"/>
    <hyperlink ref="E154" r:id="rId607" display="https://fbref.com/en/squads/d3fd31cc/Everton-Stats" xr:uid="{49F11AAD-F956-480A-A319-CA2AA3D365F5}"/>
    <hyperlink ref="AK154" r:id="rId608" display="https://fbref.com/en/players/4e015693/matchlogs/2023-2024/summary/James-Garner-Match-Logs" xr:uid="{00EDD392-C5F3-46FA-B601-0B540E4063A2}"/>
    <hyperlink ref="B155" r:id="rId609" display="https://fbref.com/en/players/f7b1d4e0/Saman-Ghoddos" xr:uid="{62A611EB-F09D-4643-BDC3-A6B373A49696}"/>
    <hyperlink ref="C155" r:id="rId610" display="https://fbref.com/en/country/IRN/Iran-Football" xr:uid="{AC7FC46A-D2E5-4233-875F-4C15A1A9B558}"/>
    <hyperlink ref="E155" r:id="rId611" display="https://fbref.com/en/squads/cd051869/Brentford-Stats" xr:uid="{7FC3B689-774E-45B3-ABF7-4076B896EA95}"/>
    <hyperlink ref="AK155" r:id="rId612" display="https://fbref.com/en/players/f7b1d4e0/matchlogs/2023-2024/summary/Saman-Ghoddos-Match-Logs" xr:uid="{DA6C5024-C62B-45C1-8064-804D332323DF}"/>
    <hyperlink ref="B156" r:id="rId613" display="https://fbref.com/en/players/32f60ed8/Morgan-Gibbs-White" xr:uid="{70F7E2F8-E2EE-4234-A1B2-B07B54F05E87}"/>
    <hyperlink ref="C156" r:id="rId614" display="https://fbref.com/en/country/ENG/England-Football" xr:uid="{FA782848-80C8-40F5-B67E-EDE44BF1AFBA}"/>
    <hyperlink ref="E156" r:id="rId615" display="https://fbref.com/en/squads/e4a775cb/Nottingham-Forest-Stats" xr:uid="{A09C8E99-0C24-4B4E-9A8F-7C7ADFA158F1}"/>
    <hyperlink ref="AK156" r:id="rId616" display="https://fbref.com/en/players/32f60ed8/matchlogs/2023-2024/summary/Morgan-Gibbs-White-Match-Logs" xr:uid="{0E8F08CF-8BF9-4E1F-B241-98E9A9D46AE5}"/>
    <hyperlink ref="B157" r:id="rId617" display="https://fbref.com/en/players/df10e27c/Billy-Gilmour" xr:uid="{0AC82627-3034-4F51-8A7C-33D8B0D22F90}"/>
    <hyperlink ref="C157" r:id="rId618" display="https://fbref.com/en/country/SCO/Scotland-Football" xr:uid="{5C70E9E0-8C47-4F83-9423-6BB88A4E6DBA}"/>
    <hyperlink ref="E157" r:id="rId619" display="https://fbref.com/en/squads/d07537b9/Brighton-and-Hove-Albion-Stats" xr:uid="{15BAAB00-ED9F-4FD0-9794-DFCB74DEABC6}"/>
    <hyperlink ref="AK157" r:id="rId620" display="https://fbref.com/en/players/df10e27c/matchlogs/2023-2024/summary/Billy-Gilmour-Match-Logs" xr:uid="{CF5B6677-BC66-4281-9DC0-044503E9C1B8}"/>
    <hyperlink ref="B158" r:id="rId621" display="https://fbref.com/en/players/9f7c837d/Ben-Godfrey" xr:uid="{6F58E3A3-6DA4-4418-B61E-E4246B26B4F5}"/>
    <hyperlink ref="C158" r:id="rId622" display="https://fbref.com/en/country/ENG/England-Football" xr:uid="{E20D0DB5-37A8-4D27-B57F-8A92C47FC703}"/>
    <hyperlink ref="E158" r:id="rId623" display="https://fbref.com/en/squads/d3fd31cc/Everton-Stats" xr:uid="{47B9F55B-199B-42F6-9D9E-8BC5F6B9CDBC}"/>
    <hyperlink ref="AK158" r:id="rId624" display="https://fbref.com/en/players/9f7c837d/matchlogs/2023-2024/summary/Ben-Godfrey-Match-Logs" xr:uid="{44B07CEB-88BE-44C0-A9DA-C3B1C23D1A7D}"/>
    <hyperlink ref="B159" r:id="rId625" display="https://fbref.com/en/players/8b57ad2c/Joao-Gomes" xr:uid="{B8848839-B29D-4630-9545-B3B098A35AF0}"/>
    <hyperlink ref="C159" r:id="rId626" display="https://fbref.com/en/country/BRA/Brazil-Football" xr:uid="{80B278CA-300E-473A-A786-42FC9CD502D1}"/>
    <hyperlink ref="E159" r:id="rId627" display="https://fbref.com/en/squads/8cec06e1/Wolverhampton-Wanderers-Stats" xr:uid="{D2B38F3E-1DC1-42EA-AF61-FB6AD19C3746}"/>
    <hyperlink ref="AK159" r:id="rId628" display="https://fbref.com/en/players/8b57ad2c/matchlogs/2023-2024/summary/Joao-Gomes-Match-Logs" xr:uid="{E9924920-5EAB-45B9-88E8-E4EF0BD630E4}"/>
    <hyperlink ref="B160" r:id="rId629" display="https://fbref.com/en/players/f0caab96/Toti-Gomes" xr:uid="{19F39394-FD3E-48E2-833A-EA60D8E7350A}"/>
    <hyperlink ref="C160" r:id="rId630" display="https://fbref.com/en/country/POR/Portugal-Football" xr:uid="{0F0691DC-7D30-4CC6-B13D-BA2A9786AFEF}"/>
    <hyperlink ref="E160" r:id="rId631" display="https://fbref.com/en/squads/8cec06e1/Wolverhampton-Wanderers-Stats" xr:uid="{6A896624-5559-44CB-B337-C745F567BC19}"/>
    <hyperlink ref="AK160" r:id="rId632" display="https://fbref.com/en/players/f0caab96/matchlogs/2023-2024/summary/Toti-Gomes-Match-Logs" xr:uid="{38F09EBB-8B71-4DCC-B0DC-7E7498A6A144}"/>
    <hyperlink ref="B161" r:id="rId633" display="https://fbref.com/en/players/7a11550b/Joe-Gomez" xr:uid="{1D9AEFF1-2D4B-4EF6-B288-FD2E9D3B0A82}"/>
    <hyperlink ref="C161" r:id="rId634" display="https://fbref.com/en/country/ENG/England-Football" xr:uid="{B67B2834-376B-471D-A96A-1D558ED980FE}"/>
    <hyperlink ref="E161" r:id="rId635" display="https://fbref.com/en/squads/822bd0ba/Liverpool-Stats" xr:uid="{7C1F541C-E6A0-4A1F-845F-BB54F746978F}"/>
    <hyperlink ref="AK161" r:id="rId636" display="https://fbref.com/en/players/7a11550b/matchlogs/2023-2024/summary/Joe-Gomez-Match-Logs" xr:uid="{12FA8E56-6F53-48F7-897D-61D82A401372}"/>
    <hyperlink ref="B162" r:id="rId637" display="https://fbref.com/en/players/01e5f06e/Sergio-Gomez" xr:uid="{579101AC-7480-40B8-91D4-597568C5233D}"/>
    <hyperlink ref="C162" r:id="rId638" display="https://fbref.com/en/country/ESP/Spain-Football" xr:uid="{10FBC60E-7D44-4747-A906-248A8A5A1A84}"/>
    <hyperlink ref="E162" r:id="rId639" display="https://fbref.com/en/squads/b8fd03ef/Manchester-City-Stats" xr:uid="{8F3A797C-5EB7-4BA2-AEDF-AE773AD0E0D4}"/>
    <hyperlink ref="AK162" r:id="rId640" display="https://fbref.com/en/players/01e5f06e/matchlogs/2023-2024/summary/Sergio-Gomez-Match-Logs" xr:uid="{EFED5191-7E29-4EB4-BE1A-1B179C6E3F93}"/>
    <hyperlink ref="B163" r:id="rId641" display="https://fbref.com/en/players/2bd83368/Anthony-Gordon" xr:uid="{0F173F95-97FE-42A9-99B9-9A1220BCC219}"/>
    <hyperlink ref="C163" r:id="rId642" display="https://fbref.com/en/country/ENG/England-Football" xr:uid="{2C5743AC-587D-4D1A-8084-E215B8D2108E}"/>
    <hyperlink ref="E163" r:id="rId643" display="https://fbref.com/en/squads/b2b47a98/Newcastle-United-Stats" xr:uid="{E062393B-6380-4872-82F4-6BB551F8284D}"/>
    <hyperlink ref="AK163" r:id="rId644" display="https://fbref.com/en/players/2bd83368/matchlogs/2023-2024/summary/Anthony-Gordon-Match-Logs" xr:uid="{11808C0B-4999-4C1C-8CAB-5EF3A0B9C661}"/>
    <hyperlink ref="B164" r:id="rId645" display="https://fbref.com/en/players/b8e740fb/Ryan-Gravenberch" xr:uid="{336B5FC2-FD4A-4C72-B52F-F82129D88AAE}"/>
    <hyperlink ref="C164" r:id="rId646" display="https://fbref.com/en/country/NED/Netherlands-Football" xr:uid="{2EAF3D77-735E-429D-A5F6-03C46198500C}"/>
    <hyperlink ref="E164" r:id="rId647" display="https://fbref.com/en/squads/822bd0ba/Liverpool-Stats" xr:uid="{0AB159C3-26D0-4B08-8C5F-87736D77B844}"/>
    <hyperlink ref="AK164" r:id="rId648" display="https://fbref.com/en/players/b8e740fb/matchlogs/2023-2024/summary/Ryan-Gravenberch-Match-Logs" xr:uid="{3D27CE37-700D-4E1D-868A-57B2CB06EC59}"/>
    <hyperlink ref="B165" r:id="rId649" display="https://fbref.com/en/players/b0b4fd3e/Jack-Grealish" xr:uid="{D6FCEBEE-6DDA-418B-849A-C6DAAF6CAC97}"/>
    <hyperlink ref="C165" r:id="rId650" display="https://fbref.com/en/country/ENG/England-Football" xr:uid="{384C75C9-3A85-4A2E-9F18-E40C34625D6D}"/>
    <hyperlink ref="E165" r:id="rId651" display="https://fbref.com/en/squads/b8fd03ef/Manchester-City-Stats" xr:uid="{7E6420F3-4231-40F7-8B30-A2A58085DA7E}"/>
    <hyperlink ref="AK165" r:id="rId652" display="https://fbref.com/en/players/b0b4fd3e/matchlogs/2023-2024/summary/Jack-Grealish-Match-Logs" xr:uid="{BDC69F9C-1CDD-4782-8229-AFF8F0223758}"/>
    <hyperlink ref="B166" r:id="rId653" display="https://fbref.com/en/players/8aec0537/Pascal-Gross" xr:uid="{51BBDB08-3DB3-4BF6-BFE6-6B38346625A9}"/>
    <hyperlink ref="C166" r:id="rId654" display="https://fbref.com/en/country/GER/Germany-Football" xr:uid="{1A2C2C33-B3F8-4D7D-AFE3-B2EBC0A39F56}"/>
    <hyperlink ref="E166" r:id="rId655" display="https://fbref.com/en/squads/d07537b9/Brighton-and-Hove-Albion-Stats" xr:uid="{70521AAB-4205-47C6-9549-3DDAFCE458D2}"/>
    <hyperlink ref="AK166" r:id="rId656" display="https://fbref.com/en/players/8aec0537/matchlogs/2023-2024/summary/Pascal-Gross-Match-Logs" xr:uid="{74871928-6C35-450F-A55C-C7A232A461A4}"/>
    <hyperlink ref="B167" r:id="rId657" display="https://fbref.com/en/players/d0706b27/Marc-Guehi" xr:uid="{9DB6B057-4C63-4E9F-AEC9-1B3668491ADB}"/>
    <hyperlink ref="C167" r:id="rId658" display="https://fbref.com/en/country/ENG/England-Football" xr:uid="{49353C2B-90B2-4F92-8C86-9E3754F98FFD}"/>
    <hyperlink ref="E167" r:id="rId659" display="https://fbref.com/en/squads/47c64c55/Crystal-Palace-Stats" xr:uid="{E1D3FBE0-2509-4E8B-A8DE-1E25F4939F9C}"/>
    <hyperlink ref="AK167" r:id="rId660" display="https://fbref.com/en/players/d0706b27/matchlogs/2023-2024/summary/Marc-Guehi-Match-Logs" xr:uid="{8AFC0951-AEF0-49D8-A9C3-2AB800088667}"/>
    <hyperlink ref="B168" r:id="rId661" display="https://fbref.com/en/players/82518f62/Bruno-Guimaraes" xr:uid="{1335970A-829D-4F6B-8EEA-8F226A14B6F3}"/>
    <hyperlink ref="C168" r:id="rId662" display="https://fbref.com/en/country/BRA/Brazil-Football" xr:uid="{6511E1B0-8709-482F-92C1-925D4F2BBD62}"/>
    <hyperlink ref="E168" r:id="rId663" display="https://fbref.com/en/squads/b2b47a98/Newcastle-United-Stats" xr:uid="{425C8921-E66C-4427-9CFF-4D38E100ADE2}"/>
    <hyperlink ref="AK168" r:id="rId664" display="https://fbref.com/en/players/82518f62/matchlogs/2023-2024/summary/Bruno-Guimaraes-Match-Logs" xr:uid="{DB28788B-DFC7-456C-8E01-57756C0D9750}"/>
    <hyperlink ref="B169" r:id="rId665" display="https://fbref.com/en/players/d56b9520/Malo-Gusto" xr:uid="{594B6283-CAF0-43B6-999A-7BADE0BB08EA}"/>
    <hyperlink ref="C169" r:id="rId666" display="https://fbref.com/en/country/FRA/France-Football" xr:uid="{6B9ED399-162A-43AA-9C43-B3232E0F3828}"/>
    <hyperlink ref="E169" r:id="rId667" display="https://fbref.com/en/squads/cff3d9bb/Chelsea-Stats" xr:uid="{0696BE03-48C7-43B4-9B98-A1CD00E52BE9}"/>
    <hyperlink ref="AK169" r:id="rId668" display="https://fbref.com/en/players/d56b9520/matchlogs/2023-2024/summary/Malo-Gusto-Match-Logs" xr:uid="{B1D1830D-74C4-45EB-B2E0-2AB311018AD9}"/>
    <hyperlink ref="B170" r:id="rId669" display="https://fbref.com/en/players/5ad50391/Josko-Gvardiol" xr:uid="{C477FC20-F743-4EC7-BFE8-8746A1818ED5}"/>
    <hyperlink ref="C170" r:id="rId670" display="https://fbref.com/en/country/CRO/Croatia-Football" xr:uid="{DFC307CB-BE43-45FD-957F-F600035CD5AB}"/>
    <hyperlink ref="E170" r:id="rId671" display="https://fbref.com/en/squads/b8fd03ef/Manchester-City-Stats" xr:uid="{82186500-CE58-426F-A793-10468E857B18}"/>
    <hyperlink ref="AK170" r:id="rId672" display="https://fbref.com/en/players/5ad50391/matchlogs/2023-2024/summary/Josko-Gvardiol-Match-Logs" xr:uid="{44D09D65-55C8-43A3-A112-8FE7631FE669}"/>
    <hyperlink ref="B171" r:id="rId673" display="https://fbref.com/en/players/1f44ac21/Erling-Haaland" xr:uid="{F3C4288D-83AB-4933-98AF-F53E2A66851D}"/>
    <hyperlink ref="C171" r:id="rId674" display="https://fbref.com/en/country/NOR/Norway-Football" xr:uid="{6FBED1B4-1329-4488-A846-AE1AC0D29934}"/>
    <hyperlink ref="E171" r:id="rId675" display="https://fbref.com/en/squads/b8fd03ef/Manchester-City-Stats" xr:uid="{4AE2990D-46A1-4D08-801B-AF6F463840BD}"/>
    <hyperlink ref="AK171" r:id="rId676" display="https://fbref.com/en/players/1f44ac21/matchlogs/2023-2024/summary/Erling-Haaland-Match-Logs" xr:uid="{9983E64C-B8B1-47B7-8D7A-5806D5BC16E6}"/>
    <hyperlink ref="B172" r:id="rId677" display="https://fbref.com/en/players/a7588cdc/Antwoine-Hackford" xr:uid="{05B1A797-9B9F-4623-A315-1E6EFF10C119}"/>
    <hyperlink ref="C172" r:id="rId678" display="https://fbref.com/en/country/ENG/England-Football" xr:uid="{EB1C1524-B747-4CBC-9D92-6E5013FC138E}"/>
    <hyperlink ref="E172" r:id="rId679" display="https://fbref.com/en/squads/1df6b87e/Sheffield-United-Stats" xr:uid="{9E0CA75A-291C-4A07-BFAB-CA2664EC55C9}"/>
    <hyperlink ref="AK172" r:id="rId680" display="https://fbref.com/en/players/a7588cdc/matchlogs/2023-2024/summary/Antwoine-Hackford-Match-Logs" xr:uid="{322E80CE-EE55-45C2-B9E5-E8935E42C0D5}"/>
    <hyperlink ref="B173" r:id="rId681" display="https://fbref.com/en/players/da011f18/Lewis-Hall" xr:uid="{4CC6DC12-55B4-4007-8DC6-9C7452BAD613}"/>
    <hyperlink ref="C173" r:id="rId682" display="https://fbref.com/en/country/ENG/England-Football" xr:uid="{4F5C9D68-FBA1-4A7B-8006-DE3BD58279FE}"/>
    <hyperlink ref="E173" r:id="rId683" display="https://fbref.com/en/squads/b2b47a98/Newcastle-United-Stats" xr:uid="{299E479A-D4EE-4809-8191-35222E1918A2}"/>
    <hyperlink ref="AK173" r:id="rId684" display="https://fbref.com/en/players/da011f18/matchlogs/2023-2024/summary/Lewis-Hall-Match-Logs" xr:uid="{CEECD38C-F7BA-4EB9-A58E-D6FCB2D95321}"/>
    <hyperlink ref="B174" r:id="rId685" display="https://fbref.com/en/players/eebacc07/Gustavo-Hamer" xr:uid="{E0D0F130-1008-4631-8496-78394D326B52}"/>
    <hyperlink ref="C174" r:id="rId686" display="https://fbref.com/en/country/NED/Netherlands-Football" xr:uid="{6CED3C55-841C-4F35-8AEB-97066227AAFC}"/>
    <hyperlink ref="E174" r:id="rId687" display="https://fbref.com/en/squads/1df6b87e/Sheffield-United-Stats" xr:uid="{DFDCCD7C-9275-4157-92B4-C1ECE3A92A61}"/>
    <hyperlink ref="AK174" r:id="rId688" display="https://fbref.com/en/players/eebacc07/matchlogs/2023-2024/summary/Gustavo-Hamer-Match-Logs" xr:uid="{4660BED8-AB82-4BFC-89DF-6FA398EEE246}"/>
    <hyperlink ref="B175" r:id="rId689" display="https://fbref.com/en/players/8c3078cd/Luke-Harris" xr:uid="{F4F1B16D-ACD1-4E9C-9DE2-057A1F4FF9E4}"/>
    <hyperlink ref="C175" r:id="rId690" display="https://fbref.com/en/country/WAL/Wales-Football" xr:uid="{4066514D-E005-4C5D-9419-95D1D6716CF9}"/>
    <hyperlink ref="E175" r:id="rId691" display="https://fbref.com/en/squads/fd962109/Fulham-Stats" xr:uid="{43467B1A-064C-474F-A20F-14761E1B7F25}"/>
    <hyperlink ref="AK175" r:id="rId692" display="https://fbref.com/en/players/8c3078cd/matchlogs/2023-2024/summary/Luke-Harris-Match-Logs" xr:uid="{322C35F7-AA53-48E1-80F7-9B53A31B7B6D}"/>
    <hyperlink ref="B176" r:id="rId693" display="https://fbref.com/en/players/aa849a12/Jack-Harrison" xr:uid="{91C0851D-901E-40AA-BA8A-513A660CB4A8}"/>
    <hyperlink ref="C176" r:id="rId694" display="https://fbref.com/en/country/ENG/England-Football" xr:uid="{4F4830B0-C8D4-4006-9010-EBF7AEB0B9CC}"/>
    <hyperlink ref="E176" r:id="rId695" display="https://fbref.com/en/squads/d3fd31cc/Everton-Stats" xr:uid="{6730FC0A-6DB3-4DD5-A389-00E174B37DCF}"/>
    <hyperlink ref="AK176" r:id="rId696" display="https://fbref.com/en/players/aa849a12/matchlogs/2023-2024/summary/Jack-Harrison-Match-Logs" xr:uid="{CFA0048E-AC58-4AB8-9132-D5B1CB1DCFA1}"/>
    <hyperlink ref="B177" r:id="rId697" display="https://fbref.com/en/players/fed7cb61/Kai-Havertz" xr:uid="{274BE9A0-FC4D-4375-ACCB-3E257C78AC46}"/>
    <hyperlink ref="C177" r:id="rId698" display="https://fbref.com/en/country/GER/Germany-Football" xr:uid="{FE9E4EE3-2C49-4DB3-805D-5AA8E85D5068}"/>
    <hyperlink ref="E177" r:id="rId699" display="https://fbref.com/en/squads/18bb7c10/Arsenal-Stats" xr:uid="{92019354-C3AA-4E50-B11D-3985905F9CE0}"/>
    <hyperlink ref="AK177" r:id="rId700" display="https://fbref.com/en/players/fed7cb61/matchlogs/2023-2024/summary/Kai-Havertz-Match-Logs" xr:uid="{9BFF98FD-1C4D-4E5B-ACEF-531CC849FCBC}"/>
    <hyperlink ref="B178" r:id="rId701" display="https://fbref.com/en/players/4fd08daa/Jan-Paul-van-Hecke" xr:uid="{9CE1D750-6012-4FFD-BE6E-F3B66384A0A8}"/>
    <hyperlink ref="C178" r:id="rId702" display="https://fbref.com/en/country/NED/Netherlands-Football" xr:uid="{070E468A-1F21-4770-8514-92B624B1A129}"/>
    <hyperlink ref="E178" r:id="rId703" display="https://fbref.com/en/squads/d07537b9/Brighton-and-Hove-Albion-Stats" xr:uid="{E8C63E95-C2A5-4812-8525-9174C5B8F9F1}"/>
    <hyperlink ref="AK178" r:id="rId704" display="https://fbref.com/en/players/4fd08daa/matchlogs/2023-2024/summary/Jan-Paul-van-Hecke-Match-Logs" xr:uid="{744CC525-F6E4-4139-A4A7-094EE054A408}"/>
    <hyperlink ref="B179" r:id="rId705" display="https://fbref.com/en/players/169fd162/Hwang-Hee-chan" xr:uid="{A13C4B15-5C35-4DF5-9C84-5CCC400211F4}"/>
    <hyperlink ref="C179" r:id="rId706" display="https://fbref.com/en/country/KOR/Korea-Republic-Football" xr:uid="{E7B0EC24-BEB6-431F-AEE2-9DE632FB27A9}"/>
    <hyperlink ref="E179" r:id="rId707" display="https://fbref.com/en/squads/8cec06e1/Wolverhampton-Wanderers-Stats" xr:uid="{9EE53C5A-5334-41AB-88AF-E3E73B3AA50A}"/>
    <hyperlink ref="AK179" r:id="rId708" display="https://fbref.com/en/players/169fd162/matchlogs/2023-2024/summary/Hwang-Hee-chan-Match-Logs" xr:uid="{F88C1858-BA65-47A1-96E5-994AD7EEC7C4}"/>
    <hyperlink ref="B180" r:id="rId709" display="https://fbref.com/en/players/8a3c1dc7/Rico-Henry" xr:uid="{CA9F120C-42E5-4572-831C-B0EAA25E102C}"/>
    <hyperlink ref="C180" r:id="rId710" display="https://fbref.com/en/country/ENG/England-Football" xr:uid="{412CACBC-9FB7-4F6B-A223-F35A88D1DD23}"/>
    <hyperlink ref="E180" r:id="rId711" display="https://fbref.com/en/squads/cd051869/Brentford-Stats" xr:uid="{22E5216D-59A4-4698-B945-97BB792B1E4B}"/>
    <hyperlink ref="AK180" r:id="rId712" display="https://fbref.com/en/players/8a3c1dc7/matchlogs/2023-2024/summary/Rico-Henry-Match-Logs" xr:uid="{A8011638-BC75-493F-BA0A-3643C077036F}"/>
    <hyperlink ref="B181" r:id="rId713" display="https://fbref.com/en/players/92e7e919/Son-Heung-min" xr:uid="{DAF10F3A-8FF7-43A1-A6D3-8BDCD0E74C7F}"/>
    <hyperlink ref="C181" r:id="rId714" display="https://fbref.com/en/country/KOR/Korea-Republic-Football" xr:uid="{E603154A-95FC-447E-B7EC-1F3B01A5594E}"/>
    <hyperlink ref="E181" r:id="rId715" display="https://fbref.com/en/squads/361ca564/Tottenham-Hotspur-Stats" xr:uid="{8EEFFF12-FD14-4AC0-8492-F7FB1B313C3C}"/>
    <hyperlink ref="AK181" r:id="rId716" display="https://fbref.com/en/players/92e7e919/matchlogs/2023-2024/summary/Son-Heung-min-Match-Logs" xr:uid="{825BD5A8-4D4F-490D-8082-3B3FC0B7C55C}"/>
    <hyperlink ref="B182" r:id="rId717" display="https://fbref.com/en/players/1780bb4a/Aaron-Hickey" xr:uid="{00FEDF3A-4115-4810-8ECF-86F9767346DB}"/>
    <hyperlink ref="C182" r:id="rId718" display="https://fbref.com/en/country/SCO/Scotland-Football" xr:uid="{B0ACB638-0A14-4B5A-A2DC-D3594EAD6E64}"/>
    <hyperlink ref="E182" r:id="rId719" display="https://fbref.com/en/squads/cd051869/Brentford-Stats" xr:uid="{AB05C4C6-B6B3-4C6C-AE76-32DB0921F1CB}"/>
    <hyperlink ref="AK182" r:id="rId720" display="https://fbref.com/en/players/1780bb4a/matchlogs/2023-2024/summary/Aaron-Hickey-Match-Logs" xr:uid="{B2B2CADB-DEC8-42C0-BD15-92BC662BD419}"/>
    <hyperlink ref="B183" r:id="rId721" display="https://fbref.com/en/players/69942fb3/James-Hill" xr:uid="{D2C31C0D-FC06-431F-8A29-AD9D5165DA86}"/>
    <hyperlink ref="C183" r:id="rId722" display="https://fbref.com/en/country/ENG/England-Football" xr:uid="{B76A24E7-35B3-4CCF-8BBC-4C43495DD602}"/>
    <hyperlink ref="E183" r:id="rId723" display="https://fbref.com/en/squads/4ba7cbea/Bournemouth-Stats" xr:uid="{FB19F857-4C14-444E-8D2C-0B4681D1ACEC}"/>
    <hyperlink ref="AK183" r:id="rId724" display="https://fbref.com/en/players/69942fb3/matchlogs/2023-2024/summary/James-Hill-Match-Logs" xr:uid="{A0270918-5602-4789-B11F-82DF2DF7E956}"/>
    <hyperlink ref="B184" r:id="rId725" display="https://fbref.com/en/players/e98211e7/Jack-Hinshelwood" xr:uid="{252A08DD-5EF5-4B7C-92FD-F630997D9B1D}"/>
    <hyperlink ref="C184" r:id="rId726" display="https://fbref.com/en/country/ENG/England-Football" xr:uid="{1111000B-3811-4E12-AAAE-322349B6D814}"/>
    <hyperlink ref="E184" r:id="rId727" display="https://fbref.com/en/squads/d07537b9/Brighton-and-Hove-Albion-Stats" xr:uid="{E722100A-26AB-4520-8680-F2F9DB8D1801}"/>
    <hyperlink ref="AK184" r:id="rId728" display="https://fbref.com/en/players/e98211e7/matchlogs/2023-2024/summary/Jack-Hinshelwood-Match-Logs" xr:uid="{10BD8412-58C2-4ABD-85EB-992ACF848F03}"/>
    <hyperlink ref="B185" r:id="rId729" display="https://fbref.com/en/players/15f3ec41/Callum-Hudson-Odoi" xr:uid="{19B091BD-56DD-4FBE-814F-CF446CD96B80}"/>
    <hyperlink ref="C185" r:id="rId730" display="https://fbref.com/en/country/ENG/England-Football" xr:uid="{216F939D-D0BF-4F57-B14A-9358B38B2F84}"/>
    <hyperlink ref="E185" r:id="rId731" display="https://fbref.com/en/squads/e4a775cb/Nottingham-Forest-Stats" xr:uid="{81A16280-E9C1-4DA9-8D94-CD9D8DFE35AA}"/>
    <hyperlink ref="AK185" r:id="rId732" display="https://fbref.com/en/players/15f3ec41/matchlogs/2023-2024/summary/Callum-Hudson-Odoi-Match-Logs" xr:uid="{61B37458-2256-416D-9A96-E0FF1F6FEE50}"/>
    <hyperlink ref="B186" r:id="rId733" display="https://fbref.com/en/players/a0666d3e/Will-Hughes" xr:uid="{80552DD7-C833-4E89-A4C2-F02EEFBAD470}"/>
    <hyperlink ref="C186" r:id="rId734" display="https://fbref.com/en/country/ENG/England-Football" xr:uid="{B1D20DCA-FBA7-4449-8E4B-304ADD3F75B5}"/>
    <hyperlink ref="E186" r:id="rId735" display="https://fbref.com/en/squads/47c64c55/Crystal-Palace-Stats" xr:uid="{4F78F3FA-EBC5-4A8E-BC26-F7220C2A0506}"/>
    <hyperlink ref="AK186" r:id="rId736" display="https://fbref.com/en/players/a0666d3e/matchlogs/2023-2024/summary/Will-Hughes-Match-Logs" xr:uid="{06AF1DE4-6A9C-49FA-8175-61F4C0FA461C}"/>
    <hyperlink ref="B187" r:id="rId737" display="https://fbref.com/en/players/8b04d6c1/Pierre-Hojbjerg" xr:uid="{33BD7C3F-569D-406B-BE93-B3AAEFC77D9B}"/>
    <hyperlink ref="C187" r:id="rId738" display="https://fbref.com/en/country/DEN/Denmark-Football" xr:uid="{A056A150-DDBD-4777-98DF-441A0DC49BB7}"/>
    <hyperlink ref="E187" r:id="rId739" display="https://fbref.com/en/squads/361ca564/Tottenham-Hotspur-Stats" xr:uid="{61473647-64F3-4660-B02F-662F9E3D2F33}"/>
    <hyperlink ref="AK187" r:id="rId740" display="https://fbref.com/en/players/8b04d6c1/matchlogs/2023-2024/summary/Pierre-Hojbjerg-Match-Logs" xr:uid="{5AA2F051-73C8-4295-9470-09A821F85FFA}"/>
    <hyperlink ref="B188" r:id="rId741" display="https://fbref.com/en/players/491a433d/Rasmus-Hojlund" xr:uid="{C870E4CB-5AFB-4B44-A85B-760156B6A9EC}"/>
    <hyperlink ref="C188" r:id="rId742" display="https://fbref.com/en/country/DEN/Denmark-Football" xr:uid="{4C85D420-2E3B-4F23-807C-89476BDB355D}"/>
    <hyperlink ref="E188" r:id="rId743" display="https://fbref.com/en/squads/19538871/Manchester-United-Stats" xr:uid="{21E53557-BA7B-4DD7-BA00-BC860CCBCCA2}"/>
    <hyperlink ref="AK188" r:id="rId744" display="https://fbref.com/en/players/491a433d/matchlogs/2023-2024/summary/Rasmus-Hojlund-Match-Logs" xr:uid="{03D657E1-FCA6-4686-A0DB-490A5CE20CF4}"/>
    <hyperlink ref="B189" r:id="rId745" display="https://fbref.com/en/players/a4e85758/Igor" xr:uid="{F51E9D1C-53C7-497F-8BC7-372A69F64156}"/>
    <hyperlink ref="C189" r:id="rId746" display="https://fbref.com/en/country/BRA/Brazil-Football" xr:uid="{09943D6E-01C7-4223-A13D-89F22D7040A2}"/>
    <hyperlink ref="E189" r:id="rId747" display="https://fbref.com/en/squads/d07537b9/Brighton-and-Hove-Albion-Stats" xr:uid="{1A930A59-FAB0-406E-BC06-1BAFA0B615CA}"/>
    <hyperlink ref="AK189" r:id="rId748" display="https://fbref.com/en/players/a4e85758/matchlogs/2023-2024/summary/Igor-Match-Logs" xr:uid="{F83757FA-A440-4711-A95D-4B2FBECE4509}"/>
    <hyperlink ref="B190" r:id="rId749" display="https://fbref.com/en/players/07802f7f/Danny-Ings" xr:uid="{B026F046-A9DF-4793-856F-E2C886D7998A}"/>
    <hyperlink ref="C190" r:id="rId750" display="https://fbref.com/en/country/ENG/England-Football" xr:uid="{26090505-7724-4B7E-9E88-B6D820A6E301}"/>
    <hyperlink ref="E190" r:id="rId751" display="https://fbref.com/en/squads/7c21e445/West-Ham-United-Stats" xr:uid="{D2EEFD80-8FD0-480A-A1D0-1A1934A5F250}"/>
    <hyperlink ref="AK190" r:id="rId752" display="https://fbref.com/en/players/07802f7f/matchlogs/2023-2024/summary/Danny-Ings-Match-Logs" xr:uid="{F884CFD8-9770-4990-BE77-83DDE47329CA}"/>
    <hyperlink ref="B191" r:id="rId753" display="https://fbref.com/en/players/8e92be30/Alexander-Isak" xr:uid="{51F86AA2-18C9-4D88-9A8E-4646618D6333}"/>
    <hyperlink ref="C191" r:id="rId754" display="https://fbref.com/en/country/SWE/Sweden-Football" xr:uid="{D447CDF5-DA2C-468E-B101-40E89C0DF63B}"/>
    <hyperlink ref="E191" r:id="rId755" display="https://fbref.com/en/squads/b2b47a98/Newcastle-United-Stats" xr:uid="{B3BDB15F-28A3-45C6-BB74-D60A758CEDE2}"/>
    <hyperlink ref="AK191" r:id="rId756" display="https://fbref.com/en/players/8e92be30/matchlogs/2023-2024/summary/Alexander-Isak-Match-Logs" xr:uid="{DE525C59-8439-40BF-8E84-C8D5F411F1B3}"/>
    <hyperlink ref="B192" r:id="rId757" display="https://fbref.com/en/players/6ca5ec4b/Alex-Iwobi" xr:uid="{902234BC-AE14-4B4A-BFD6-927DF922662C}"/>
    <hyperlink ref="C192" r:id="rId758" display="https://fbref.com/en/country/NGA/Nigeria-Football" xr:uid="{519EBDE2-A556-4478-A31C-F2E216D7C1CB}"/>
    <hyperlink ref="E192" r:id="rId759" display="https://fbref.com/en/squads/d3fd31cc/Everton-Stats" xr:uid="{FE03BB01-CDAE-4ED1-8027-C329893CA8DD}"/>
    <hyperlink ref="AK192" r:id="rId760" display="https://fbref.com/en/players/6ca5ec4b/matchlogs/2023-2024/summary/Alex-Iwobi-Match-Logs" xr:uid="{4F982626-FC4D-4C53-99AC-723F4867F6B4}"/>
    <hyperlink ref="B193" r:id="rId761" display="https://fbref.com/en/players/6ca5ec4b/Alex-Iwobi" xr:uid="{AF1C0390-CEB5-429F-8821-5D5579B0E6AF}"/>
    <hyperlink ref="C193" r:id="rId762" display="https://fbref.com/en/country/NGA/Nigeria-Football" xr:uid="{EB7D4379-130B-4023-992E-196B17F77A20}"/>
    <hyperlink ref="E193" r:id="rId763" display="https://fbref.com/en/squads/fd962109/Fulham-Stats" xr:uid="{6AA578F4-330E-4936-8480-99374F4703E3}"/>
    <hyperlink ref="AK193" r:id="rId764" display="https://fbref.com/en/players/6ca5ec4b/matchlogs/2023-2024/summary/Alex-Iwobi-Match-Logs" xr:uid="{B9D339E2-F6E8-4A28-8F72-C9675BD355CD}"/>
    <hyperlink ref="B194" r:id="rId765" display="https://fbref.com/en/players/9c36ed83/Nicolas-Jackson" xr:uid="{17112717-B069-40E2-A2B9-03ACB7DA1A47}"/>
    <hyperlink ref="C194" r:id="rId766" display="https://fbref.com/en/country/SEN/Senegal-Football" xr:uid="{8A536FFA-E2A6-4DB8-A7C2-AEA4C8F581D9}"/>
    <hyperlink ref="E194" r:id="rId767" display="https://fbref.com/en/squads/cff3d9bb/Chelsea-Stats" xr:uid="{10717395-9399-464F-91D0-5283DA1909FE}"/>
    <hyperlink ref="AK194" r:id="rId768" display="https://fbref.com/en/players/9c36ed83/matchlogs/2023-2024/summary/Nicolas-Jackson-Match-Logs" xr:uid="{DBE802AE-8996-4044-8546-784286B64E8B}"/>
    <hyperlink ref="B195" r:id="rId769" display="https://fbref.com/en/players/1265a93a/Reece-James" xr:uid="{2BED758E-B98B-4FE4-9626-72ED3C9DB9C3}"/>
    <hyperlink ref="C195" r:id="rId770" display="https://fbref.com/en/country/ENG/England-Football" xr:uid="{557F62F0-42DE-4189-9DF8-2BD4DA46ED87}"/>
    <hyperlink ref="E195" r:id="rId771" display="https://fbref.com/en/squads/cff3d9bb/Chelsea-Stats" xr:uid="{C0BBCE4C-B49C-4DF1-92E3-3585B94E4D39}"/>
    <hyperlink ref="AK195" r:id="rId772" display="https://fbref.com/en/players/1265a93a/matchlogs/2023-2024/summary/Reece-James-Match-Logs" xr:uid="{86747F96-35BF-4E79-8B53-2C302811EAF7}"/>
    <hyperlink ref="B196" r:id="rId773" display="https://fbref.com/en/players/8449d35e/Vitaly-Janelt" xr:uid="{75DDF489-7654-4951-975D-C4B907FC4003}"/>
    <hyperlink ref="C196" r:id="rId774" display="https://fbref.com/en/country/GER/Germany-Football" xr:uid="{C54CDE30-54DA-47F8-B7CF-ABDC69104029}"/>
    <hyperlink ref="E196" r:id="rId775" display="https://fbref.com/en/squads/cd051869/Brentford-Stats" xr:uid="{BCE77400-8A68-425D-9C4A-8EB164746371}"/>
    <hyperlink ref="AK196" r:id="rId776" display="https://fbref.com/en/players/8449d35e/matchlogs/2023-2024/summary/Vitaly-Janelt-Match-Logs" xr:uid="{B6CEDE0F-F690-4257-BF35-0EC0C3098DAE}"/>
    <hyperlink ref="B197" r:id="rId777" display="https://fbref.com/en/players/0f134faf/Mathias-Jensen" xr:uid="{5321FCFB-9FBA-4254-BA2E-9714BA6DE4B6}"/>
    <hyperlink ref="C197" r:id="rId778" display="https://fbref.com/en/country/DEN/Denmark-Football" xr:uid="{F0B78112-48B5-42BB-A9F7-C3E1D4F6CFE3}"/>
    <hyperlink ref="E197" r:id="rId779" display="https://fbref.com/en/squads/cd051869/Brentford-Stats" xr:uid="{4019F6DD-2575-4C94-A0C0-4E1A47A5EBFB}"/>
    <hyperlink ref="AK197" r:id="rId780" display="https://fbref.com/en/players/0f134faf/matchlogs/2023-2024/summary/Mathias-Jensen-Match-Logs" xr:uid="{355E0567-FAFE-4493-BB72-DA3293A9ADC6}"/>
    <hyperlink ref="B198" r:id="rId781" display="https://fbref.com/en/players/b66315ae/Gabriel-Jesus" xr:uid="{6389E4D0-BD6C-4B03-88FC-C40DE27E01CF}"/>
    <hyperlink ref="C198" r:id="rId782" display="https://fbref.com/en/country/BRA/Brazil-Football" xr:uid="{C7A0BBB6-9679-432E-A11D-C8E0BFFDBB4E}"/>
    <hyperlink ref="E198" r:id="rId783" display="https://fbref.com/en/squads/18bb7c10/Arsenal-Stats" xr:uid="{7B0C4443-1D7A-453D-B86D-A3D2181AE94D}"/>
    <hyperlink ref="AK198" r:id="rId784" display="https://fbref.com/en/players/b66315ae/matchlogs/2023-2024/summary/Gabriel-Jesus-Match-Logs" xr:uid="{162172CD-654B-44D7-BFDA-13532A36E35F}"/>
    <hyperlink ref="B199" r:id="rId785" display="https://fbref.com/en/players/b561db50/Raul-Jimenez" xr:uid="{6AE56077-DA32-41F5-AE1C-E86FDC3C94B4}"/>
    <hyperlink ref="C199" r:id="rId786" display="https://fbref.com/en/country/MEX/Mexico-Football" xr:uid="{D5AEC36B-BC89-44CB-B6A6-7B3DF6177340}"/>
    <hyperlink ref="E199" r:id="rId787" display="https://fbref.com/en/squads/fd962109/Fulham-Stats" xr:uid="{2D8CE4DF-8E7D-4ACD-BC29-AE6F3D823A03}"/>
    <hyperlink ref="AK199" r:id="rId788" display="https://fbref.com/en/players/b561db50/matchlogs/2023-2024/summary/Raul-Jimenez-Match-Logs" xr:uid="{F5E67548-FB6A-4A56-9B1A-B9D0302E30B9}"/>
    <hyperlink ref="B200" r:id="rId789" display="https://fbref.com/en/players/e8832875/Joao-Pedro" xr:uid="{7B52E9A0-09C4-4681-AB04-104AABD17C59}"/>
    <hyperlink ref="C200" r:id="rId790" display="https://fbref.com/en/country/BRA/Brazil-Football" xr:uid="{7BAA2026-5207-44C6-9290-D76D3CBFC1AE}"/>
    <hyperlink ref="E200" r:id="rId791" display="https://fbref.com/en/squads/d07537b9/Brighton-and-Hove-Albion-Stats" xr:uid="{5BD53ED2-294F-4E37-8F6A-680DEF5D0304}"/>
    <hyperlink ref="AK200" r:id="rId792" display="https://fbref.com/en/players/e8832875/matchlogs/2023-2024/summary/Joao-Pedro-Match-Logs" xr:uid="{052D882F-CF99-45D9-A3DA-FD5DB21FCF84}"/>
    <hyperlink ref="B201" r:id="rId793" display="https://fbref.com/en/players/c17bfb65/Joelinton" xr:uid="{9342C2E4-1494-47A6-9824-9D9F4C35BFD7}"/>
    <hyperlink ref="C201" r:id="rId794" display="https://fbref.com/en/country/BRA/Brazil-Football" xr:uid="{6CCF8A69-043B-4651-9681-6788F4A1AE82}"/>
    <hyperlink ref="E201" r:id="rId795" display="https://fbref.com/en/squads/b2b47a98/Newcastle-United-Stats" xr:uid="{D1A1E148-5848-4227-983A-44AF19114ADA}"/>
    <hyperlink ref="AK201" r:id="rId796" display="https://fbref.com/en/players/c17bfb65/matchlogs/2023-2024/summary/Joelinton-Match-Logs" xr:uid="{8ADB1AF4-8103-445D-8CEF-54F0F3520FE9}"/>
    <hyperlink ref="B202" r:id="rId797" display="https://fbref.com/en/players/73b1d65b/Ryan-John-Giles" xr:uid="{138F33E3-D55E-486E-AC02-6F091C123982}"/>
    <hyperlink ref="C202" r:id="rId798" display="https://fbref.com/en/country/ENG/England-Football" xr:uid="{F5787C5B-8128-4B14-ABC9-3335C5CA7471}"/>
    <hyperlink ref="E202" r:id="rId799" display="https://fbref.com/en/squads/e297cd13/Luton-Town-Stats" xr:uid="{5FF0EAF7-B5BD-4958-840F-FBA486CEB828}"/>
    <hyperlink ref="AK202" r:id="rId800" display="https://fbref.com/en/players/73b1d65b/matchlogs/2023-2024/summary/Ryan-John-Giles-Match-Logs" xr:uid="{78B3C0EE-B6A0-48B1-BA9A-0FA441D4303B}"/>
    <hyperlink ref="B203" r:id="rId801" display="https://fbref.com/en/players/0cd31129/Brennan-Johnson" xr:uid="{E11EFF41-3EF5-4F79-B9BC-48DCB4268FBE}"/>
    <hyperlink ref="C203" r:id="rId802" display="https://fbref.com/en/country/WAL/Wales-Football" xr:uid="{2AE8867B-1F3F-46A9-AD76-E4AB2A8DE578}"/>
    <hyperlink ref="E203" r:id="rId803" display="https://fbref.com/en/squads/361ca564/Tottenham-Hotspur-Stats" xr:uid="{FE2C0019-2BA0-4ACB-A877-AD6E30703FD2}"/>
    <hyperlink ref="AK203" r:id="rId804" display="https://fbref.com/en/players/0cd31129/matchlogs/2023-2024/summary/Brennan-Johnson-Match-Logs" xr:uid="{9F982D31-C7AE-421D-B8A9-0E55C25BCFB3}"/>
    <hyperlink ref="B204" r:id="rId805" display="https://fbref.com/en/players/0cd31129/Brennan-Johnson" xr:uid="{3FB62540-6B3F-4022-BF6C-C5A248862D54}"/>
    <hyperlink ref="C204" r:id="rId806" display="https://fbref.com/en/country/WAL/Wales-Football" xr:uid="{EEF9ADF6-476F-4AE8-A2F5-929395A54BD2}"/>
    <hyperlink ref="E204" r:id="rId807" display="https://fbref.com/en/squads/e4a775cb/Nottingham-Forest-Stats" xr:uid="{941D57A8-BEFF-4BE3-9D8F-3691F6E3C2DA}"/>
    <hyperlink ref="AK204" r:id="rId808" display="https://fbref.com/en/players/0cd31129/matchlogs/2023-2024/summary/Brennan-Johnson-Match-Logs" xr:uid="{EF8B8403-3F8A-4A1A-8435-594F0C649582}"/>
    <hyperlink ref="B205" r:id="rId809" display="https://fbref.com/en/players/9e5708be/Sam-Johnstone" xr:uid="{31DFAAED-D10E-4B9B-A3F4-7D5AFFCEAC79}"/>
    <hyperlink ref="C205" r:id="rId810" display="https://fbref.com/en/country/ENG/England-Football" xr:uid="{56CE993A-E0B4-4681-BD6C-6E85950A92F6}"/>
    <hyperlink ref="E205" r:id="rId811" display="https://fbref.com/en/squads/47c64c55/Crystal-Palace-Stats" xr:uid="{EDA77B5D-AF63-461C-BDB4-4058426D802E}"/>
    <hyperlink ref="AK205" r:id="rId812" display="https://fbref.com/en/players/9e5708be/matchlogs/2023-2024/summary/Sam-Johnstone-Match-Logs" xr:uid="{2FB2688D-4E56-47D4-BBCF-DBC0EF861C2A}"/>
    <hyperlink ref="B206" r:id="rId813" display="https://fbref.com/en/players/4fb9c88f/Curtis-Jones" xr:uid="{D66DF08C-8754-42CD-AC1F-ECAD73644607}"/>
    <hyperlink ref="C206" r:id="rId814" display="https://fbref.com/en/country/ENG/England-Football" xr:uid="{06D540C3-9477-4607-8398-744566177406}"/>
    <hyperlink ref="E206" r:id="rId815" display="https://fbref.com/en/squads/822bd0ba/Liverpool-Stats" xr:uid="{314437D1-8744-43E4-90AF-2BDB9921386D}"/>
    <hyperlink ref="AK206" r:id="rId816" display="https://fbref.com/en/players/4fb9c88f/matchlogs/2023-2024/summary/Curtis-Jones-Match-Logs" xr:uid="{443FB4D5-5546-4987-BD69-FF0B767BE602}"/>
    <hyperlink ref="B207" r:id="rId817" display="https://fbref.com/en/players/45db685d/Jorginho" xr:uid="{3638260A-A5B3-4A67-9ACF-B8CC2F07C539}"/>
    <hyperlink ref="C207" r:id="rId818" display="https://fbref.com/en/country/ITA/Italy-Football" xr:uid="{179C0061-1AF8-4F23-B40C-81AA461CA24B}"/>
    <hyperlink ref="E207" r:id="rId819" display="https://fbref.com/en/squads/18bb7c10/Arsenal-Stats" xr:uid="{B0FF49D6-C4EF-4D54-B403-56169ED2C460}"/>
    <hyperlink ref="AK207" r:id="rId820" display="https://fbref.com/en/players/45db685d/matchlogs/2023-2024/summary/Jorginho-Match-Logs" xr:uid="{5B3E9DEE-645F-48A1-B40E-1F62F918A9DF}"/>
    <hyperlink ref="B208" r:id="rId821" display="https://fbref.com/en/players/178ae8f8/Diogo-Jota" xr:uid="{27DB17D4-1542-4648-A134-0274A062CF22}"/>
    <hyperlink ref="C208" r:id="rId822" display="https://fbref.com/en/country/POR/Portugal-Football" xr:uid="{E08679AF-F1D3-406E-8787-1881BC4900A9}"/>
    <hyperlink ref="E208" r:id="rId823" display="https://fbref.com/en/squads/822bd0ba/Liverpool-Stats" xr:uid="{47046048-D717-4D66-9FB1-A4F387C76A8C}"/>
    <hyperlink ref="AK208" r:id="rId824" display="https://fbref.com/en/players/178ae8f8/matchlogs/2023-2024/summary/Diogo-Jota-Match-Logs" xr:uid="{D963B10E-8E3A-4393-88D2-50244D2581FE}"/>
    <hyperlink ref="B209" r:id="rId825" display="https://fbref.com/en/players/f098c03e/Mads-Juel-Andersen" xr:uid="{E583B828-5B38-4091-8725-78E6B054033D}"/>
    <hyperlink ref="C209" r:id="rId826" display="https://fbref.com/en/country/DEN/Denmark-Football" xr:uid="{5BB334DA-5F61-4FC3-A00D-E190A9D20164}"/>
    <hyperlink ref="E209" r:id="rId827" display="https://fbref.com/en/squads/e297cd13/Luton-Town-Stats" xr:uid="{60FCB4D7-74DE-47E3-AA75-9DB002B15FBB}"/>
    <hyperlink ref="AK209" r:id="rId828" display="https://fbref.com/en/players/f098c03e/matchlogs/2023-2024/summary/Mads-Juel-Andersen-Match-Logs" xr:uid="{6F5A28F4-3525-4BB9-8C1F-F3524177FC0E}"/>
    <hyperlink ref="B210" r:id="rId829" display="https://fbref.com/en/players/570bb4b9/Hamed-Junior-Traore" xr:uid="{93EA49EB-EEA7-4667-B313-BF790B6BCB3E}"/>
    <hyperlink ref="C210" r:id="rId830" display="https://fbref.com/en/country/CIV/Cote-dIvoire-Football" xr:uid="{730A1F59-76EF-4A43-B7FF-97D79E463FAD}"/>
    <hyperlink ref="E210" r:id="rId831" display="https://fbref.com/en/squads/4ba7cbea/Bournemouth-Stats" xr:uid="{28EBFD32-11B9-4DCF-AF20-387A148A90D5}"/>
    <hyperlink ref="AK210" r:id="rId832" display="https://fbref.com/en/players/570bb4b9/matchlogs/2023-2024/summary/Hamed-Junior-Traore-Match-Logs" xr:uid="{81CBD890-9D15-4590-82FD-7953DFE83595}"/>
    <hyperlink ref="B211" r:id="rId833" display="https://fbref.com/en/players/0db5d2c8/Mathias-Jorgensen" xr:uid="{3BE25A50-B41F-4D35-80C3-5FB676BA7F81}"/>
    <hyperlink ref="C211" r:id="rId834" display="https://fbref.com/en/country/DEN/Denmark-Football" xr:uid="{6213E52A-B2BE-4669-8625-642C158509F2}"/>
    <hyperlink ref="E211" r:id="rId835" display="https://fbref.com/en/squads/cd051869/Brentford-Stats" xr:uid="{8FE710B6-1742-498D-A1EF-0408226A304C}"/>
    <hyperlink ref="AK211" r:id="rId836" display="https://fbref.com/en/players/0db5d2c8/matchlogs/2023-2024/summary/Mathias-Jorgensen-Match-Logs" xr:uid="{EBC37DC5-6EAD-4671-8DF1-78D010335BD9}"/>
    <hyperlink ref="B212" r:id="rId837" display="https://fbref.com/en/players/c066d1a5/Issa-Kabore" xr:uid="{5B98F92A-00A4-4A6F-A21B-48A0CE1AA77E}"/>
    <hyperlink ref="C212" r:id="rId838" display="https://fbref.com/en/country/BFA/Burkina-Faso-Football" xr:uid="{C0A75C3B-190F-4F45-94CD-2CC1846F92E4}"/>
    <hyperlink ref="E212" r:id="rId839" display="https://fbref.com/en/squads/e297cd13/Luton-Town-Stats" xr:uid="{2019D3FE-3BF3-4798-955B-F2DC41C241FB}"/>
    <hyperlink ref="AK212" r:id="rId840" display="https://fbref.com/en/players/c066d1a5/matchlogs/2023-2024/summary/Issa-Kabore-Match-Logs" xr:uid="{1D56D53E-C359-411C-81A8-19A526AB32EC}"/>
    <hyperlink ref="B213" r:id="rId841" display="https://fbref.com/en/players/15f24fe7/Sasa-Kalajdzic" xr:uid="{CD1D0F37-AC8A-4C7E-A32D-0F7A0805A8B7}"/>
    <hyperlink ref="C213" r:id="rId842" display="https://fbref.com/en/country/AUT/Austria-Football" xr:uid="{A253568E-84C6-48A8-A649-09CCC4CD31DA}"/>
    <hyperlink ref="E213" r:id="rId843" display="https://fbref.com/en/squads/8cec06e1/Wolverhampton-Wanderers-Stats" xr:uid="{FD5C9B85-4002-43D7-8787-0A1FD3D947D9}"/>
    <hyperlink ref="AK213" r:id="rId844" display="https://fbref.com/en/players/15f24fe7/matchlogs/2023-2024/summary/Sasa-Kalajdzic-Match-Logs" xr:uid="{C41FF83D-ECB7-4949-86CB-6E48B906D702}"/>
    <hyperlink ref="B214" r:id="rId845" display="https://fbref.com/en/players/cc77354e/Boubacar-Kamara" xr:uid="{D05C45F7-6FF1-47FF-B34C-9D3531A1687E}"/>
    <hyperlink ref="C214" r:id="rId846" display="https://fbref.com/en/country/FRA/France-Football" xr:uid="{F5793863-338E-4E3E-B4CE-10F799EDAB18}"/>
    <hyperlink ref="E214" r:id="rId847" display="https://fbref.com/en/squads/8602292d/Aston-Villa-Stats" xr:uid="{B59A8430-696F-464F-8726-5EC34190673E}"/>
    <hyperlink ref="AK214" r:id="rId848" display="https://fbref.com/en/players/cc77354e/matchlogs/2023-2024/summary/Boubacar-Kamara-Match-Logs" xr:uid="{CBA31909-B55E-4A92-8C6F-113E00A68FF6}"/>
    <hyperlink ref="B215" r:id="rId849" display="https://fbref.com/en/players/1caa93a5/Thomas-Kaminski" xr:uid="{3FE8BC8E-78B3-4DDE-B52F-D75B9BD45551}"/>
    <hyperlink ref="C215" r:id="rId850" display="https://fbref.com/en/country/BEL/Belgium-Football" xr:uid="{EAE0280C-9515-4C37-83CC-68C17E4E4480}"/>
    <hyperlink ref="E215" r:id="rId851" display="https://fbref.com/en/squads/e297cd13/Luton-Town-Stats" xr:uid="{E2C5F010-E0E7-46B3-96E7-CF493C21262E}"/>
    <hyperlink ref="AK215" r:id="rId852" display="https://fbref.com/en/players/1caa93a5/matchlogs/2023-2024/summary/Thomas-Kaminski-Match-Logs" xr:uid="{EA144083-7329-4E44-A772-E969A6E8F949}"/>
    <hyperlink ref="B216" r:id="rId853" display="https://fbref.com/en/players/c5b7c315/Michael-Keane" xr:uid="{932F0AF8-B4AC-46B1-8EEE-C398124E539C}"/>
    <hyperlink ref="C216" r:id="rId854" display="https://fbref.com/en/country/ENG/England-Football" xr:uid="{8E490366-DA98-45E0-9C12-2D9125A173D3}"/>
    <hyperlink ref="E216" r:id="rId855" display="https://fbref.com/en/squads/d3fd31cc/Everton-Stats" xr:uid="{C1AD7990-7060-4DEF-A73F-2FAAF2499BD9}"/>
    <hyperlink ref="AK216" r:id="rId856" display="https://fbref.com/en/players/c5b7c315/matchlogs/2023-2024/summary/Michael-Keane-Match-Logs" xr:uid="{5B626C0F-D7C7-444F-92FE-95794D30FE1F}"/>
    <hyperlink ref="B217" r:id="rId857" display="https://fbref.com/en/players/51dbeea9/Thilo-Kehrer" xr:uid="{E0D70300-3C69-405E-A454-EA9D73B8408D}"/>
    <hyperlink ref="C217" r:id="rId858" display="https://fbref.com/en/country/GER/Germany-Football" xr:uid="{FE328062-768B-42DB-A7A0-08CF86635F5C}"/>
    <hyperlink ref="E217" r:id="rId859" display="https://fbref.com/en/squads/7c21e445/West-Ham-United-Stats" xr:uid="{EA3F1711-3951-4FCD-B4D9-AFE76B1C90D1}"/>
    <hyperlink ref="AK217" r:id="rId860" display="https://fbref.com/en/players/51dbeea9/matchlogs/2023-2024/summary/Thilo-Kehrer-Match-Logs" xr:uid="{5AFFB768-E986-42F8-B350-BC070AF1EF00}"/>
    <hyperlink ref="B218" r:id="rId861" display="https://fbref.com/en/players/f31def1e/Lloyd-Kelly" xr:uid="{B5B449AC-FDE2-4597-A0F2-5235FF8F7BCA}"/>
    <hyperlink ref="C218" r:id="rId862" display="https://fbref.com/en/country/ENG/England-Football" xr:uid="{9EA2406A-9485-4840-8AC8-FB45D7270AD0}"/>
    <hyperlink ref="E218" r:id="rId863" display="https://fbref.com/en/squads/4ba7cbea/Bournemouth-Stats" xr:uid="{B1127AB5-5A2E-4EDF-BE3C-CA9D4A7D4C82}"/>
    <hyperlink ref="AK218" r:id="rId864" display="https://fbref.com/en/players/f31def1e/matchlogs/2023-2024/summary/Lloyd-Kelly-Match-Logs" xr:uid="{CB0885B2-1703-41D6-A792-D756F398A64E}"/>
    <hyperlink ref="B219" r:id="rId865" display="https://fbref.com/en/players/0ad53bdc/Milos-Kerkez" xr:uid="{923589BA-9111-449C-95A5-124034675405}"/>
    <hyperlink ref="C219" r:id="rId866" display="https://fbref.com/en/country/HUN/Hungary-Football" xr:uid="{A1F7B899-C886-4EB6-8F51-1F21D60278BF}"/>
    <hyperlink ref="E219" r:id="rId867" display="https://fbref.com/en/squads/4ba7cbea/Bournemouth-Stats" xr:uid="{88251B87-3ACC-455B-A304-C525CAF4737F}"/>
    <hyperlink ref="AK219" r:id="rId868" display="https://fbref.com/en/players/0ad53bdc/matchlogs/2023-2024/summary/Milos-Kerkez-Match-Logs" xr:uid="{405DF36D-4A3D-4088-BFA5-DC259E2C07D4}"/>
    <hyperlink ref="B220" r:id="rId869" display="https://fbref.com/en/players/d0f72bf1/Max-Kilman" xr:uid="{DC031A86-6381-4CBB-B01D-4014ACCCAA18}"/>
    <hyperlink ref="C220" r:id="rId870" display="https://fbref.com/en/country/ENG/England-Football" xr:uid="{170745AD-CE97-4951-82E1-8914C71B8502}"/>
    <hyperlink ref="E220" r:id="rId871" display="https://fbref.com/en/squads/8cec06e1/Wolverhampton-Wanderers-Stats" xr:uid="{48AAB8FC-0784-42D9-B882-D91E565B4BAB}"/>
    <hyperlink ref="AK220" r:id="rId872" display="https://fbref.com/en/players/d0f72bf1/matchlogs/2023-2024/summary/Max-Kilman-Match-Logs" xr:uid="{88AF18F4-0A7F-4C17-A70D-490DBE3C1CC2}"/>
    <hyperlink ref="B221" r:id="rId873" display="https://fbref.com/en/players/dc3e663e/Jakub-Kiwior" xr:uid="{148E6BFD-6F53-4022-9AF2-115584ABD8C4}"/>
    <hyperlink ref="C221" r:id="rId874" display="https://fbref.com/en/country/POL/Poland-Football" xr:uid="{EAFEC506-0882-486D-B84C-B1493B798BA6}"/>
    <hyperlink ref="E221" r:id="rId875" display="https://fbref.com/en/squads/18bb7c10/Arsenal-Stats" xr:uid="{692DD279-4501-480F-A764-F7479BD103C3}"/>
    <hyperlink ref="AK221" r:id="rId876" display="https://fbref.com/en/players/dc3e663e/matchlogs/2023-2024/summary/Jakub-Kiwior-Match-Logs" xr:uid="{9269DFAC-9697-442E-9B6C-9F51EEE6DEB0}"/>
    <hyperlink ref="B222" r:id="rId877" display="https://fbref.com/en/players/4c3a6744/Justin-Kluivert" xr:uid="{C0DD82F2-F42C-40A0-8D21-4A3F3F8B5953}"/>
    <hyperlink ref="C222" r:id="rId878" display="https://fbref.com/en/country/NED/Netherlands-Football" xr:uid="{076AA348-3BCB-4DFC-A95E-A5B19D692800}"/>
    <hyperlink ref="E222" r:id="rId879" display="https://fbref.com/en/squads/4ba7cbea/Bournemouth-Stats" xr:uid="{775A3713-7465-42AD-A996-795480DAD347}"/>
    <hyperlink ref="AK222" r:id="rId880" display="https://fbref.com/en/players/4c3a6744/matchlogs/2023-2024/summary/Justin-Kluivert-Match-Logs" xr:uid="{D3927D51-4E13-456C-BC9C-381E07D14AB0}"/>
    <hyperlink ref="B223" r:id="rId881" display="https://fbref.com/en/players/fc076f78/Luca-Koleosho" xr:uid="{35131424-59E8-4DD1-8B94-9EAA1F0E8D49}"/>
    <hyperlink ref="C223" r:id="rId882" display="https://fbref.com/en/country/ITA/Italy-Football" xr:uid="{7AE15B18-A6A4-4785-9CF3-7C0ABC2EC87D}"/>
    <hyperlink ref="E223" r:id="rId883" display="https://fbref.com/en/squads/943e8050/Burnley-Stats" xr:uid="{F106FA9F-1734-4B94-8791-79329782F1C4}"/>
    <hyperlink ref="AK223" r:id="rId884" display="https://fbref.com/en/players/fc076f78/matchlogs/2023-2024/summary/Luca-Koleosho-Match-Logs" xr:uid="{300DF4A4-CC6F-49C0-9316-ECE20F95615F}"/>
    <hyperlink ref="B224" r:id="rId885" display="https://fbref.com/en/players/5ed9b537/Ibrahima-Konate" xr:uid="{47A8F24B-5F49-4B51-A674-27FEC4AE3513}"/>
    <hyperlink ref="C224" r:id="rId886" display="https://fbref.com/en/country/FRA/France-Football" xr:uid="{94EE8550-B075-4CAC-8FA9-4C4DD3590DAE}"/>
    <hyperlink ref="E224" r:id="rId887" display="https://fbref.com/en/squads/822bd0ba/Liverpool-Stats" xr:uid="{5C3919FA-F36A-4795-9889-065DB5F86548}"/>
    <hyperlink ref="AK224" r:id="rId888" display="https://fbref.com/en/players/5ed9b537/matchlogs/2023-2024/summary/Ibrahima-Konate-Match-Logs" xr:uid="{7120C4B2-5D67-44DA-92DD-5138F974965F}"/>
    <hyperlink ref="B225" r:id="rId889" display="https://fbref.com/en/players/0313a347/Ezri-Konsa" xr:uid="{0525DC82-EE50-442E-8B87-6DC3898A8A23}"/>
    <hyperlink ref="C225" r:id="rId890" display="https://fbref.com/en/country/ENG/England-Football" xr:uid="{59E21EA1-0B7F-44B8-AC63-76C77C7440BA}"/>
    <hyperlink ref="E225" r:id="rId891" display="https://fbref.com/en/squads/8602292d/Aston-Villa-Stats" xr:uid="{4D4E137B-5CFB-431A-8F83-9ADFCA45F4AC}"/>
    <hyperlink ref="AK225" r:id="rId892" display="https://fbref.com/en/players/0313a347/matchlogs/2023-2024/summary/Ezri-Konsa-Match-Logs" xr:uid="{70094892-C9EA-4E77-9D3F-FB14CD6D21CF}"/>
    <hyperlink ref="B226" r:id="rId893" display="https://fbref.com/en/players/8d3c902d/Cheikhou-Kouyate" xr:uid="{80AD2631-21D2-4A02-8703-EAA8EAD58498}"/>
    <hyperlink ref="C226" r:id="rId894" display="https://fbref.com/en/country/SEN/Senegal-Football" xr:uid="{E74B5F53-5641-4C20-A0F9-DF371FF821C3}"/>
    <hyperlink ref="E226" r:id="rId895" display="https://fbref.com/en/squads/e4a775cb/Nottingham-Forest-Stats" xr:uid="{62DF4DA2-D8DD-47E0-8280-1A6CC04EAAE4}"/>
    <hyperlink ref="AK226" r:id="rId896" display="https://fbref.com/en/players/8d3c902d/matchlogs/2023-2024/summary/Cheikhou-Kouyate-Match-Logs" xr:uid="{42AA2250-2E91-43EE-B2BF-20D25EED9C90}"/>
    <hyperlink ref="B227" r:id="rId897" display="https://fbref.com/en/players/79c0821a/Mateo-Kovacic" xr:uid="{F829EB83-E445-4609-9557-7BA0937DDF82}"/>
    <hyperlink ref="C227" r:id="rId898" display="https://fbref.com/en/country/CRO/Croatia-Football" xr:uid="{E88E95BB-6395-446E-AA7F-CFDEDB28B859}"/>
    <hyperlink ref="E227" r:id="rId899" display="https://fbref.com/en/squads/b8fd03ef/Manchester-City-Stats" xr:uid="{ECCA3153-B705-46F3-86C6-9F21950226E8}"/>
    <hyperlink ref="AK227" r:id="rId900" display="https://fbref.com/en/players/79c0821a/matchlogs/2023-2024/summary/Mateo-Kovacic-Match-Logs" xr:uid="{67CEF211-D9A6-40EE-AD17-920DAA2064A3}"/>
    <hyperlink ref="B228" r:id="rId901" display="https://fbref.com/en/players/df3cda47/Dejan-Kulusevski" xr:uid="{81B21614-A300-452A-B4CE-963EFB6810E9}"/>
    <hyperlink ref="C228" r:id="rId902" display="https://fbref.com/en/country/SWE/Sweden-Football" xr:uid="{690F8809-753E-4073-BD87-9634DC6599A9}"/>
    <hyperlink ref="E228" r:id="rId903" display="https://fbref.com/en/squads/361ca564/Tottenham-Hotspur-Stats" xr:uid="{74BC02C3-973E-47DA-BC5C-7EA04DFDAA86}"/>
    <hyperlink ref="AK228" r:id="rId904" display="https://fbref.com/en/players/df3cda47/matchlogs/2023-2024/summary/Dejan-Kulusevski-Match-Logs" xr:uid="{3A055E46-93C7-4930-9F4F-FF7AC086DD77}"/>
    <hyperlink ref="B229" r:id="rId905" display="https://fbref.com/en/players/99813635/Adam-Lallana" xr:uid="{724390D8-CB1A-45C1-BA55-064B85B7C85F}"/>
    <hyperlink ref="C229" r:id="rId906" display="https://fbref.com/en/country/ENG/England-Football" xr:uid="{C7D7453E-61A0-4BC5-A4C5-55330AC73818}"/>
    <hyperlink ref="E229" r:id="rId907" display="https://fbref.com/en/squads/d07537b9/Brighton-and-Hove-Albion-Stats" xr:uid="{AC5F8492-3384-4EB4-8212-CD15F838BF08}"/>
    <hyperlink ref="AK229" r:id="rId908" display="https://fbref.com/en/players/99813635/matchlogs/2023-2024/summary/Adam-Lallana-Match-Logs" xr:uid="{8FD0FE90-B533-4946-9E6A-CA1C9929D018}"/>
    <hyperlink ref="B230" r:id="rId909" display="https://fbref.com/en/players/f4e433d4/Tariq-Lamptey" xr:uid="{334EAB1E-0C28-4B7B-9840-969D92683D61}"/>
    <hyperlink ref="C230" r:id="rId910" display="https://fbref.com/en/country/GHA/Ghana-Football" xr:uid="{A2F33946-23AC-4D40-92B8-36848E206B45}"/>
    <hyperlink ref="E230" r:id="rId911" display="https://fbref.com/en/squads/d07537b9/Brighton-and-Hove-Albion-Stats" xr:uid="{DA5A36E7-6A6B-4249-B94A-5208EA5A8DBE}"/>
    <hyperlink ref="AK230" r:id="rId912" display="https://fbref.com/en/players/f4e433d4/matchlogs/2023-2024/summary/Tariq-Lamptey-Match-Logs" xr:uid="{6687FCDB-9486-4343-BCDA-F3C46E4E57AB}"/>
    <hyperlink ref="B231" r:id="rId913" display="https://fbref.com/en/players/119b9a8e/Aymeric-Laporte" xr:uid="{62FB6248-9FF4-422A-89CF-262FA55E3A8A}"/>
    <hyperlink ref="C231" r:id="rId914" display="https://fbref.com/en/country/ESP/Spain-Football" xr:uid="{42A0F9AD-954A-4271-A264-29223066F58A}"/>
    <hyperlink ref="E231" r:id="rId915" display="https://fbref.com/en/squads/b8fd03ef/Manchester-City-Stats" xr:uid="{DC9A76B6-E1B6-4574-9F61-A8B1E4593917}"/>
    <hyperlink ref="AK231" r:id="rId916" display="https://fbref.com/en/players/119b9a8e/matchlogs/2023-2024/summary/Aymeric-Laporte-Match-Logs" xr:uid="{516DE004-8C73-4B26-91BE-593CD71F1256}"/>
    <hyperlink ref="B232" r:id="rId917" display="https://fbref.com/en/players/0ed063d6/Yasser-Larouci" xr:uid="{1FA4AC32-605B-4F45-AFBC-B3136C9EBF8C}"/>
    <hyperlink ref="C232" r:id="rId918" display="https://fbref.com/en/country/ALG/Algeria-Football" xr:uid="{B3D9774C-CE75-483E-A996-3FFBB3898F4F}"/>
    <hyperlink ref="E232" r:id="rId919" display="https://fbref.com/en/squads/1df6b87e/Sheffield-United-Stats" xr:uid="{B8748357-5105-40F8-84BE-816729F3F5C7}"/>
    <hyperlink ref="AK232" r:id="rId920" display="https://fbref.com/en/players/0ed063d6/matchlogs/2023-2024/summary/Yasser-Larouci-Match-Logs" xr:uid="{3BC4596B-18D4-4889-A851-9861D3F087AA}"/>
    <hyperlink ref="B233" r:id="rId921" display="https://fbref.com/en/players/450ab6fc/Jamaal-Lascelles" xr:uid="{CAAB3025-1707-4C7C-AF1E-567F7B24121D}"/>
    <hyperlink ref="C233" r:id="rId922" display="https://fbref.com/en/country/ENG/England-Football" xr:uid="{FC4038D9-E2B7-4482-955F-C73CA68E0A88}"/>
    <hyperlink ref="E233" r:id="rId923" display="https://fbref.com/en/squads/b2b47a98/Newcastle-United-Stats" xr:uid="{667ECEED-E35E-4881-B7D6-4B05D593AA22}"/>
    <hyperlink ref="AK233" r:id="rId924" display="https://fbref.com/en/players/450ab6fc/matchlogs/2023-2024/summary/Jamaal-Lascelles-Match-Logs" xr:uid="{80565BD4-F4F7-4567-BEE9-DEE79E824E81}"/>
    <hyperlink ref="B234" r:id="rId925" display="https://fbref.com/en/players/2b471f99/Mario-Lemina" xr:uid="{0FC7170C-2407-4F0F-B8C4-3C899B79E0D7}"/>
    <hyperlink ref="C234" r:id="rId926" display="https://fbref.com/en/country/GAB/Gabon-Football" xr:uid="{5A6246F7-43D7-4B41-B3A0-A8EFA300CF19}"/>
    <hyperlink ref="E234" r:id="rId927" display="https://fbref.com/en/squads/8cec06e1/Wolverhampton-Wanderers-Stats" xr:uid="{D2016973-1B4D-449A-9638-1ECC52F559AE}"/>
    <hyperlink ref="AK234" r:id="rId928" display="https://fbref.com/en/players/2b471f99/matchlogs/2023-2024/summary/Mario-Lemina-Match-Logs" xr:uid="{C7968CD5-5186-4BA4-A538-DF62A2CA1980}"/>
    <hyperlink ref="B235" r:id="rId929" display="https://fbref.com/en/players/2628fd2b/Bernd-Leno" xr:uid="{CF906484-BD45-45F2-B837-B2F3549129D1}"/>
    <hyperlink ref="C235" r:id="rId930" display="https://fbref.com/en/country/GER/Germany-Football" xr:uid="{2AA4529F-9DAF-40C1-B74A-F92E02ABDB0A}"/>
    <hyperlink ref="E235" r:id="rId931" display="https://fbref.com/en/squads/fd962109/Fulham-Stats" xr:uid="{2C1B69F1-4600-4217-9311-5DE34612E9F6}"/>
    <hyperlink ref="AK235" r:id="rId932" display="https://fbref.com/en/players/2628fd2b/matchlogs/2023-2024/summary/Bernd-Leno-Match-Logs" xr:uid="{59455C96-6A7C-4379-ADF3-8E9054B03FFA}"/>
    <hyperlink ref="B236" r:id="rId933" display="https://fbref.com/en/players/9b5ce51a/Jefferson-Lerma" xr:uid="{10732591-EB0E-41F8-A9E9-B52EF5F93ABF}"/>
    <hyperlink ref="C236" r:id="rId934" display="https://fbref.com/en/country/COL/Colombia-Football" xr:uid="{5EA59C89-114F-464C-9434-61E52BA51FDB}"/>
    <hyperlink ref="E236" r:id="rId935" display="https://fbref.com/en/squads/47c64c55/Crystal-Palace-Stats" xr:uid="{4651A3D8-3821-4BE1-B8DC-0121AC76086C}"/>
    <hyperlink ref="AK236" r:id="rId936" display="https://fbref.com/en/players/9b5ce51a/matchlogs/2023-2024/summary/Jefferson-Lerma-Match-Logs" xr:uid="{1BB3AD85-E9FB-499F-B630-6D2EC5C331BB}"/>
    <hyperlink ref="B237" r:id="rId937" display="https://fbref.com/en/players/b57e066e/Rico-Lewis" xr:uid="{F8D8B3C6-7DA1-473D-8D07-5306AD42C0F2}"/>
    <hyperlink ref="C237" r:id="rId938" display="https://fbref.com/en/country/ENG/England-Football" xr:uid="{CEF020AF-DA0E-4342-80BE-2A92127B2333}"/>
    <hyperlink ref="E237" r:id="rId939" display="https://fbref.com/en/squads/b8fd03ef/Manchester-City-Stats" xr:uid="{4F32CC82-6F7D-4E27-839E-10815687C1BF}"/>
    <hyperlink ref="AK237" r:id="rId940" display="https://fbref.com/en/players/b57e066e/matchlogs/2023-2024/summary/Rico-Lewis-Match-Logs" xr:uid="{8ECF84BA-E562-4D22-8C47-805050C09B30}"/>
    <hyperlink ref="B238" r:id="rId941" display="https://fbref.com/en/players/41f08ac8/Keane-Lewis-Potter" xr:uid="{23C8F8B4-7635-4270-9AF5-C9595C96F4D7}"/>
    <hyperlink ref="C238" r:id="rId942" display="https://fbref.com/en/country/ENG/England-Football" xr:uid="{6BC915D5-593F-4A98-9BAC-F7D12C3A9F54}"/>
    <hyperlink ref="E238" r:id="rId943" display="https://fbref.com/en/squads/cd051869/Brentford-Stats" xr:uid="{FADB239D-9EDF-4DFA-ACDE-23E0CE427C60}"/>
    <hyperlink ref="AK238" r:id="rId944" display="https://fbref.com/en/players/41f08ac8/matchlogs/2023-2024/summary/Keane-Lewis-Potter-Match-Logs" xr:uid="{8402CD6F-B407-4F6B-8C94-CEB22AF23A9E}"/>
    <hyperlink ref="B239" r:id="rId945" display="https://fbref.com/en/players/f5deef4c/Victor-Lindelof" xr:uid="{C62AFBCB-5D4A-4B36-BA93-06135B3EAF27}"/>
    <hyperlink ref="C239" r:id="rId946" display="https://fbref.com/en/country/SWE/Sweden-Football" xr:uid="{DBFEA111-A1AC-4448-B58A-961266AD0028}"/>
    <hyperlink ref="E239" r:id="rId947" display="https://fbref.com/en/squads/19538871/Manchester-United-Stats" xr:uid="{13B9E74A-BFC0-4870-BDFF-EF8AF913C358}"/>
    <hyperlink ref="AK239" r:id="rId948" display="https://fbref.com/en/players/f5deef4c/matchlogs/2023-2024/summary/Victor-Lindelof-Match-Logs" xr:uid="{BE56135F-FC93-46CE-BF46-B85E924A953A}"/>
    <hyperlink ref="B240" r:id="rId949" display="https://fbref.com/en/players/afed6722/Valentino-Livramento" xr:uid="{286F8D01-9E6A-4EF2-8D01-905C2A0A725D}"/>
    <hyperlink ref="C240" r:id="rId950" display="https://fbref.com/en/country/ENG/England-Football" xr:uid="{5A3B2A12-ADB2-4F55-885F-F33BBA3CA33D}"/>
    <hyperlink ref="E240" r:id="rId951" display="https://fbref.com/en/squads/b2b47a98/Newcastle-United-Stats" xr:uid="{9089C61A-55F0-405C-BC56-8650B2D576C9}"/>
    <hyperlink ref="AK240" r:id="rId952" display="https://fbref.com/en/players/afed6722/matchlogs/2023-2024/summary/Valentino-Livramento-Match-Logs" xr:uid="{01BA5E5A-6C38-44ED-9602-FD1A513CA461}"/>
    <hyperlink ref="B241" r:id="rId953" display="https://fbref.com/en/players/d7553721/Giovani-Lo-Celso" xr:uid="{2E816F88-78FB-4CAD-9029-1DD1595F6753}"/>
    <hyperlink ref="C241" r:id="rId954" display="https://fbref.com/en/country/ARG/Argentina-Football" xr:uid="{31D9A122-FCBC-485F-8310-8656956DEE1C}"/>
    <hyperlink ref="E241" r:id="rId955" display="https://fbref.com/en/squads/361ca564/Tottenham-Hotspur-Stats" xr:uid="{FA0EBEAF-F2F4-4CC6-84A7-2B16AEC781C6}"/>
    <hyperlink ref="AK241" r:id="rId956" display="https://fbref.com/en/players/d7553721/matchlogs/2023-2024/summary/Giovani-Lo-Celso-Match-Logs" xr:uid="{F036E5BF-ACCD-4D32-992A-CB4CC40CB2E4}"/>
    <hyperlink ref="B242" r:id="rId957" display="https://fbref.com/en/players/37118440/Tom-Lockyer" xr:uid="{30DC8951-8C44-4109-BD7B-03AD43E959A8}"/>
    <hyperlink ref="C242" r:id="rId958" display="https://fbref.com/en/country/WAL/Wales-Football" xr:uid="{E15A2CB1-6528-452B-84DE-1B23AEFDA60F}"/>
    <hyperlink ref="E242" r:id="rId959" display="https://fbref.com/en/squads/e297cd13/Luton-Town-Stats" xr:uid="{B15034DF-2794-4D62-85BB-1D96A5ED5C5C}"/>
    <hyperlink ref="AK242" r:id="rId960" display="https://fbref.com/en/players/37118440/matchlogs/2023-2024/summary/Tom-Lockyer-Match-Logs" xr:uid="{B2982225-1CF4-4C97-BC55-6359FF09C110}"/>
    <hyperlink ref="B243" r:id="rId961" display="https://fbref.com/en/players/a2b105e0/Sean-Longstaff" xr:uid="{5C900BA7-8EDB-4EC4-87EE-687BF11D3AC5}"/>
    <hyperlink ref="C243" r:id="rId962" display="https://fbref.com/en/country/ENG/England-Football" xr:uid="{AC9982A4-A3AD-4FFE-9253-E4A62BFCF79D}"/>
    <hyperlink ref="E243" r:id="rId963" display="https://fbref.com/en/squads/b2b47a98/Newcastle-United-Stats" xr:uid="{2AC89429-748A-469C-A0E7-86975CA49DF3}"/>
    <hyperlink ref="AK243" r:id="rId964" display="https://fbref.com/en/players/a2b105e0/matchlogs/2023-2024/summary/Sean-Longstaff-Match-Logs" xr:uid="{739C903C-9E54-4AD3-B7BD-E181F6CFA290}"/>
    <hyperlink ref="B244" r:id="rId965" display="https://fbref.com/en/players/7af88b33/Max-Lowe" xr:uid="{6FA019CE-069D-4B4C-804A-12CE318ECD78}"/>
    <hyperlink ref="C244" r:id="rId966" display="https://fbref.com/en/country/ENG/England-Football" xr:uid="{477A80D0-693A-4571-B263-5FB31BFDF823}"/>
    <hyperlink ref="E244" r:id="rId967" display="https://fbref.com/en/squads/1df6b87e/Sheffield-United-Stats" xr:uid="{25C087F3-B8D7-46E0-A851-46E30D87F009}"/>
    <hyperlink ref="AK244" r:id="rId968" display="https://fbref.com/en/players/7af88b33/matchlogs/2023-2024/summary/Max-Lowe-Match-Logs" xr:uid="{2709D6E1-76B6-4B0D-B62A-3B60C3BF7C9E}"/>
    <hyperlink ref="B245" r:id="rId969" display="https://fbref.com/en/players/6f7d826d/Douglas-Luiz" xr:uid="{79DA99C8-E0C5-46DF-AD8F-2F735BD7094A}"/>
    <hyperlink ref="C245" r:id="rId970" display="https://fbref.com/en/country/BRA/Brazil-Football" xr:uid="{9CB43BC6-338D-434B-AF4C-795FA55C6FFB}"/>
    <hyperlink ref="E245" r:id="rId971" display="https://fbref.com/en/squads/8602292d/Aston-Villa-Stats" xr:uid="{FFEC4760-F1DF-4CF1-A34E-2482EA787711}"/>
    <hyperlink ref="AK245" r:id="rId972" display="https://fbref.com/en/players/6f7d826d/matchlogs/2023-2024/summary/Douglas-Luiz-Match-Logs" xr:uid="{8CBA449D-D8B9-4A77-ABC6-C89DE5A823B4}"/>
    <hyperlink ref="B246" r:id="rId973" display="https://fbref.com/en/players/c6e8cf1f/Sasa-Lukic" xr:uid="{FF0C9B04-246B-4A1A-B3CD-36A715295F70}"/>
    <hyperlink ref="C246" r:id="rId974" display="https://fbref.com/en/country/SRB/Serbia-Football" xr:uid="{BDABA3D0-CFB6-49CB-A5A1-37D1CF0001F7}"/>
    <hyperlink ref="E246" r:id="rId975" display="https://fbref.com/en/squads/fd962109/Fulham-Stats" xr:uid="{5EA8BEEC-F7A0-469A-94F8-3198EF66E22F}"/>
    <hyperlink ref="AK246" r:id="rId976" display="https://fbref.com/en/players/c6e8cf1f/matchlogs/2023-2024/summary/Sasa-Lukic-Match-Logs" xr:uid="{BA599732-3E98-4416-B2C7-C3C38036441B}"/>
    <hyperlink ref="B247" r:id="rId977" display="https://fbref.com/en/players/cab9634e/Ian-Maatsen" xr:uid="{C5C14B6E-0166-4792-858F-5334B3DFD4F8}"/>
    <hyperlink ref="C247" r:id="rId978" display="https://fbref.com/en/country/NED/Netherlands-Football" xr:uid="{7E28B6E9-AA01-4D7E-9A00-75FFCF09258F}"/>
    <hyperlink ref="E247" r:id="rId979" display="https://fbref.com/en/squads/cff3d9bb/Chelsea-Stats" xr:uid="{3DB3C514-87A2-428F-B6A5-B894B94D95FD}"/>
    <hyperlink ref="AK247" r:id="rId980" display="https://fbref.com/en/players/cab9634e/matchlogs/2023-2024/summary/Ian-Maatsen-Match-Logs" xr:uid="{9C04DF5C-C518-47A8-A22E-DFC743055A26}"/>
    <hyperlink ref="B248" r:id="rId981" display="https://fbref.com/en/players/83d074ff/Alexis-Mac-Allister" xr:uid="{BA2FB30E-1A29-40C2-A41E-FDCD5A105F71}"/>
    <hyperlink ref="C248" r:id="rId982" display="https://fbref.com/en/country/ARG/Argentina-Football" xr:uid="{0C11D85F-338E-47D6-98EC-971848FBF57A}"/>
    <hyperlink ref="E248" r:id="rId983" display="https://fbref.com/en/squads/822bd0ba/Liverpool-Stats" xr:uid="{086C54E3-111A-4870-8F6E-0D71AD01320E}"/>
    <hyperlink ref="AK248" r:id="rId984" display="https://fbref.com/en/players/83d074ff/matchlogs/2023-2024/summary/Alexis-Mac-Allister-Match-Logs" xr:uid="{0461AA86-3B8C-4A0D-B737-E91B897B9C36}"/>
    <hyperlink ref="B249" r:id="rId985" display="https://fbref.com/en/players/ee38d9c5/James-Maddison" xr:uid="{029FB645-8A90-4F08-B779-2394BB40645F}"/>
    <hyperlink ref="C249" r:id="rId986" display="https://fbref.com/en/country/ENG/England-Football" xr:uid="{3A25E408-AF87-424E-BBD1-46F06967DCC0}"/>
    <hyperlink ref="E249" r:id="rId987" display="https://fbref.com/en/squads/361ca564/Tottenham-Hotspur-Stats" xr:uid="{00324362-1D36-47B4-B5B5-C33F20FAE913}"/>
    <hyperlink ref="AK249" r:id="rId988" display="https://fbref.com/en/players/ee38d9c5/matchlogs/2023-2024/summary/James-Maddison-Match-Logs" xr:uid="{546627DF-EEBB-4FB0-A784-A0924196BC9F}"/>
    <hyperlink ref="B250" r:id="rId989" display="https://fbref.com/en/players/bf34eebd/Noni-Madueke" xr:uid="{4CC35F59-472C-4AD7-94DE-BA2DDA0EFC0B}"/>
    <hyperlink ref="C250" r:id="rId990" display="https://fbref.com/en/country/ENG/England-Football" xr:uid="{26038EED-B8BB-462A-86CF-51D37ECDB609}"/>
    <hyperlink ref="E250" r:id="rId991" display="https://fbref.com/en/squads/cff3d9bb/Chelsea-Stats" xr:uid="{60B266FD-2247-4BAC-801C-7EC6AA038EC8}"/>
    <hyperlink ref="AK250" r:id="rId992" display="https://fbref.com/en/players/bf34eebd/matchlogs/2023-2024/summary/Noni-Madueke-Match-Logs" xr:uid="{B23C0B15-AD6C-4F9E-BA5A-78141F275455}"/>
    <hyperlink ref="B251" r:id="rId993" display="https://fbref.com/en/players/d8931174/Harry-Maguire" xr:uid="{69252384-3F81-4022-B41C-8B83F2CBC7DE}"/>
    <hyperlink ref="C251" r:id="rId994" display="https://fbref.com/en/country/ENG/England-Football" xr:uid="{3C1A6386-355F-46B2-9190-AF0FE8CFB56B}"/>
    <hyperlink ref="E251" r:id="rId995" display="https://fbref.com/en/squads/19538871/Manchester-United-Stats" xr:uid="{4FA7E516-2D37-4F78-80E3-4658F1C60499}"/>
    <hyperlink ref="AK251" r:id="rId996" display="https://fbref.com/en/players/d8931174/matchlogs/2023-2024/summary/Harry-Maguire-Match-Logs" xr:uid="{E222CF5A-19C8-4717-8F85-A479424FFD99}"/>
    <hyperlink ref="B252" r:id="rId997" display="https://fbref.com/en/players/a572e291/Orel-Mangala" xr:uid="{00D04F2D-FC39-4BE6-9436-94C8F92C4C65}"/>
    <hyperlink ref="C252" r:id="rId998" display="https://fbref.com/en/country/BEL/Belgium-Football" xr:uid="{3BD8EB04-E928-4B54-B1C1-2DFC368B6BF5}"/>
    <hyperlink ref="E252" r:id="rId999" display="https://fbref.com/en/squads/e4a775cb/Nottingham-Forest-Stats" xr:uid="{3D162F5F-AA7F-4791-BA75-685934E500B0}"/>
    <hyperlink ref="AK252" r:id="rId1000" display="https://fbref.com/en/players/a572e291/matchlogs/2023-2024/summary/Orel-Mangala-Match-Logs" xr:uid="{FB0B5BB4-B78E-4234-B87C-496B890AEB68}"/>
    <hyperlink ref="B253" r:id="rId1001" display="https://fbref.com/en/players/d7f99582/Benson-Manuel" xr:uid="{34D9E9C5-1191-4F67-9A2E-410C98C820B1}"/>
    <hyperlink ref="C253" r:id="rId1002" display="https://fbref.com/en/country/BEL/Belgium-Football" xr:uid="{D313BAF6-6C93-4654-B2FC-7FDDD12A1C6B}"/>
    <hyperlink ref="E253" r:id="rId1003" display="https://fbref.com/en/squads/943e8050/Burnley-Stats" xr:uid="{63C645D6-C986-4C9F-9836-DCF41E33359B}"/>
    <hyperlink ref="AK253" r:id="rId1004" display="https://fbref.com/en/players/d7f99582/matchlogs/2023-2024/summary/Benson-Manuel-Match-Logs" xr:uid="{B826ECDB-601B-4C8C-A83A-630FEC05D266}"/>
    <hyperlink ref="B254" r:id="rId1005" display="https://fbref.com/en/players/bb5fbd2b/Solly-March" xr:uid="{9E2E05CE-1955-4201-B2A8-54B2C0262EA6}"/>
    <hyperlink ref="C254" r:id="rId1006" display="https://fbref.com/en/country/ENG/England-Football" xr:uid="{ACCA9312-0008-440A-AC20-D6806B5A8EAE}"/>
    <hyperlink ref="E254" r:id="rId1007" display="https://fbref.com/en/squads/d07537b9/Brighton-and-Hove-Albion-Stats" xr:uid="{DC58991C-8A45-462A-8C67-73B6BE5152DF}"/>
    <hyperlink ref="AK254" r:id="rId1008" display="https://fbref.com/en/players/bb5fbd2b/matchlogs/2023-2024/summary/Solly-March-Match-Logs" xr:uid="{2D341945-C521-46BB-B218-84D59AC8B72E}"/>
    <hyperlink ref="B255" r:id="rId1009" display="https://fbref.com/en/players/8b788c01/Anthony-Martial" xr:uid="{29E122B1-8C1F-4AE5-8B5B-9AAB281E47CF}"/>
    <hyperlink ref="C255" r:id="rId1010" display="https://fbref.com/en/country/FRA/France-Football" xr:uid="{EA06D161-3818-4783-8258-85995068DA94}"/>
    <hyperlink ref="E255" r:id="rId1011" display="https://fbref.com/en/squads/19538871/Manchester-United-Stats" xr:uid="{DE24F73B-543C-4C8B-8EEB-B2B9CE134C82}"/>
    <hyperlink ref="AK255" r:id="rId1012" display="https://fbref.com/en/players/8b788c01/matchlogs/2023-2024/summary/Anthony-Martial-Match-Logs" xr:uid="{4F2D84B1-097A-47BA-924C-B340090E38D5}"/>
    <hyperlink ref="B256" r:id="rId1013" display="https://fbref.com/en/players/48a5a5d6/Gabriel-Martinelli" xr:uid="{6C52F76E-61B8-423C-9B6E-AEEA00B1ADBC}"/>
    <hyperlink ref="C256" r:id="rId1014" display="https://fbref.com/en/country/BRA/Brazil-Football" xr:uid="{9F570087-8215-4707-BE2F-DE13640272B6}"/>
    <hyperlink ref="E256" r:id="rId1015" display="https://fbref.com/en/squads/18bb7c10/Arsenal-Stats" xr:uid="{52DA69BA-E7D7-4B27-8CDB-24DFE4FEEDC5}"/>
    <hyperlink ref="AK256" r:id="rId1016" display="https://fbref.com/en/players/48a5a5d6/matchlogs/2023-2024/summary/Gabriel-Martinelli-Match-Logs" xr:uid="{1143C93C-9396-4D6A-AC40-579B3B4A0A04}"/>
    <hyperlink ref="B257" r:id="rId1017" display="https://fbref.com/en/players/7956236f/Emiliano-Martinez" xr:uid="{56683571-D8CB-43F0-B1DF-C7376B81F6B4}"/>
    <hyperlink ref="C257" r:id="rId1018" display="https://fbref.com/en/country/ARG/Argentina-Football" xr:uid="{F8AD758D-95DA-4388-8A80-C7857177CBF8}"/>
    <hyperlink ref="E257" r:id="rId1019" display="https://fbref.com/en/squads/8602292d/Aston-Villa-Stats" xr:uid="{573E9AE4-89B4-4F3B-9C46-07F08BDF917F}"/>
    <hyperlink ref="AK257" r:id="rId1020" display="https://fbref.com/en/players/7956236f/matchlogs/2023-2024/summary/Emiliano-Martinez-Match-Logs" xr:uid="{637A152C-8C73-4A68-92E9-C19E0B2AA934}"/>
    <hyperlink ref="B258" r:id="rId1021" display="https://fbref.com/en/players/bac46a10/Lisandro-Martinez" xr:uid="{575F3E77-4D8D-4471-94A0-A84218153277}"/>
    <hyperlink ref="C258" r:id="rId1022" display="https://fbref.com/en/country/ARG/Argentina-Football" xr:uid="{621908AC-F579-44AA-81EC-76473CBDB734}"/>
    <hyperlink ref="E258" r:id="rId1023" display="https://fbref.com/en/squads/19538871/Manchester-United-Stats" xr:uid="{361368EF-112A-47CD-81C7-B92E6B169804}"/>
    <hyperlink ref="AK258" r:id="rId1024" display="https://fbref.com/en/players/bac46a10/matchlogs/2023-2024/summary/Lisandro-Martinez-Match-Logs" xr:uid="{031E542C-E1E7-487F-B760-CA1F02FAA0F4}"/>
    <hyperlink ref="B259" r:id="rId1025" display="https://fbref.com/en/players/feb5d972/Pape-Matar-Sarr" xr:uid="{C0B82978-2B6C-4343-BF39-E90625A0CCE9}"/>
    <hyperlink ref="C259" r:id="rId1026" display="https://fbref.com/en/country/SEN/Senegal-Football" xr:uid="{1D340C23-6F40-4F05-8143-AE2CCA3A23DD}"/>
    <hyperlink ref="E259" r:id="rId1027" display="https://fbref.com/en/squads/361ca564/Tottenham-Hotspur-Stats" xr:uid="{D18FE37D-C136-4190-9AFE-6335780BED97}"/>
    <hyperlink ref="AK259" r:id="rId1028" display="https://fbref.com/en/players/feb5d972/matchlogs/2023-2024/summary/Pape-Matar-Sarr-Match-Logs" xr:uid="{7DCA08A9-2448-4B76-B286-39DDD600D3E3}"/>
    <hyperlink ref="B260" r:id="rId1029" display="https://fbref.com/en/players/50e6dc35/Jean-Philippe-Mateta" xr:uid="{CC3F79F9-78C8-4390-9455-141C5E711FC5}"/>
    <hyperlink ref="C260" r:id="rId1030" display="https://fbref.com/en/country/FRA/France-Football" xr:uid="{37E6B3F2-C05E-4832-9F52-12411D7F1E88}"/>
    <hyperlink ref="E260" r:id="rId1031" display="https://fbref.com/en/squads/47c64c55/Crystal-Palace-Stats" xr:uid="{05412727-6959-4D97-BCA0-C10F4A587DDE}"/>
    <hyperlink ref="AK260" r:id="rId1032" display="https://fbref.com/en/players/50e6dc35/matchlogs/2023-2024/summary/Jean-Philippe-Mateta-Match-Logs" xr:uid="{9788153A-15E6-4B1F-BE52-44CCE86BCA35}"/>
    <hyperlink ref="B261" r:id="rId1033" display="https://fbref.com/en/players/b217ef29/Joel-Matip" xr:uid="{695ADBD2-B98E-4F64-9AA8-0E039D76806E}"/>
    <hyperlink ref="C261" r:id="rId1034" display="https://fbref.com/en/country/CMR/Cameroon-Football" xr:uid="{7793470A-ADF1-441E-8667-92EDE0027454}"/>
    <hyperlink ref="E261" r:id="rId1035" display="https://fbref.com/en/squads/822bd0ba/Liverpool-Stats" xr:uid="{A61E1C04-7779-446A-B23C-291A6648BBB0}"/>
    <hyperlink ref="AK261" r:id="rId1036" display="https://fbref.com/en/players/b217ef29/matchlogs/2023-2024/summary/Joel-Matip-Match-Logs" xr:uid="{71609989-D8CD-4C81-9A86-CE092255CE3A}"/>
    <hyperlink ref="B262" r:id="rId1037" display="https://fbref.com/en/players/ed383e43/Alex-Matos" xr:uid="{CD0EDCA9-A4E7-46C4-8413-7A312D32C668}"/>
    <hyperlink ref="C262" r:id="rId1038" display="https://fbref.com/en/country/ENG/England-Football" xr:uid="{5132A545-49FD-4AC9-98A0-90E956E2EA5A}"/>
    <hyperlink ref="E262" r:id="rId1039" display="https://fbref.com/en/squads/cff3d9bb/Chelsea-Stats" xr:uid="{4AE910F8-6971-4573-956E-AAAFDF556326}"/>
    <hyperlink ref="AK262" r:id="rId1040" display="https://fbref.com/en/players/ed383e43/matchlogs/2023-2024/summary/Alex-Matos-Match-Logs" xr:uid="{42CCDF30-95D4-4F46-BEC1-FD52A683FCF5}"/>
    <hyperlink ref="B263" r:id="rId1041" display="https://fbref.com/en/players/4bcf39f6/Neal-Maupay" xr:uid="{D92E9426-7C98-4463-9317-6334AC40C05F}"/>
    <hyperlink ref="C263" r:id="rId1042" display="https://fbref.com/en/country/FRA/France-Football" xr:uid="{FB2390C4-B569-41E7-9245-ED2370A10C05}"/>
    <hyperlink ref="E263" r:id="rId1043" display="https://fbref.com/en/squads/cd051869/Brentford-Stats" xr:uid="{0958755E-2F42-4BE7-80B9-1BBCA1AD483F}"/>
    <hyperlink ref="AK263" r:id="rId1044" display="https://fbref.com/en/players/4bcf39f6/matchlogs/2023-2024/summary/Neal-Maupay-Match-Logs" xr:uid="{FCA3ACCE-BFB6-4085-A6B1-C259CC828EE6}"/>
    <hyperlink ref="B264" r:id="rId1045" display="https://fbref.com/en/players/4bcf39f6/Neal-Maupay" xr:uid="{254ABCE7-8BC3-4C01-A097-50933C3DEF22}"/>
    <hyperlink ref="C264" r:id="rId1046" display="https://fbref.com/en/country/FRA/France-Football" xr:uid="{260CE964-523E-4F6C-946E-7953D46E18C6}"/>
    <hyperlink ref="E264" r:id="rId1047" display="https://fbref.com/en/squads/d3fd31cc/Everton-Stats" xr:uid="{0A4C5F7F-DDC3-4DFC-8BDE-ABDFF949539C}"/>
    <hyperlink ref="AK264" r:id="rId1048" display="https://fbref.com/en/players/4bcf39f6/matchlogs/2023-2024/summary/Neal-Maupay-Match-Logs" xr:uid="{0699D3B9-E907-484B-B68D-9324C0053A4C}"/>
    <hyperlink ref="B265" r:id="rId1049" display="https://fbref.com/en/players/00963611/Konstantinos-Mavropanos" xr:uid="{A27805B6-1D7F-4D85-82D9-D4471793D2E8}"/>
    <hyperlink ref="C265" r:id="rId1050" display="https://fbref.com/en/country/GRE/Greece-Football" xr:uid="{A4AD0721-1B04-4780-9DF5-54B18EE19140}"/>
    <hyperlink ref="E265" r:id="rId1051" display="https://fbref.com/en/squads/7c21e445/West-Ham-United-Stats" xr:uid="{D42CE558-4D36-4847-B9FB-47CB0FABE91F}"/>
    <hyperlink ref="AK265" r:id="rId1052" display="https://fbref.com/en/players/00963611/matchlogs/2023-2024/summary/Konstantinos-Mavropanos-Match-Logs" xr:uid="{6153B95E-CDB3-43A9-8E44-5CB99AC584BF}"/>
    <hyperlink ref="B266" r:id="rId1053" display="https://fbref.com/en/players/6afaebf2/Bryan-Mbeumo" xr:uid="{20F6ECFC-FE75-41E1-A40B-0EBCE5C470A8}"/>
    <hyperlink ref="C266" r:id="rId1054" display="https://fbref.com/en/country/CMR/Cameroon-Football" xr:uid="{26255A29-158E-4002-AEF5-D196C632DF15}"/>
    <hyperlink ref="E266" r:id="rId1055" display="https://fbref.com/en/squads/cd051869/Brentford-Stats" xr:uid="{5FE51D39-11D6-49AC-BE44-31F0E21FA1CB}"/>
    <hyperlink ref="AK266" r:id="rId1056" display="https://fbref.com/en/players/6afaebf2/matchlogs/2023-2024/summary/Bryan-Mbeumo-Match-Logs" xr:uid="{CEB7B83B-FEA3-4B81-B14A-60AF9DA9959C}"/>
    <hyperlink ref="B267" r:id="rId1057" display="https://fbref.com/en/players/96593e89/James-Mcatee" xr:uid="{936DCDFB-3F7E-4B8D-BA11-1BEDB157073E}"/>
    <hyperlink ref="C267" r:id="rId1058" display="https://fbref.com/en/country/ENG/England-Football" xr:uid="{EEDC7FDD-D80B-4621-B022-3784286D7A80}"/>
    <hyperlink ref="E267" r:id="rId1059" display="https://fbref.com/en/squads/1df6b87e/Sheffield-United-Stats" xr:uid="{48FAD475-87EF-405E-9DF5-46DC114D11BB}"/>
    <hyperlink ref="AK267" r:id="rId1060" display="https://fbref.com/en/players/96593e89/matchlogs/2023-2024/summary/James-Mcatee-Match-Logs" xr:uid="{5BD166E4-1C28-4234-B4B4-51013A5D6098}"/>
    <hyperlink ref="B268" r:id="rId1061" display="https://fbref.com/en/players/96593e89/James-Mcatee" xr:uid="{3C5219F4-9641-44CA-BB37-D71DB7CF0365}"/>
    <hyperlink ref="C268" r:id="rId1062" display="https://fbref.com/en/country/ENG/England-Football" xr:uid="{A0AADE2E-D346-4BB5-8931-2C7A25B1ABA7}"/>
    <hyperlink ref="E268" r:id="rId1063" display="https://fbref.com/en/squads/b8fd03ef/Manchester-City-Stats" xr:uid="{3E261867-8D10-4416-8815-C68D185553C6}"/>
    <hyperlink ref="AK268" r:id="rId1064" display="https://fbref.com/en/players/96593e89/matchlogs/2023-2024/summary/James-Mcatee-Match-Logs" xr:uid="{9FB5C2CE-C647-4C71-9BF1-574239F86EE1}"/>
    <hyperlink ref="B269" r:id="rId1065" display="https://fbref.com/en/players/78b8ac63/Oliver-McBurnie" xr:uid="{FEE4A3B3-DDC3-4D55-9D9C-BE632F72C086}"/>
    <hyperlink ref="C269" r:id="rId1066" display="https://fbref.com/en/country/SCO/Scotland-Football" xr:uid="{9C319AB7-97C2-40C1-BF1C-120017B118E6}"/>
    <hyperlink ref="E269" r:id="rId1067" display="https://fbref.com/en/squads/1df6b87e/Sheffield-United-Stats" xr:uid="{49B7F54D-B772-44CC-9FD8-63F325C38585}"/>
    <hyperlink ref="AK269" r:id="rId1068" display="https://fbref.com/en/players/78b8ac63/matchlogs/2023-2024/summary/Oliver-McBurnie-Match-Logs" xr:uid="{27E5F2C3-AF93-43D4-BAFA-156126BAC988}"/>
    <hyperlink ref="B270" r:id="rId1069" display="https://fbref.com/en/players/90f91999/John-McGinn" xr:uid="{FE6854CD-C5E4-42D0-BADC-93905F49DA24}"/>
    <hyperlink ref="C270" r:id="rId1070" display="https://fbref.com/en/country/SCO/Scotland-Football" xr:uid="{CB9B8D9E-615A-4329-86D7-285E5ED0BF58}"/>
    <hyperlink ref="E270" r:id="rId1071" display="https://fbref.com/en/squads/8602292d/Aston-Villa-Stats" xr:uid="{56C6EF4D-1E9B-45A1-8E98-861D89B10A02}"/>
    <hyperlink ref="AK270" r:id="rId1072" display="https://fbref.com/en/players/90f91999/matchlogs/2023-2024/summary/John-McGinn-Match-Logs" xr:uid="{1EB895D4-27D2-44F8-A23C-EF72555C6DDF}"/>
    <hyperlink ref="B271" r:id="rId1073" display="https://fbref.com/en/players/4e5a4cbc/Scott-McKenna" xr:uid="{BB82118A-4324-4B56-B519-078A2DA8FF2D}"/>
    <hyperlink ref="C271" r:id="rId1074" display="https://fbref.com/en/country/SCO/Scotland-Football" xr:uid="{11E336B6-D86E-45D4-983F-14BDB5D9E255}"/>
    <hyperlink ref="E271" r:id="rId1075" display="https://fbref.com/en/squads/e4a775cb/Nottingham-Forest-Stats" xr:uid="{5BE44A83-B222-49B0-A7D9-E0FC4F2798B5}"/>
    <hyperlink ref="AK271" r:id="rId1076" display="https://fbref.com/en/players/4e5a4cbc/matchlogs/2023-2024/summary/Scott-McKenna-Match-Logs" xr:uid="{95814EA3-C4A7-43AE-BB76-C972C7B5294E}"/>
    <hyperlink ref="B272" r:id="rId1077" display="https://fbref.com/en/players/fc15fb84/Dwight-McNeil" xr:uid="{E1E24A78-A38C-4DC9-AA20-7E719520A1A6}"/>
    <hyperlink ref="C272" r:id="rId1078" display="https://fbref.com/en/country/ENG/England-Football" xr:uid="{9BEC0B83-6E75-455E-BAEC-132386C8483E}"/>
    <hyperlink ref="E272" r:id="rId1079" display="https://fbref.com/en/squads/d3fd31cc/Everton-Stats" xr:uid="{D4BE3101-B370-4921-B288-E6972D93AAEA}"/>
    <hyperlink ref="AK272" r:id="rId1080" display="https://fbref.com/en/players/fc15fb84/matchlogs/2023-2024/summary/Dwight-McNeil-Match-Logs" xr:uid="{8ED3597A-554D-47FE-9BAC-0F6912104FD0}"/>
    <hyperlink ref="B273" r:id="rId1081" display="https://fbref.com/en/players/d93c2511/Scott-McTominay" xr:uid="{5CF74D63-2EDE-4286-A9B9-1CC0421F9201}"/>
    <hyperlink ref="C273" r:id="rId1082" display="https://fbref.com/en/country/SCO/Scotland-Football" xr:uid="{ACC47872-BD22-4274-98DC-1EB84180DBF6}"/>
    <hyperlink ref="E273" r:id="rId1083" display="https://fbref.com/en/squads/19538871/Manchester-United-Stats" xr:uid="{470610A9-5D9B-4E05-B5F8-0B8D43768521}"/>
    <hyperlink ref="AK273" r:id="rId1084" display="https://fbref.com/en/players/d93c2511/matchlogs/2023-2024/summary/Scott-McTominay-Match-Logs" xr:uid="{3E45169E-1709-4C4C-B4F9-7CDB5922AAF1}"/>
    <hyperlink ref="B274" r:id="rId1085" display="https://fbref.com/en/players/8df7a2fb/Ben-Mee" xr:uid="{515D9D06-59F4-411B-9150-4ECE8F3FB991}"/>
    <hyperlink ref="C274" r:id="rId1086" display="https://fbref.com/en/country/ENG/England-Football" xr:uid="{3315FF2D-AAFF-4706-91B9-02B6A97D3C39}"/>
    <hyperlink ref="E274" r:id="rId1087" display="https://fbref.com/en/squads/cd051869/Brentford-Stats" xr:uid="{01B3AC02-7362-4B70-8206-237481348A8B}"/>
    <hyperlink ref="AK274" r:id="rId1088" display="https://fbref.com/en/players/8df7a2fb/matchlogs/2023-2024/summary/Ben-Mee-Match-Logs" xr:uid="{281FA1AE-1027-4C40-9862-4B7066B4D225}"/>
    <hyperlink ref="B275" r:id="rId1089" display="https://fbref.com/en/players/ca22ccb0/Hannibal-Mejbri" xr:uid="{60685483-FFD9-4CC3-BFBB-BAAD8D766F71}"/>
    <hyperlink ref="C275" r:id="rId1090" display="https://fbref.com/en/country/TUN/Tunisia-Football" xr:uid="{45753B9B-BE7E-4703-A4AA-70481E5FD0D8}"/>
    <hyperlink ref="E275" r:id="rId1091" display="https://fbref.com/en/squads/19538871/Manchester-United-Stats" xr:uid="{218F8322-6956-4735-9CC8-AE453D5DEAA7}"/>
    <hyperlink ref="AK275" r:id="rId1092" display="https://fbref.com/en/players/ca22ccb0/matchlogs/2023-2024/summary/Hannibal-Mejbri-Match-Logs" xr:uid="{ED33F878-3ED0-4F45-BDFD-827E249DBEE3}"/>
    <hyperlink ref="B276" r:id="rId1093" display="https://fbref.com/en/players/91748070/Teden-Mengi" xr:uid="{92D92802-1E58-42D0-80FA-93911E841921}"/>
    <hyperlink ref="C276" r:id="rId1094" display="https://fbref.com/en/country/ENG/England-Football" xr:uid="{F2680292-AC1C-484B-B992-BB1A06C6DB43}"/>
    <hyperlink ref="E276" r:id="rId1095" display="https://fbref.com/en/squads/e297cd13/Luton-Town-Stats" xr:uid="{24B52A99-36B9-4EC7-90AA-AC9EB0E78092}"/>
    <hyperlink ref="AK276" r:id="rId1096" display="https://fbref.com/en/players/91748070/matchlogs/2023-2024/summary/Teden-Mengi-Match-Logs" xr:uid="{59AC7444-F4BD-4D2B-AAA4-840A8992BE09}"/>
    <hyperlink ref="B277" r:id="rId1097" display="https://fbref.com/en/players/fed96827/Chris-Mepham" xr:uid="{47DC04B9-0DDA-4394-B707-609B47FCBC4F}"/>
    <hyperlink ref="C277" r:id="rId1098" display="https://fbref.com/en/country/WAL/Wales-Football" xr:uid="{88D5E203-938F-45A3-9C62-6649C3410B7D}"/>
    <hyperlink ref="E277" r:id="rId1099" display="https://fbref.com/en/squads/4ba7cbea/Bournemouth-Stats" xr:uid="{F0908CD2-113E-46CC-A92E-08EF70B91302}"/>
    <hyperlink ref="AK277" r:id="rId1100" display="https://fbref.com/en/players/fed96827/matchlogs/2023-2024/summary/Chris-Mepham-Match-Logs" xr:uid="{4E0BF0A2-76FF-4CCA-A533-2A1062F075E2}"/>
    <hyperlink ref="B278" r:id="rId1101" display="https://fbref.com/en/players/2f90f6b8/James-Milner" xr:uid="{3D65E2F8-8F20-4C5B-9C9E-5A1372D0E3D9}"/>
    <hyperlink ref="C278" r:id="rId1102" display="https://fbref.com/en/country/ENG/England-Football" xr:uid="{C1098495-E90A-477D-8280-5BC48FE9623B}"/>
    <hyperlink ref="E278" r:id="rId1103" display="https://fbref.com/en/squads/d07537b9/Brighton-and-Hove-Albion-Stats" xr:uid="{99FC3253-F7D0-4CB6-816C-208D60F60322}"/>
    <hyperlink ref="AK278" r:id="rId1104" display="https://fbref.com/en/players/2f90f6b8/matchlogs/2023-2024/summary/James-Milner-Match-Logs" xr:uid="{8EA73E11-AB3A-46FA-A488-0DCAD37871DD}"/>
    <hyperlink ref="B279" r:id="rId1105" display="https://fbref.com/en/players/8397a50c/Tyrone-Mings" xr:uid="{F18B9A0C-82AE-4831-BFFD-666DD42CD89D}"/>
    <hyperlink ref="C279" r:id="rId1106" display="https://fbref.com/en/country/ENG/England-Football" xr:uid="{6D1B7300-F213-44AE-9737-CE37353BAE70}"/>
    <hyperlink ref="E279" r:id="rId1107" display="https://fbref.com/en/squads/8602292d/Aston-Villa-Stats" xr:uid="{58EFE3D9-013C-442F-90C3-D4DC19094E10}"/>
    <hyperlink ref="AK279" r:id="rId1108" display="https://fbref.com/en/players/8397a50c/matchlogs/2023-2024/summary/Tyrone-Mings-Match-Logs" xr:uid="{2DDE6863-C90F-40B4-9662-C4EB8C74E9AA}"/>
    <hyperlink ref="B280" r:id="rId1109" display="https://fbref.com/en/players/5cbd1eb0/Tyrick-Mitchell" xr:uid="{D39942F0-626E-43FE-B037-A0F397BE73E0}"/>
    <hyperlink ref="C280" r:id="rId1110" display="https://fbref.com/en/country/ENG/England-Football" xr:uid="{3C9719F9-3075-4971-8CEC-62ADE0BD4F70}"/>
    <hyperlink ref="E280" r:id="rId1111" display="https://fbref.com/en/squads/47c64c55/Crystal-Palace-Stats" xr:uid="{8AAF060F-8425-4CB9-879A-0E0F41825BF9}"/>
    <hyperlink ref="AK280" r:id="rId1112" display="https://fbref.com/en/players/5cbd1eb0/matchlogs/2023-2024/summary/Tyrick-Mitchell-Match-Logs" xr:uid="{749C4D66-357C-463E-A4DE-1031C8CAD2FF}"/>
    <hyperlink ref="B281" r:id="rId1113" display="https://fbref.com/en/players/74618572/Kaoru-Mitoma" xr:uid="{AC98A2FC-4BFD-4240-8640-9952BC728A51}"/>
    <hyperlink ref="C281" r:id="rId1114" display="https://fbref.com/en/country/JPN/Japan-Football" xr:uid="{BB0A4AEF-1F37-4C80-AFDB-83D9915EF1E8}"/>
    <hyperlink ref="E281" r:id="rId1115" display="https://fbref.com/en/squads/d07537b9/Brighton-and-Hove-Albion-Stats" xr:uid="{4686E963-A7E6-45EE-918E-F78137776FB0}"/>
    <hyperlink ref="AK281" r:id="rId1116" display="https://fbref.com/en/players/74618572/matchlogs/2023-2024/summary/Kaoru-Mitoma-Match-Logs" xr:uid="{220D6501-3D1D-4FA2-85C5-4AE140F4B499}"/>
    <hyperlink ref="B282" r:id="rId1117" display="https://fbref.com/en/players/3925dbd6/Aleksandar-Mitrovic" xr:uid="{014E68B7-F91C-4C6B-9974-E3FFB5F5B60B}"/>
    <hyperlink ref="C282" r:id="rId1118" display="https://fbref.com/en/country/SRB/Serbia-Football" xr:uid="{BD46C3DC-0AE2-4C82-8937-14BC86BD0AEE}"/>
    <hyperlink ref="E282" r:id="rId1119" display="https://fbref.com/en/squads/fd962109/Fulham-Stats" xr:uid="{F2E0C474-4971-467C-814D-D4AC836A783C}"/>
    <hyperlink ref="AK282" r:id="rId1120" display="https://fbref.com/en/players/3925dbd6/matchlogs/2023-2024/summary/Aleksandar-Mitrovic-Match-Logs" xr:uid="{0911F442-07FC-4D4E-BC6D-DFAB29F5FC52}"/>
    <hyperlink ref="B283" r:id="rId1121" display="https://fbref.com/en/players/b62878a5/Kudus-Mohammed" xr:uid="{FE808272-2182-4538-8142-1D34A370BA46}"/>
    <hyperlink ref="C283" r:id="rId1122" display="https://fbref.com/en/country/GHA/Ghana-Football" xr:uid="{6137125B-BF48-4703-B7B6-8C1C2578C297}"/>
    <hyperlink ref="E283" r:id="rId1123" display="https://fbref.com/en/squads/7c21e445/West-Ham-United-Stats" xr:uid="{EB316E01-C9AC-42B0-A95C-1C54CBC6F254}"/>
    <hyperlink ref="AK283" r:id="rId1124" display="https://fbref.com/en/players/b62878a5/matchlogs/2023-2024/summary/Kudus-Mohammed-Match-Logs" xr:uid="{9355EE76-ACBC-433D-B463-35A67A56B6F5}"/>
    <hyperlink ref="B284" r:id="rId1125" display="https://fbref.com/en/players/374d5158/Gonzalo-Montiel" xr:uid="{6F6D8E6F-746D-4EE7-BF18-C4BF12908517}"/>
    <hyperlink ref="C284" r:id="rId1126" display="https://fbref.com/en/country/ARG/Argentina-Football" xr:uid="{D28FC93D-DA07-48FA-AD28-F0B05EAF00E4}"/>
    <hyperlink ref="E284" r:id="rId1127" display="https://fbref.com/en/squads/e4a775cb/Nottingham-Forest-Stats" xr:uid="{04045C8B-AC19-4679-A7CC-FB06A5A7E94B}"/>
    <hyperlink ref="AK284" r:id="rId1128" display="https://fbref.com/en/players/374d5158/matchlogs/2023-2024/summary/Gonzalo-Montiel-Match-Logs" xr:uid="{E347F178-AED6-4DDD-B678-1E8871F4AF6E}"/>
    <hyperlink ref="B285" r:id="rId1129" display="https://fbref.com/en/players/01ce9e70/Kieffer-Moore" xr:uid="{88B610F3-0D8A-4208-8549-C6E41B0B8BB1}"/>
    <hyperlink ref="C285" r:id="rId1130" display="https://fbref.com/en/country/WAL/Wales-Football" xr:uid="{A6ADC747-06B9-48C9-87BE-CEF0A4215DAC}"/>
    <hyperlink ref="E285" r:id="rId1131" display="https://fbref.com/en/squads/4ba7cbea/Bournemouth-Stats" xr:uid="{4EF47EC5-FEF5-4F62-AA34-116F2CAB18DB}"/>
    <hyperlink ref="AK285" r:id="rId1132" display="https://fbref.com/en/players/01ce9e70/matchlogs/2023-2024/summary/Kieffer-Moore-Match-Logs" xr:uid="{53726E1B-F532-4632-9EF9-B4C20E47B1BD}"/>
    <hyperlink ref="B286" r:id="rId1133" display="https://fbref.com/en/players/2da834f1/Carlton-Morris" xr:uid="{2BC0A3BE-390D-4AAF-887E-48F93C7D4A8F}"/>
    <hyperlink ref="C286" r:id="rId1134" display="https://fbref.com/en/country/ENG/England-Football" xr:uid="{93A9A65E-2D51-4DC1-9C86-FC952F8BA93C}"/>
    <hyperlink ref="E286" r:id="rId1135" display="https://fbref.com/en/squads/e297cd13/Luton-Town-Stats" xr:uid="{98324E90-91D5-4CC8-B8B6-1A9C71FBFE4B}"/>
    <hyperlink ref="AK286" r:id="rId1136" display="https://fbref.com/en/players/2da834f1/matchlogs/2023-2024/summary/Carlton-Morris-Match-Logs" xr:uid="{18082345-CB02-4787-8566-813814DD207A}"/>
    <hyperlink ref="B287" r:id="rId1137" display="https://fbref.com/en/players/9674002f/Mason-Mount" xr:uid="{C503DF29-3F9C-41A8-BF22-3D94059E92B6}"/>
    <hyperlink ref="C287" r:id="rId1138" display="https://fbref.com/en/country/ENG/England-Football" xr:uid="{F7270291-A8D9-435F-9642-66D0E1CF35AB}"/>
    <hyperlink ref="E287" r:id="rId1139" display="https://fbref.com/en/squads/19538871/Manchester-United-Stats" xr:uid="{13781215-0BD6-406D-9EC9-44B833B107F4}"/>
    <hyperlink ref="AK287" r:id="rId1140" display="https://fbref.com/en/players/9674002f/matchlogs/2023-2024/summary/Mason-Mount-Match-Logs" xr:uid="{9AB956A0-DDA9-479E-A1D3-AA0114522444}"/>
    <hyperlink ref="B288" r:id="rId1141" display="https://fbref.com/en/players/049a888d/Mykhailo-Mudryk" xr:uid="{9850A22A-19AF-42AD-9637-F0EB99180403}"/>
    <hyperlink ref="C288" r:id="rId1142" display="https://fbref.com/en/country/UKR/Ukraine-Football" xr:uid="{173190BC-0EFC-4262-B5A0-AB2DF1E407EB}"/>
    <hyperlink ref="E288" r:id="rId1143" display="https://fbref.com/en/squads/cff3d9bb/Chelsea-Stats" xr:uid="{19F1F52C-9DDE-4D3F-ACDB-60E851FADA15}"/>
    <hyperlink ref="AK288" r:id="rId1144" display="https://fbref.com/en/players/049a888d/matchlogs/2023-2024/summary/Mykhailo-Mudryk-Match-Logs" xr:uid="{60E25CF2-56AD-4B44-88D1-F37540208078}"/>
    <hyperlink ref="B289" r:id="rId1145" display="https://fbref.com/en/players/a755db8c/Rodrigo-Muniz" xr:uid="{B4BDE750-0036-43B7-AF49-6783070C68C3}"/>
    <hyperlink ref="C289" r:id="rId1146" display="https://fbref.com/en/country/BRA/Brazil-Football" xr:uid="{5FEC6397-02C0-47B8-9BFF-0FFC56B04BFB}"/>
    <hyperlink ref="E289" r:id="rId1147" display="https://fbref.com/en/squads/fd962109/Fulham-Stats" xr:uid="{00A866E7-1E25-4754-AC31-FF298E717E78}"/>
    <hyperlink ref="AK289" r:id="rId1148" display="https://fbref.com/en/players/a755db8c/matchlogs/2023-2024/summary/Rodrigo-Muniz-Match-Logs" xr:uid="{59291269-63AF-44CD-ADF5-D3BE53F14B7B}"/>
    <hyperlink ref="B290" r:id="rId1149" display="https://fbref.com/en/players/1704b0b8/Murillo" xr:uid="{D187B1AA-8F0A-42FD-AC70-4FF70DB7D474}"/>
    <hyperlink ref="C290" r:id="rId1150" display="https://fbref.com/en/country/BRA/Brazil-Football" xr:uid="{9CC5644B-45FB-42E6-B0FE-85AB89F3980A}"/>
    <hyperlink ref="E290" r:id="rId1151" display="https://fbref.com/en/squads/e4a775cb/Nottingham-Forest-Stats" xr:uid="{EAFB9862-1261-4382-8C62-B5C6E96236BD}"/>
    <hyperlink ref="AK290" r:id="rId1152" display="https://fbref.com/en/players/1704b0b8/matchlogs/2023-2024/summary/Murillo-Match-Logs" xr:uid="{9C599D86-82EA-445A-BF5A-BB7B76F51D47}"/>
    <hyperlink ref="B291" r:id="rId1153" display="https://fbref.com/en/players/de112b84/Jacob-Murphy" xr:uid="{FBC4896A-6117-4E80-98B6-CEE774FF8301}"/>
    <hyperlink ref="C291" r:id="rId1154" display="https://fbref.com/en/country/ENG/England-Football" xr:uid="{30E9DE02-8177-4253-A048-C5305EADF22C}"/>
    <hyperlink ref="E291" r:id="rId1155" display="https://fbref.com/en/squads/b2b47a98/Newcastle-United-Stats" xr:uid="{562B2722-E5BA-4992-999C-014C63C2456C}"/>
    <hyperlink ref="AK291" r:id="rId1156" display="https://fbref.com/en/players/de112b84/matchlogs/2023-2024/summary/Jacob-Murphy-Match-Logs" xr:uid="{4DADD2B6-0E4E-49BB-8348-4F04D3D839E3}"/>
    <hyperlink ref="B292" r:id="rId1157" display="https://fbref.com/en/players/30d4a2e5/Vitaliy-Mykolenko" xr:uid="{A5CB242E-B242-4319-BBD6-BAE8B8F8B6ED}"/>
    <hyperlink ref="C292" r:id="rId1158" display="https://fbref.com/en/country/UKR/Ukraine-Football" xr:uid="{C38DC5A9-BB1A-424C-9D60-47A0CCA8C460}"/>
    <hyperlink ref="E292" r:id="rId1159" display="https://fbref.com/en/squads/d3fd31cc/Everton-Stats" xr:uid="{FFA8C0F0-01FA-4C0C-93F0-B362A7E2B99C}"/>
    <hyperlink ref="AK292" r:id="rId1160" display="https://fbref.com/en/players/30d4a2e5/matchlogs/2023-2024/summary/Vitaliy-Mykolenko-Match-Logs" xr:uid="{CCDD9522-04B5-4AF2-8368-0F0C59CE0871}"/>
    <hyperlink ref="B293" r:id="rId1161" display="https://fbref.com/en/players/de5b5570/Marvelous-Nakamba" xr:uid="{6325FAAA-6C1F-4F53-B90B-F6E4597266DC}"/>
    <hyperlink ref="C293" r:id="rId1162" display="https://fbref.com/en/country/ZIM/Zimbabwe-Football" xr:uid="{5DDF61E3-AB56-4B4C-8CE4-93DC448A8D0C}"/>
    <hyperlink ref="E293" r:id="rId1163" display="https://fbref.com/en/squads/e297cd13/Luton-Town-Stats" xr:uid="{7543CB57-CEE6-475E-9FB9-101C913B78A5}"/>
    <hyperlink ref="AK293" r:id="rId1164" display="https://fbref.com/en/players/de5b5570/matchlogs/2023-2024/summary/Marvelous-Nakamba-Match-Logs" xr:uid="{9E5894FC-7738-44F0-B4F8-967D1F92CA4E}"/>
    <hyperlink ref="B294" r:id="rId1165" display="https://fbref.com/en/players/c5bdb6e3/Reiss-Nelson" xr:uid="{569C1557-E5DC-47D1-8692-FD19CADFF969}"/>
    <hyperlink ref="C294" r:id="rId1166" display="https://fbref.com/en/country/ENG/England-Football" xr:uid="{2980E6EB-F014-4C91-B564-1A3E5359EC4E}"/>
    <hyperlink ref="E294" r:id="rId1167" display="https://fbref.com/en/squads/18bb7c10/Arsenal-Stats" xr:uid="{7809D84D-C560-41A9-9BEA-D9CD57D9F4D7}"/>
    <hyperlink ref="AK294" r:id="rId1168" display="https://fbref.com/en/players/c5bdb6e3/matchlogs/2023-2024/summary/Reiss-Nelson-Match-Logs" xr:uid="{A0E6A55E-ADF6-4EFD-97D2-B6B6D763B9C7}"/>
    <hyperlink ref="B295" r:id="rId1169" display="https://fbref.com/en/players/a9dc785c/Neto" xr:uid="{51939874-5C6F-47F3-BDCD-6D3EBED1CAE8}"/>
    <hyperlink ref="C295" r:id="rId1170" display="https://fbref.com/en/country/BRA/Brazil-Football" xr:uid="{E2A9EE6A-ECD6-408A-AE04-37049F4781DE}"/>
    <hyperlink ref="E295" r:id="rId1171" display="https://fbref.com/en/squads/4ba7cbea/Bournemouth-Stats" xr:uid="{A1454FC2-34B9-4166-9E60-A763A32ABFC6}"/>
    <hyperlink ref="AK295" r:id="rId1172" display="https://fbref.com/en/players/a9dc785c/matchlogs/2023-2024/summary/Neto-Match-Logs" xr:uid="{22FDA50D-68ED-4DB1-AAD3-64E260D038B9}"/>
    <hyperlink ref="B296" r:id="rId1173" display="https://fbref.com/en/players/7ba2eaa9/Pedro-Neto" xr:uid="{0AE8D76E-5FA7-4966-BCCC-F41F0725B800}"/>
    <hyperlink ref="C296" r:id="rId1174" display="https://fbref.com/en/country/POR/Portugal-Football" xr:uid="{2F633200-5904-4CFE-A296-A51D420889B8}"/>
    <hyperlink ref="E296" r:id="rId1175" display="https://fbref.com/en/squads/8cec06e1/Wolverhampton-Wanderers-Stats" xr:uid="{A614D5A5-C633-487B-A01A-6893DFFE2FD5}"/>
    <hyperlink ref="AK296" r:id="rId1176" display="https://fbref.com/en/players/7ba2eaa9/matchlogs/2023-2024/summary/Pedro-Neto-Match-Logs" xr:uid="{161AAE37-8914-473A-AF1A-E8A254169CEF}"/>
    <hyperlink ref="B297" r:id="rId1177" display="https://fbref.com/en/players/00242715/Moussa-Niakhate" xr:uid="{9D339B27-83DE-4865-BEBD-7C02E752BC1B}"/>
    <hyperlink ref="C297" r:id="rId1178" display="https://fbref.com/en/country/SEN/Senegal-Football" xr:uid="{68B42D02-7B4C-4C24-91DC-852C72DF5721}"/>
    <hyperlink ref="E297" r:id="rId1179" display="https://fbref.com/en/squads/e4a775cb/Nottingham-Forest-Stats" xr:uid="{980881B1-BAFB-4F31-92D1-653AABD35311}"/>
    <hyperlink ref="AK297" r:id="rId1180" display="https://fbref.com/en/players/00242715/matchlogs/2023-2024/summary/Moussa-Niakhate-Match-Logs" xr:uid="{EFA8138B-A5E1-4A5D-BA2E-ED565E8B409E}"/>
    <hyperlink ref="B298" r:id="rId1181" display="https://fbref.com/en/players/a53649b7/Eddie-Nketiah" xr:uid="{5D978CD1-0060-4DCA-984A-65BDE4BEC3F2}"/>
    <hyperlink ref="C298" r:id="rId1182" display="https://fbref.com/en/country/ENG/England-Football" xr:uid="{EE8C3BBB-0CFF-4F46-AC99-8AD3EC48CC0E}"/>
    <hyperlink ref="E298" r:id="rId1183" display="https://fbref.com/en/squads/18bb7c10/Arsenal-Stats" xr:uid="{099A2A28-1C89-46DA-A615-DB6DD1330935}"/>
    <hyperlink ref="AK298" r:id="rId1184" display="https://fbref.com/en/players/a53649b7/matchlogs/2023-2024/summary/Eddie-Nketiah-Match-Logs" xr:uid="{0444BFE8-C65D-4FA9-9943-C35866DE2BA6}"/>
    <hyperlink ref="B299" r:id="rId1185" display="https://fbref.com/en/players/43439614/Oliver-Norwood" xr:uid="{4C276D58-5229-4E74-AEA1-D2B375AE5DDA}"/>
    <hyperlink ref="C299" r:id="rId1186" display="https://fbref.com/en/country/NIR/Northern-Ireland-Football" xr:uid="{AD688437-40B5-4F24-9CC7-82DBE3418541}"/>
    <hyperlink ref="E299" r:id="rId1187" display="https://fbref.com/en/squads/1df6b87e/Sheffield-United-Stats" xr:uid="{6DF864BE-E875-453A-A023-0DF5BEDC35FD}"/>
    <hyperlink ref="AK299" r:id="rId1188" display="https://fbref.com/en/players/43439614/matchlogs/2023-2024/summary/Oliver-Norwood-Match-Logs" xr:uid="{84BE710D-77ED-4BB5-9178-51B9F9372CD5}"/>
    <hyperlink ref="B300" r:id="rId1189" display="https://fbref.com/en/players/e6af02e0/Matheus-Nunes" xr:uid="{E9106DA3-7AFB-4CFA-A087-8957951DBEEF}"/>
    <hyperlink ref="C300" r:id="rId1190" display="https://fbref.com/en/country/POR/Portugal-Football" xr:uid="{1804F9E2-1130-45CD-A345-805F0E669663}"/>
    <hyperlink ref="E300" r:id="rId1191" display="https://fbref.com/en/squads/8cec06e1/Wolverhampton-Wanderers-Stats" xr:uid="{0E0871F9-218C-48BD-8793-0EF363890364}"/>
    <hyperlink ref="AK300" r:id="rId1192" display="https://fbref.com/en/players/e6af02e0/matchlogs/2023-2024/summary/Matheus-Nunes-Match-Logs" xr:uid="{F95EF46F-3D39-411E-81DE-A6F1AE2FE0B4}"/>
    <hyperlink ref="B301" r:id="rId1193" display="https://fbref.com/en/players/e6af02e0/Matheus-Nunes" xr:uid="{F4859E67-EC28-443B-B32C-E7F0B95B7DF8}"/>
    <hyperlink ref="C301" r:id="rId1194" display="https://fbref.com/en/country/POR/Portugal-Football" xr:uid="{221301F2-BF84-49F6-BA12-B00EE9864682}"/>
    <hyperlink ref="E301" r:id="rId1195" display="https://fbref.com/en/squads/b8fd03ef/Manchester-City-Stats" xr:uid="{6D42C238-04D0-4800-89F7-7CE939960A71}"/>
    <hyperlink ref="AK301" r:id="rId1196" display="https://fbref.com/en/players/e6af02e0/matchlogs/2023-2024/summary/Matheus-Nunes-Match-Logs" xr:uid="{2A8FCB7E-DFD0-4699-AF49-DE9EAAC68071}"/>
    <hyperlink ref="B302" r:id="rId1197" display="https://fbref.com/en/players/4d77b365/Darwin-Nunez" xr:uid="{FA9E2662-D638-4710-9FFA-ED8020A990B5}"/>
    <hyperlink ref="C302" r:id="rId1198" display="https://fbref.com/en/country/URU/Uruguay-Football" xr:uid="{53DCA64E-749C-48FE-805B-2023AB735257}"/>
    <hyperlink ref="E302" r:id="rId1199" display="https://fbref.com/en/squads/822bd0ba/Liverpool-Stats" xr:uid="{10D9B1CE-43E6-495F-852A-DA1557B2A7FE}"/>
    <hyperlink ref="AK302" r:id="rId1200" display="https://fbref.com/en/players/4d77b365/matchlogs/2023-2024/summary/Darwin-Nunez-Match-Logs" xr:uid="{ADCBC27C-8172-4AAF-9958-DED6DBAC5C59}"/>
    <hyperlink ref="B303" r:id="rId1201" display="https://fbref.com/en/players/df0a4c90/Christian-Norgaard" xr:uid="{54661D2F-358F-4BB5-9915-65C64AB0EE61}"/>
    <hyperlink ref="C303" r:id="rId1202" display="https://fbref.com/en/country/DEN/Denmark-Football" xr:uid="{C99DA5E4-1EE1-45A3-8A82-E29624D8C265}"/>
    <hyperlink ref="E303" r:id="rId1203" display="https://fbref.com/en/squads/cd051869/Brentford-Stats" xr:uid="{AD01D483-7605-4BA3-A89F-C1D7E6B07663}"/>
    <hyperlink ref="AK303" r:id="rId1204" display="https://fbref.com/en/players/df0a4c90/matchlogs/2023-2024/summary/Christian-Norgaard-Match-Logs" xr:uid="{9D4172A8-7005-4058-980D-0FAC2BDE4D92}"/>
    <hyperlink ref="B304" r:id="rId1205" display="https://fbref.com/en/players/1d042188/Dara-OShea" xr:uid="{FB279220-4B85-4987-9FE4-7034184DF66A}"/>
    <hyperlink ref="C304" r:id="rId1206" display="https://fbref.com/en/country/IRL/Republic-of-Ireland-Football" xr:uid="{3ABB9571-C5D3-46CE-9219-0E12E680CC81}"/>
    <hyperlink ref="E304" r:id="rId1207" display="https://fbref.com/en/squads/943e8050/Burnley-Stats" xr:uid="{0E9C5DCB-D1D0-486A-A6B2-B14679FEE7A1}"/>
    <hyperlink ref="AK304" r:id="rId1208" display="https://fbref.com/en/players/1d042188/matchlogs/2023-2024/summary/Dara-OShea-Match-Logs" xr:uid="{33CE80FB-251F-4E3E-B647-DD44D04DEB1E}"/>
    <hyperlink ref="B305" r:id="rId1209" display="https://fbref.com/en/players/35516eac/Wilson-Odobert" xr:uid="{2A091E14-7769-4B9A-8AE7-D4D2FA7FD7A5}"/>
    <hyperlink ref="C305" r:id="rId1210" display="https://fbref.com/en/country/FRA/France-Football" xr:uid="{C1DBC9A0-EAC2-4B80-AC80-928F8C84621B}"/>
    <hyperlink ref="E305" r:id="rId1211" display="https://fbref.com/en/squads/943e8050/Burnley-Stats" xr:uid="{4C9B456C-2EB3-47A2-9C89-A3F5516BC926}"/>
    <hyperlink ref="AK305" r:id="rId1212" display="https://fbref.com/en/players/35516eac/matchlogs/2023-2024/summary/Wilson-Odobert-Match-Logs" xr:uid="{42A97EBD-FD7B-4562-BF54-F68F63495E3E}"/>
    <hyperlink ref="B306" r:id="rId1213" display="https://fbref.com/en/players/788c0277/Chiedozie-Ogbene" xr:uid="{212C412F-85F8-4412-9250-7291F44A3AE4}"/>
    <hyperlink ref="C306" r:id="rId1214" display="https://fbref.com/en/country/IRL/Republic-of-Ireland-Football" xr:uid="{CC99459F-F9E2-4020-B630-14D5BCE0CA1D}"/>
    <hyperlink ref="E306" r:id="rId1215" display="https://fbref.com/en/squads/e297cd13/Luton-Town-Stats" xr:uid="{11577486-3E4C-4652-A8F5-EEE49D47918C}"/>
    <hyperlink ref="AK306" r:id="rId1216" display="https://fbref.com/en/players/788c0277/matchlogs/2023-2024/summary/Chiedozie-Ogbene-Match-Logs" xr:uid="{18C25DDD-2FC6-4565-A151-CFBD97E9DF5E}"/>
    <hyperlink ref="B307" r:id="rId1217" display="https://fbref.com/en/players/74b2cd7e/Angelo-Ogbonna" xr:uid="{0C1F5466-C5E0-4F3C-80F7-563C27EF5CCA}"/>
    <hyperlink ref="C307" r:id="rId1218" display="https://fbref.com/en/country/ITA/Italy-Football" xr:uid="{9D7CB3A4-045B-401C-B237-24E053F24A75}"/>
    <hyperlink ref="E307" r:id="rId1219" display="https://fbref.com/en/squads/7c21e445/West-Ham-United-Stats" xr:uid="{7D0AA5C4-9383-42F7-B0D8-327A1B699850}"/>
    <hyperlink ref="AK307" r:id="rId1220" display="https://fbref.com/en/players/74b2cd7e/matchlogs/2023-2024/summary/Angelo-Ogbonna-Match-Logs" xr:uid="{30DE7F73-927A-4FAC-9FEF-B7920989A160}"/>
    <hyperlink ref="B308" r:id="rId1221" display="https://fbref.com/en/players/cdd70dc0/Michael-Olakigbe" xr:uid="{0EF635E8-0E06-4755-99AD-F9C232D11C38}"/>
    <hyperlink ref="C308" r:id="rId1222" display="https://fbref.com/en/country/ENG/England-Football" xr:uid="{085A0523-49E8-4389-9BD5-9CB6062AD819}"/>
    <hyperlink ref="E308" r:id="rId1223" display="https://fbref.com/en/squads/cd051869/Brentford-Stats" xr:uid="{2003D1EF-2792-48D1-8037-F380D0166B55}"/>
    <hyperlink ref="AK308" r:id="rId1224" display="https://fbref.com/en/players/cdd70dc0/matchlogs/2023-2024/summary/Michael-Olakigbe-Match-Logs" xr:uid="{6B63F89B-3976-44AC-9A47-3714553BB9F1}"/>
    <hyperlink ref="B309" r:id="rId1225" display="https://fbref.com/en/players/e7ee38c3/Robin-Olsen" xr:uid="{2073F62A-DDD6-4773-B03F-2D13DC71E6C0}"/>
    <hyperlink ref="C309" r:id="rId1226" display="https://fbref.com/en/country/SWE/Sweden-Football" xr:uid="{D12EDB9B-5B6E-418C-A9FA-EB95D5163095}"/>
    <hyperlink ref="E309" r:id="rId1227" display="https://fbref.com/en/squads/8602292d/Aston-Villa-Stats" xr:uid="{C3520638-2DB8-4F26-BD56-C356A44BB8B3}"/>
    <hyperlink ref="AK309" r:id="rId1228" display="https://fbref.com/en/players/e7ee38c3/matchlogs/2023-2024/summary/Robin-Olsen-Match-Logs" xr:uid="{89CE51A3-9F18-4291-B3EF-8538F371979E}"/>
    <hyperlink ref="B310" r:id="rId1229" display="https://fbref.com/en/players/828657ff/Amadou-Onana" xr:uid="{9A7DC79F-2C5C-4398-B7BF-4D4BB5F8A1A2}"/>
    <hyperlink ref="C310" r:id="rId1230" display="https://fbref.com/en/country/BEL/Belgium-Football" xr:uid="{6D553CD8-0B89-49EA-95D5-F0BDD00B8F9E}"/>
    <hyperlink ref="E310" r:id="rId1231" display="https://fbref.com/en/squads/d3fd31cc/Everton-Stats" xr:uid="{4A24A62F-DDA2-43F8-9C8C-831D51735B9B}"/>
    <hyperlink ref="AK310" r:id="rId1232" display="https://fbref.com/en/players/828657ff/matchlogs/2023-2024/summary/Amadou-Onana-Match-Logs" xr:uid="{0CBDA035-F3A4-45E9-9AEC-4678E8EF74A8}"/>
    <hyperlink ref="B311" r:id="rId1233" display="https://fbref.com/en/players/e9c0c1b2/Andre-Onana" xr:uid="{D4376C4A-345C-465D-9585-48EE51F0845D}"/>
    <hyperlink ref="C311" r:id="rId1234" display="https://fbref.com/en/country/CMR/Cameroon-Football" xr:uid="{89AD4860-83DD-452F-B183-45E27415FD64}"/>
    <hyperlink ref="E311" r:id="rId1235" display="https://fbref.com/en/squads/19538871/Manchester-United-Stats" xr:uid="{DC25C74F-6F3B-410B-8C4F-E87C464040F8}"/>
    <hyperlink ref="AK311" r:id="rId1236" display="https://fbref.com/en/players/e9c0c1b2/matchlogs/2023-2024/summary/Andre-Onana-Match-Logs" xr:uid="{02ED6291-ACB8-40EF-9502-96CB7482354D}"/>
    <hyperlink ref="B312" r:id="rId1237" display="https://fbref.com/en/players/d86a1f3e/Tyler-Onyango" xr:uid="{214A30B8-5F50-494D-9DAD-654B8B72FC1B}"/>
    <hyperlink ref="C312" r:id="rId1238" display="https://fbref.com/en/country/ENG/England-Football" xr:uid="{8BDB9775-F55F-4FA6-8C5F-971D069E32A7}"/>
    <hyperlink ref="E312" r:id="rId1239" display="https://fbref.com/en/squads/d3fd31cc/Everton-Stats" xr:uid="{764BD663-6677-46A8-BB03-1E4B6CD75183}"/>
    <hyperlink ref="AK312" r:id="rId1240" display="https://fbref.com/en/players/d86a1f3e/matchlogs/2023-2024/summary/Tyler-Onyango-Match-Logs" xr:uid="{2144640A-8D08-407E-96E3-18E51645D800}"/>
    <hyperlink ref="B313" r:id="rId1241" display="https://fbref.com/en/players/2944f86f/Frank-Onyeka" xr:uid="{A528A47B-81F9-4228-813B-B70B9BDB8BC1}"/>
    <hyperlink ref="C313" r:id="rId1242" display="https://fbref.com/en/country/NGA/Nigeria-Football" xr:uid="{EFD7A6AE-B44E-4C56-BD62-29839037F37F}"/>
    <hyperlink ref="E313" r:id="rId1243" display="https://fbref.com/en/squads/cd051869/Brentford-Stats" xr:uid="{5423222D-83EB-4377-80D5-A81594B34E3F}"/>
    <hyperlink ref="AK313" r:id="rId1244" display="https://fbref.com/en/players/2944f86f/matchlogs/2023-2024/summary/Frank-Onyeka-Match-Logs" xr:uid="{A9828E2F-0207-4F19-90BE-A211E542C4F8}"/>
    <hyperlink ref="B314" r:id="rId1245" display="https://fbref.com/en/players/43a166b4/Divock-Origi" xr:uid="{AE3F0AF2-D92E-40CA-86DB-F577C3376A45}"/>
    <hyperlink ref="C314" r:id="rId1246" display="https://fbref.com/en/country/BEL/Belgium-Football" xr:uid="{E98DD3AD-7C15-4024-A963-F48F4580CB0A}"/>
    <hyperlink ref="E314" r:id="rId1247" display="https://fbref.com/en/squads/e4a775cb/Nottingham-Forest-Stats" xr:uid="{72DD35D7-6E4B-474E-8F3F-50F5D2B59A20}"/>
    <hyperlink ref="AK314" r:id="rId1248" display="https://fbref.com/en/players/43a166b4/matchlogs/2023-2024/summary/Divock-Origi-Match-Logs" xr:uid="{597AB41C-1B91-415D-8550-446D96BAD191}"/>
    <hyperlink ref="B315" r:id="rId1249" display="https://fbref.com/en/players/c1242d4e/Stefan-Ortega" xr:uid="{09AE27EB-70DC-4AA6-8BE9-72024CFCC607}"/>
    <hyperlink ref="C315" r:id="rId1250" display="https://fbref.com/en/country/GER/Germany-Football" xr:uid="{CB98DF76-9883-4C03-8FCC-1BD22A15AE73}"/>
    <hyperlink ref="E315" r:id="rId1251" display="https://fbref.com/en/squads/b8fd03ef/Manchester-City-Stats" xr:uid="{B18C7493-654C-43EF-B000-5442F7EBFFD6}"/>
    <hyperlink ref="AK315" r:id="rId1252" display="https://fbref.com/en/players/c1242d4e/matchlogs/2023-2024/summary/Stefan-Ortega-Match-Logs" xr:uid="{136E076B-30E0-40D3-BC93-F052C8133478}"/>
    <hyperlink ref="B316" r:id="rId1253" display="https://fbref.com/en/players/79bc4c45/Ben-Osborn" xr:uid="{3E700BAA-7E30-4784-988C-9DABE1A00215}"/>
    <hyperlink ref="C316" r:id="rId1254" display="https://fbref.com/en/country/ENG/England-Football" xr:uid="{7C7087B4-4B77-4D5B-A5D0-F113F5003F93}"/>
    <hyperlink ref="E316" r:id="rId1255" display="https://fbref.com/en/squads/1df6b87e/Sheffield-United-Stats" xr:uid="{9ABE6260-31DB-465D-8C6F-D30EC7BBC361}"/>
    <hyperlink ref="AK316" r:id="rId1256" display="https://fbref.com/en/players/79bc4c45/matchlogs/2023-2024/summary/Ben-Osborn-Match-Logs" xr:uid="{22323521-DC1E-45ED-A432-E39BB3EFE183}"/>
    <hyperlink ref="B317" r:id="rId1257" display="https://fbref.com/en/players/7b355808/William-Osula" xr:uid="{648EB3ED-8EAE-47EA-9808-5AB3F8E1234B}"/>
    <hyperlink ref="C317" r:id="rId1258" display="https://fbref.com/en/country/DEN/Denmark-Football" xr:uid="{F78F3987-2C72-45C2-B603-36EB6871CF9B}"/>
    <hyperlink ref="E317" r:id="rId1259" display="https://fbref.com/en/squads/1df6b87e/Sheffield-United-Stats" xr:uid="{4DB29478-2413-4F56-A076-5545E3756B3D}"/>
    <hyperlink ref="AK317" r:id="rId1260" display="https://fbref.com/en/players/7b355808/matchlogs/2023-2024/summary/William-Osula-Match-Logs" xr:uid="{BC6414A0-DE63-4C44-8FD2-815E24BA9F5C}"/>
    <hyperlink ref="B318" r:id="rId1261" display="https://fbref.com/en/players/2f9e4435/Dango-Ouattara" xr:uid="{9D52B4A5-8938-47DC-A773-331DA8ACD688}"/>
    <hyperlink ref="C318" r:id="rId1262" display="https://fbref.com/en/country/BFA/Burkina-Faso-Football" xr:uid="{FA84B94A-AE6E-43B8-BB7D-B72014AF417E}"/>
    <hyperlink ref="E318" r:id="rId1263" display="https://fbref.com/en/squads/4ba7cbea/Bournemouth-Stats" xr:uid="{972D1B8D-981F-46B5-8B86-9A2A73693140}"/>
    <hyperlink ref="AK318" r:id="rId1264" display="https://fbref.com/en/players/2f9e4435/matchlogs/2023-2024/summary/Dango-Ouattara-Match-Logs" xr:uid="{5948C48B-AD48-472C-B971-80DE7E98B864}"/>
    <hyperlink ref="B319" r:id="rId1265" display="https://fbref.com/en/players/d00d45ab/David-Ozoh" xr:uid="{A3A829C0-0FDE-4B20-9FFD-B87391EA9E85}"/>
    <hyperlink ref="C319" r:id="rId1266" display="https://fbref.com/en/country/ENG/England-Football" xr:uid="{72BAF43A-7851-47C1-80FF-A97B40F30A34}"/>
    <hyperlink ref="E319" r:id="rId1267" display="https://fbref.com/en/squads/47c64c55/Crystal-Palace-Stats" xr:uid="{13551CF2-1D51-4C63-9F1C-6BD0ECB777DE}"/>
    <hyperlink ref="AK319" r:id="rId1268" display="https://fbref.com/en/players/d00d45ab/matchlogs/2023-2024/summary/David-Ozoh-Match-Logs" xr:uid="{1ADB58EE-4E41-414A-97A8-05AE30B5A779}"/>
    <hyperlink ref="B320" r:id="rId1269" display="https://fbref.com/en/players/a78ff07f/Joao-Palhinha" xr:uid="{1D9C5FB4-402D-4C7B-B737-B0A1C3961AD2}"/>
    <hyperlink ref="C320" r:id="rId1270" display="https://fbref.com/en/country/POR/Portugal-Football" xr:uid="{90D41F93-8562-4208-BE2E-9ED454D77693}"/>
    <hyperlink ref="E320" r:id="rId1271" display="https://fbref.com/en/squads/fd962109/Fulham-Stats" xr:uid="{9E21492D-07CF-4008-A363-012297947B3E}"/>
    <hyperlink ref="AK320" r:id="rId1272" display="https://fbref.com/en/players/a78ff07f/matchlogs/2023-2024/summary/Joao-Palhinha-Match-Logs" xr:uid="{5D0BB999-88E0-4D2A-A349-EB321C3994CE}"/>
    <hyperlink ref="B321" r:id="rId1273" display="https://fbref.com/en/players/dc7f8a28/Cole-Palmer" xr:uid="{F3BEC28B-1A43-437A-A3DB-93994CC9980F}"/>
    <hyperlink ref="C321" r:id="rId1274" display="https://fbref.com/en/country/ENG/England-Football" xr:uid="{7D0EC8C2-3405-4EDC-A225-CDB09E201272}"/>
    <hyperlink ref="E321" r:id="rId1275" display="https://fbref.com/en/squads/b8fd03ef/Manchester-City-Stats" xr:uid="{D6FF6FBF-302D-446F-AB9F-869A35BE8B96}"/>
    <hyperlink ref="AK321" r:id="rId1276" display="https://fbref.com/en/players/dc7f8a28/matchlogs/2023-2024/summary/Cole-Palmer-Match-Logs" xr:uid="{4D3D42F5-BB8A-4FD3-B9ED-E07BC5A45E5B}"/>
    <hyperlink ref="B322" r:id="rId1277" display="https://fbref.com/en/players/dc7f8a28/Cole-Palmer" xr:uid="{4FC901E6-6EDD-4C19-88E6-3AC895A503D5}"/>
    <hyperlink ref="C322" r:id="rId1278" display="https://fbref.com/en/country/ENG/England-Football" xr:uid="{44E9A263-265A-4DF5-A5FD-69BA37DF707A}"/>
    <hyperlink ref="E322" r:id="rId1279" display="https://fbref.com/en/squads/cff3d9bb/Chelsea-Stats" xr:uid="{806083FD-1BC2-416B-9C68-FDC35BA81C55}"/>
    <hyperlink ref="AK322" r:id="rId1280" display="https://fbref.com/en/players/dc7f8a28/matchlogs/2023-2024/summary/Cole-Palmer-Match-Logs" xr:uid="{4C61A8E0-1B9A-48F7-B53E-5658F0F587C8}"/>
    <hyperlink ref="B323" r:id="rId1281" display="https://fbref.com/en/players/e0bc6fdc/Emerson-Palmieri" xr:uid="{897BC7B1-FD2C-410C-A83E-A7C5CC15B5FB}"/>
    <hyperlink ref="C323" r:id="rId1282" display="https://fbref.com/en/country/ITA/Italy-Football" xr:uid="{3E8F2A88-AA60-4E5B-8C8F-D088D05BD613}"/>
    <hyperlink ref="E323" r:id="rId1283" display="https://fbref.com/en/squads/7c21e445/West-Ham-United-Stats" xr:uid="{D750729E-A439-4E5B-9075-0F6ABEFAF453}"/>
    <hyperlink ref="AK323" r:id="rId1284" display="https://fbref.com/en/players/e0bc6fdc/matchlogs/2023-2024/summary/Emerson-Palmieri-Match-Logs" xr:uid="{25939CF1-C342-4335-A52A-4502387467D5}"/>
    <hyperlink ref="B324" r:id="rId1285" display="https://fbref.com/en/players/9b6f7fd5/Lucas-Paqueta" xr:uid="{923EBEE9-3C89-4669-A6D1-6B6FFE1C51BB}"/>
    <hyperlink ref="C324" r:id="rId1286" display="https://fbref.com/en/country/BRA/Brazil-Football" xr:uid="{69A4221D-31B4-4D03-A11E-C65DB1ACFF19}"/>
    <hyperlink ref="E324" r:id="rId1287" display="https://fbref.com/en/squads/7c21e445/West-Ham-United-Stats" xr:uid="{9EFE6B54-5F68-464A-AB01-7D88B9124927}"/>
    <hyperlink ref="AK324" r:id="rId1288" display="https://fbref.com/en/players/9b6f7fd5/matchlogs/2023-2024/summary/Lucas-Paqueta-Match-Logs" xr:uid="{51B94479-5D73-4A77-A9BB-CB7C1FE75DD2}"/>
    <hyperlink ref="B325" r:id="rId1289" display="https://fbref.com/en/players/529f49ab/Thomas-Partey" xr:uid="{9575FCFE-43B6-4611-B6B2-4FAF890BCE00}"/>
    <hyperlink ref="C325" r:id="rId1290" display="https://fbref.com/en/country/GHA/Ghana-Football" xr:uid="{15031758-E7B6-4DAF-B9E6-8A53D8E7F139}"/>
    <hyperlink ref="E325" r:id="rId1291" display="https://fbref.com/en/squads/18bb7c10/Arsenal-Stats" xr:uid="{2B9F439A-2A8E-4679-AC7E-22E746998306}"/>
    <hyperlink ref="AK325" r:id="rId1292" display="https://fbref.com/en/players/529f49ab/matchlogs/2023-2024/summary/Thomas-Partey-Match-Logs" xr:uid="{03BDAC83-6A08-4317-9CE5-93FC91BD21D3}"/>
    <hyperlink ref="B326" r:id="rId1293" display="https://fbref.com/en/players/230f0471/Nathan-Patterson" xr:uid="{7D3CEA4C-DC7B-42F1-A27B-7A6BF216E86A}"/>
    <hyperlink ref="C326" r:id="rId1294" display="https://fbref.com/en/country/SCO/Scotland-Football" xr:uid="{98E8E8BA-EFD9-496D-9DA8-38E56FB52E47}"/>
    <hyperlink ref="E326" r:id="rId1295" display="https://fbref.com/en/squads/d3fd31cc/Everton-Stats" xr:uid="{2AD1D088-8435-4EAF-B340-09ED0AD562FD}"/>
    <hyperlink ref="AK326" r:id="rId1296" display="https://fbref.com/en/players/230f0471/matchlogs/2023-2024/summary/Nathan-Patterson-Match-Logs" xr:uid="{5B250F5A-AA14-4C64-B534-2D7F8505E3FA}"/>
    <hyperlink ref="B327" r:id="rId1297" display="https://fbref.com/en/players/ac7e7b1c/Facundo-Pellistri" xr:uid="{F2673539-6F0B-4A00-9DFB-292BA1B6AF57}"/>
    <hyperlink ref="C327" r:id="rId1298" display="https://fbref.com/en/country/URU/Uruguay-Football" xr:uid="{36598409-8EBF-416B-AC71-E4C913C4282C}"/>
    <hyperlink ref="E327" r:id="rId1299" display="https://fbref.com/en/squads/19538871/Manchester-United-Stats" xr:uid="{79CE76C4-5973-4D44-A325-A5B772D8095C}"/>
    <hyperlink ref="AK327" r:id="rId1300" display="https://fbref.com/en/players/ac7e7b1c/matchlogs/2023-2024/summary/Facundo-Pellistri-Match-Logs" xr:uid="{61CEE3AF-6D0F-48E2-B2DC-833363B8F915}"/>
    <hyperlink ref="B328" r:id="rId1301" display="https://fbref.com/en/players/6639e500/Andreas-Pereira" xr:uid="{C57B292E-851C-43EA-9450-5F37373E34EB}"/>
    <hyperlink ref="C328" r:id="rId1302" display="https://fbref.com/en/country/BRA/Brazil-Football" xr:uid="{DD4E0F86-01B4-4B85-9C89-765B83F88686}"/>
    <hyperlink ref="E328" r:id="rId1303" display="https://fbref.com/en/squads/fd962109/Fulham-Stats" xr:uid="{781D768B-CF99-4315-966B-BA05D83CAF9D}"/>
    <hyperlink ref="AK328" r:id="rId1304" display="https://fbref.com/en/players/6639e500/matchlogs/2023-2024/summary/Andreas-Pereira-Match-Logs" xr:uid="{6E86FEC1-D9A1-44C9-8A0F-32F09A4E09DF}"/>
    <hyperlink ref="B329" r:id="rId1305" display="https://fbref.com/en/players/6fe90922/Ivan-Perisic" xr:uid="{EA9D5670-1BC4-4553-A01F-3EA8C3DE2D21}"/>
    <hyperlink ref="C329" r:id="rId1306" display="https://fbref.com/en/country/CRO/Croatia-Football" xr:uid="{A6DC3A5A-642B-4161-AF05-BFA8B2608DAA}"/>
    <hyperlink ref="E329" r:id="rId1307" display="https://fbref.com/en/squads/361ca564/Tottenham-Hotspur-Stats" xr:uid="{85D8F83B-C684-4F84-81B7-52F9E89686A5}"/>
    <hyperlink ref="AK329" r:id="rId1308" display="https://fbref.com/en/players/6fe90922/matchlogs/2023-2024/summary/Ivan-Perisic-Match-Logs" xr:uid="{90F56E55-B91B-42F1-8F7E-99D4D1B40A9F}"/>
    <hyperlink ref="B330" r:id="rId1309" display="https://fbref.com/en/players/4f565d77/Kalvin-Phillips" xr:uid="{46F3437E-E8E9-4BBA-9431-B31D9AF56EF6}"/>
    <hyperlink ref="C330" r:id="rId1310" display="https://fbref.com/en/country/ENG/England-Football" xr:uid="{6593FF24-98F9-4E69-95EB-4478CF6A8680}"/>
    <hyperlink ref="E330" r:id="rId1311" display="https://fbref.com/en/squads/b8fd03ef/Manchester-City-Stats" xr:uid="{D732837F-C754-4B8A-B676-5392C1D9373A}"/>
    <hyperlink ref="AK330" r:id="rId1312" display="https://fbref.com/en/players/4f565d77/matchlogs/2023-2024/summary/Kalvin-Phillips-Match-Logs" xr:uid="{1FDEC6C8-C337-4648-B45F-4112CDB7D4C9}"/>
    <hyperlink ref="B331" r:id="rId1313" display="https://fbref.com/en/players/19f4d211/Jaden-Philogene-Bidace" xr:uid="{AAEC0DD6-4FD1-4392-8627-CB24C7B53CF0}"/>
    <hyperlink ref="C331" r:id="rId1314" display="https://fbref.com/en/country/ENG/England-Football" xr:uid="{4F45467E-9976-4298-A968-69B3F63ECA9F}"/>
    <hyperlink ref="E331" r:id="rId1315" display="https://fbref.com/en/squads/8602292d/Aston-Villa-Stats" xr:uid="{BD74CA44-D0B6-4800-AF85-6F821869DA89}"/>
    <hyperlink ref="AK331" r:id="rId1316" display="https://fbref.com/en/players/19f4d211/matchlogs/2023-2024/summary/Jaden-Philogene-Bidace-Match-Logs" xr:uid="{8BFF11D2-385F-4714-9FF5-DCD6EEB41DB6}"/>
    <hyperlink ref="B332" r:id="rId1317" display="https://fbref.com/en/players/4806ec67/Jordan-Pickford" xr:uid="{B9455274-367C-47C2-9897-F0A582463C50}"/>
    <hyperlink ref="C332" r:id="rId1318" display="https://fbref.com/en/country/ENG/England-Football" xr:uid="{FA06CB7D-A848-47DB-94F8-F1301A7EB850}"/>
    <hyperlink ref="E332" r:id="rId1319" display="https://fbref.com/en/squads/d3fd31cc/Everton-Stats" xr:uid="{85767E04-67F5-4D45-B9F2-E35F203B6806}"/>
    <hyperlink ref="AK332" r:id="rId1320" display="https://fbref.com/en/players/4806ec67/matchlogs/2023-2024/summary/Jordan-Pickford-Match-Logs" xr:uid="{4DA58BC1-B957-43B9-8951-512457E1DBA5}"/>
    <hyperlink ref="B333" r:id="rId1321" display="https://fbref.com/en/players/e541326e/Ethan-Pinnock" xr:uid="{39E7A3C9-0996-48EF-996D-80341ED8AFF1}"/>
    <hyperlink ref="C333" r:id="rId1322" display="https://fbref.com/en/country/JAM/Jamaica-Football" xr:uid="{88F03C1D-87F1-46A8-A84F-709E808C08F6}"/>
    <hyperlink ref="E333" r:id="rId1323" display="https://fbref.com/en/squads/cd051869/Brentford-Stats" xr:uid="{579A4978-AB68-4F4F-9C95-28C3EC44668B}"/>
    <hyperlink ref="AK333" r:id="rId1324" display="https://fbref.com/en/players/e541326e/matchlogs/2023-2024/summary/Ethan-Pinnock-Match-Logs" xr:uid="{B406D3F6-FF96-499D-9F8F-7FB090C3A789}"/>
    <hyperlink ref="B334" r:id="rId1325" display="https://fbref.com/en/players/4b40d9ca/Nick-Pope" xr:uid="{1F695340-ED8C-4457-9692-70E93BE2E709}"/>
    <hyperlink ref="C334" r:id="rId1326" display="https://fbref.com/en/country/ENG/England-Football" xr:uid="{863E9A54-9B82-42E0-8BA3-3433EA4FF59A}"/>
    <hyperlink ref="E334" r:id="rId1327" display="https://fbref.com/en/squads/b2b47a98/Newcastle-United-Stats" xr:uid="{01BFDD1B-579F-42E7-BDEF-B2D1AD2905CE}"/>
    <hyperlink ref="AK334" r:id="rId1328" display="https://fbref.com/en/players/4b40d9ca/matchlogs/2023-2024/summary/Nick-Pope-Match-Logs" xr:uid="{5E1083BD-4EB9-4803-B05F-CDD6DCBD1B54}"/>
    <hyperlink ref="B335" r:id="rId1329" display="https://fbref.com/en/players/27d0a506/Pedro-Porro" xr:uid="{CAF12C5F-3696-451A-B637-9D6D82C922B6}"/>
    <hyperlink ref="C335" r:id="rId1330" display="https://fbref.com/en/country/ESP/Spain-Football" xr:uid="{9B098978-4356-4226-9070-6AF37CE765AB}"/>
    <hyperlink ref="E335" r:id="rId1331" display="https://fbref.com/en/squads/361ca564/Tottenham-Hotspur-Stats" xr:uid="{72D051B9-77B4-4531-9F0A-AE6CC2818938}"/>
    <hyperlink ref="AK335" r:id="rId1332" display="https://fbref.com/en/players/27d0a506/matchlogs/2023-2024/summary/Pedro-Porro-Match-Logs" xr:uid="{34603364-4DAC-469E-B6A8-EF7BA6749CE9}"/>
    <hyperlink ref="B336" r:id="rId1333" display="https://fbref.com/en/players/4125cb98/Jarrell-Quansah" xr:uid="{5A9E0C2D-4C3F-42C4-A024-079B32678D89}"/>
    <hyperlink ref="C336" r:id="rId1334" display="https://fbref.com/en/country/ENG/England-Football" xr:uid="{02AABF49-2AFA-4D3E-8F87-25CEDD1B8282}"/>
    <hyperlink ref="E336" r:id="rId1335" display="https://fbref.com/en/squads/822bd0ba/Liverpool-Stats" xr:uid="{FA3FC85E-1B25-4EE4-B173-3E4F0AA18408}"/>
    <hyperlink ref="AK336" r:id="rId1336" display="https://fbref.com/en/players/4125cb98/matchlogs/2023-2024/summary/Jarrell-Quansah-Match-Logs" xr:uid="{3AB365AA-6DDF-4980-8EB4-E47E6511AC2A}"/>
    <hyperlink ref="B337" r:id="rId1337" display="https://fbref.com/en/players/45685411/Jesuran-Rak-Sakyi" xr:uid="{60FF5FD6-FA61-41D1-A005-EC7E60E13AF4}"/>
    <hyperlink ref="C337" r:id="rId1338" display="https://fbref.com/en/country/ENG/England-Football" xr:uid="{998C3C01-D6CC-4949-9F88-FFE54B3E6F2B}"/>
    <hyperlink ref="E337" r:id="rId1339" display="https://fbref.com/en/squads/47c64c55/Crystal-Palace-Stats" xr:uid="{AFD37890-4B01-40FA-9681-E6BE435A6596}"/>
    <hyperlink ref="AK337" r:id="rId1340" display="https://fbref.com/en/players/45685411/matchlogs/2023-2024/summary/Jesuran-Rak-Sakyi-Match-Logs" xr:uid="{DEF0B7E7-32DD-46C9-B491-E25F44A116DC}"/>
    <hyperlink ref="B338" r:id="rId1341" display="https://fbref.com/en/players/466fb2c5/Aaron-Ramsdale" xr:uid="{D03DF089-346E-4D1B-A1C9-26EBF8C9AB4C}"/>
    <hyperlink ref="C338" r:id="rId1342" display="https://fbref.com/en/country/ENG/England-Football" xr:uid="{362D0666-B529-40B2-AEDE-6F3E0755A4FC}"/>
    <hyperlink ref="E338" r:id="rId1343" display="https://fbref.com/en/squads/18bb7c10/Arsenal-Stats" xr:uid="{8DEAB694-5253-493D-B061-D6E6C3E77A0A}"/>
    <hyperlink ref="AK338" r:id="rId1344" display="https://fbref.com/en/players/466fb2c5/matchlogs/2023-2024/summary/Aaron-Ramsdale-Match-Logs" xr:uid="{E17B845E-5778-41D9-A3F0-5BCD06A25FE7}"/>
    <hyperlink ref="B339" r:id="rId1345" display="https://fbref.com/en/players/e1618c22/Aaron-Ramsey" xr:uid="{0FF10CDA-42EF-4B7E-8569-0CA3EBDF1BED}"/>
    <hyperlink ref="C339" r:id="rId1346" display="https://fbref.com/en/country/ENG/England-Football" xr:uid="{9FD1A98D-B260-4DF2-83A8-18EAF94A86D8}"/>
    <hyperlink ref="E339" r:id="rId1347" display="https://fbref.com/en/squads/943e8050/Burnley-Stats" xr:uid="{869A53A9-4F44-4613-BE30-BE44F10F30A9}"/>
    <hyperlink ref="AK339" r:id="rId1348" display="https://fbref.com/en/players/e1618c22/matchlogs/2023-2024/summary/Aaron-Ramsey-Match-Logs" xr:uid="{FE0F1FAE-17B1-4015-A6A8-13F7BC63A460}"/>
    <hyperlink ref="B340" r:id="rId1349" display="https://fbref.com/en/players/1544f145/Jacob-Ramsey" xr:uid="{8A06C9A8-7002-4DDE-ABA1-67EB6ED9660B}"/>
    <hyperlink ref="C340" r:id="rId1350" display="https://fbref.com/en/country/ENG/England-Football" xr:uid="{95E49E37-9D79-41DD-A056-A39EDB5417A2}"/>
    <hyperlink ref="E340" r:id="rId1351" display="https://fbref.com/en/squads/8602292d/Aston-Villa-Stats" xr:uid="{ACE0D0C8-73C1-4E4F-8A23-FE028D1685BA}"/>
    <hyperlink ref="AK340" r:id="rId1352" display="https://fbref.com/en/players/1544f145/matchlogs/2023-2024/summary/Jacob-Ramsey-Match-Logs" xr:uid="{E634A89D-8BD0-4503-9535-15523ADE719E}"/>
    <hyperlink ref="B341" r:id="rId1353" display="https://fbref.com/en/players/a1d5bd30/Marcus-Rashford" xr:uid="{A75711AD-209F-4F6C-BD59-D12C4D2EE1D5}"/>
    <hyperlink ref="C341" r:id="rId1354" display="https://fbref.com/en/country/ENG/England-Football" xr:uid="{9E8C41B9-64BE-41A4-A1BC-C6B8BE29B91A}"/>
    <hyperlink ref="E341" r:id="rId1355" display="https://fbref.com/en/squads/19538871/Manchester-United-Stats" xr:uid="{2DA2FFF1-4D42-4687-AAF8-DE440A6981FA}"/>
    <hyperlink ref="AK341" r:id="rId1356" display="https://fbref.com/en/players/a1d5bd30/matchlogs/2023-2024/summary/Marcus-Rashford-Match-Logs" xr:uid="{6AECF5B4-1D13-45E8-849E-B5FAA2DAC783}"/>
    <hyperlink ref="B342" r:id="rId1357" display="https://fbref.com/en/players/98ea5115/David-Raya" xr:uid="{18CF41D9-8AF7-4D21-AF94-7A117A6622C2}"/>
    <hyperlink ref="C342" r:id="rId1358" display="https://fbref.com/en/country/ESP/Spain-Football" xr:uid="{FFAF9501-59F0-4143-862E-AC26FC110CF8}"/>
    <hyperlink ref="E342" r:id="rId1359" display="https://fbref.com/en/squads/18bb7c10/Arsenal-Stats" xr:uid="{2E436F37-FA91-4B3F-BAAF-039FBB76DE45}"/>
    <hyperlink ref="AK342" r:id="rId1360" display="https://fbref.com/en/players/98ea5115/matchlogs/2023-2024/summary/David-Raya-Match-Logs" xr:uid="{FD635E36-42B5-4CEB-A33B-A0619630CB94}"/>
    <hyperlink ref="B343" r:id="rId1361" display="https://fbref.com/en/players/28b40c9c/Tim-Ream" xr:uid="{B31CC5A0-8E6A-4423-910E-83437D0331E7}"/>
    <hyperlink ref="C343" r:id="rId1362" display="https://fbref.com/en/country/USA/United-States-Football" xr:uid="{C1FEBB0B-8494-4E0D-8B46-F4CED2B066E6}"/>
    <hyperlink ref="E343" r:id="rId1363" display="https://fbref.com/en/squads/fd962109/Fulham-Stats" xr:uid="{2D3A3CA1-4BA9-4273-9624-BE3265B3C5E2}"/>
    <hyperlink ref="AK343" r:id="rId1364" display="https://fbref.com/en/players/28b40c9c/matchlogs/2023-2024/summary/Tim-Ream-Match-Logs" xr:uid="{6E5ABC14-D9DB-47E1-A79F-B34F3C58C6C7}"/>
    <hyperlink ref="B344" r:id="rId1365" display="https://fbref.com/en/players/ab651565/Nathan-Redmond" xr:uid="{95933DCD-0185-44D3-9882-3A28384D90D3}"/>
    <hyperlink ref="C344" r:id="rId1366" display="https://fbref.com/en/country/ENG/England-Football" xr:uid="{546B3CF2-47AB-492C-8250-2833636514EE}"/>
    <hyperlink ref="E344" r:id="rId1367" display="https://fbref.com/en/squads/943e8050/Burnley-Stats" xr:uid="{3D789D60-71F2-48CC-A288-45DF3E53E3B4}"/>
    <hyperlink ref="AK344" r:id="rId1368" display="https://fbref.com/en/players/ab651565/matchlogs/2023-2024/summary/Nathan-Redmond-Match-Logs" xr:uid="{B6B3169D-D0C7-4CAC-837E-D2F5E0441C5C}"/>
    <hyperlink ref="B345" r:id="rId1369" display="https://fbref.com/en/players/803ae100/Harrison-Reed" xr:uid="{4329A966-FB6A-4C67-A7E9-00BEB95E2D79}"/>
    <hyperlink ref="C345" r:id="rId1370" display="https://fbref.com/en/country/ENG/England-Football" xr:uid="{D222F01A-2E9D-4538-9336-A60D64C61D26}"/>
    <hyperlink ref="E345" r:id="rId1371" display="https://fbref.com/en/squads/fd962109/Fulham-Stats" xr:uid="{0DBA8CF4-BF03-4F4D-88BE-88482A20A0E4}"/>
    <hyperlink ref="AK345" r:id="rId1372" display="https://fbref.com/en/players/803ae100/matchlogs/2023-2024/summary/Harrison-Reed-Match-Logs" xr:uid="{0290F859-54D2-483C-BFFD-3B9026241538}"/>
    <hyperlink ref="B346" r:id="rId1373" display="https://fbref.com/en/players/3353737a/Sergio-Reguilon" xr:uid="{350D438A-162E-4039-ADC1-8973D6DA487A}"/>
    <hyperlink ref="C346" r:id="rId1374" display="https://fbref.com/en/country/ESP/Spain-Football" xr:uid="{E4E12DF1-9474-4341-9C25-D1D76029B4A3}"/>
    <hyperlink ref="E346" r:id="rId1375" display="https://fbref.com/en/squads/19538871/Manchester-United-Stats" xr:uid="{74662F26-733A-4C43-A3F4-78199D656502}"/>
    <hyperlink ref="AK346" r:id="rId1376" display="https://fbref.com/en/players/3353737a/matchlogs/2023-2024/summary/Sergio-Reguilon-Match-Logs" xr:uid="{870925B5-18A5-45BD-B14D-FC4FC680449B}"/>
    <hyperlink ref="B347" r:id="rId1377" display="https://fbref.com/en/players/0f7533cd/Bobby-Reid" xr:uid="{F05E0C48-ADF5-495F-A901-C9CF33C3DA5E}"/>
    <hyperlink ref="C347" r:id="rId1378" display="https://fbref.com/en/country/JAM/Jamaica-Football" xr:uid="{88761DB1-B100-4ADF-93D1-D21BB512C18E}"/>
    <hyperlink ref="E347" r:id="rId1379" display="https://fbref.com/en/squads/fd962109/Fulham-Stats" xr:uid="{53C6EEDB-A0FF-4A73-97E1-7B9AE93B6FC2}"/>
    <hyperlink ref="AK347" r:id="rId1380" display="https://fbref.com/en/players/0f7533cd/matchlogs/2023-2024/summary/Bobby-Reid-Match-Logs" xr:uid="{42EAA8EE-3CF7-46D7-8412-D19B1AB6B357}"/>
    <hyperlink ref="B348" r:id="rId1381" display="https://fbref.com/en/players/1c7012b8/Declan-Rice" xr:uid="{09396E32-E647-4331-90D7-7D334C83CED6}"/>
    <hyperlink ref="C348" r:id="rId1382" display="https://fbref.com/en/country/ENG/England-Football" xr:uid="{D016EE5F-4A77-4CA6-A0AC-9E0FD4FBD114}"/>
    <hyperlink ref="E348" r:id="rId1383" display="https://fbref.com/en/squads/18bb7c10/Arsenal-Stats" xr:uid="{761F2747-4732-4E17-8531-698A58A7E73C}"/>
    <hyperlink ref="AK348" r:id="rId1384" display="https://fbref.com/en/players/1c7012b8/matchlogs/2023-2024/summary/Declan-Rice-Match-Logs" xr:uid="{4D69230B-988B-4A01-93EA-861AAB946F7E}"/>
    <hyperlink ref="B349" r:id="rId1385" display="https://fbref.com/en/players/0a3d6d2b/Chris-Richards" xr:uid="{F50C9404-F5A8-4B02-ACFC-6324F1E2DB9D}"/>
    <hyperlink ref="C349" r:id="rId1386" display="https://fbref.com/en/country/USA/United-States-Football" xr:uid="{235ECA52-5107-4CA1-9801-C2D816BDB64B}"/>
    <hyperlink ref="E349" r:id="rId1387" display="https://fbref.com/en/squads/47c64c55/Crystal-Palace-Stats" xr:uid="{6ECCB78E-159A-4B8D-8586-5A424AFF8886}"/>
    <hyperlink ref="AK349" r:id="rId1388" display="https://fbref.com/en/players/0a3d6d2b/matchlogs/2023-2024/summary/Chris-Richards-Match-Logs" xr:uid="{BCC7BF7C-211A-4CD2-88BD-7D550D70CA04}"/>
    <hyperlink ref="B350" r:id="rId1389" display="https://fbref.com/en/players/fa031b34/Richarlison" xr:uid="{C1C79A71-EFA7-486E-93AF-786438B5E398}"/>
    <hyperlink ref="C350" r:id="rId1390" display="https://fbref.com/en/country/BRA/Brazil-Football" xr:uid="{CF4E8DB9-3063-4E69-BAD9-C543BDD9A40E}"/>
    <hyperlink ref="E350" r:id="rId1391" display="https://fbref.com/en/squads/361ca564/Tottenham-Hotspur-Stats" xr:uid="{CD989816-66C8-4145-A766-36A4B501E59A}"/>
    <hyperlink ref="AK350" r:id="rId1392" display="https://fbref.com/en/players/fa031b34/matchlogs/2023-2024/summary/Richarlison-Match-Logs" xr:uid="{328374F2-CF0B-47B8-BB0F-941C5F7519E0}"/>
    <hyperlink ref="B351" r:id="rId1393" display="https://fbref.com/en/players/7a1f2c08/Jairo-Riedewald" xr:uid="{701FD3D0-A803-4CDE-A81C-A57B58F3B6DE}"/>
    <hyperlink ref="C351" r:id="rId1394" display="https://fbref.com/en/country/NED/Netherlands-Football" xr:uid="{02C303F5-0926-49C4-BDA0-1DA0F6303691}"/>
    <hyperlink ref="E351" r:id="rId1395" display="https://fbref.com/en/squads/47c64c55/Crystal-Palace-Stats" xr:uid="{BFE8512E-B57C-43F4-BCD8-D69B0A32C513}"/>
    <hyperlink ref="AK351" r:id="rId1396" display="https://fbref.com/en/players/7a1f2c08/matchlogs/2023-2024/summary/Jairo-Riedewald-Match-Logs" xr:uid="{A6967FD0-A64A-4460-B79E-8FEE181BD474}"/>
    <hyperlink ref="B352" r:id="rId1397" display="https://fbref.com/en/players/24fae784/Connor-Roberts" xr:uid="{BF4A2C36-BBB7-4DC5-9A3D-67648BF4483D}"/>
    <hyperlink ref="C352" r:id="rId1398" display="https://fbref.com/en/country/WAL/Wales-Football" xr:uid="{412880C2-4B21-497A-B734-2B70E475E76A}"/>
    <hyperlink ref="E352" r:id="rId1399" display="https://fbref.com/en/squads/943e8050/Burnley-Stats" xr:uid="{2C8A6FBF-A955-4673-9EE5-AB043D7BFE10}"/>
    <hyperlink ref="AK352" r:id="rId1400" display="https://fbref.com/en/players/24fae784/matchlogs/2023-2024/summary/Connor-Roberts-Match-Logs" xr:uid="{52D98224-75F6-4C0A-AB7F-EEF1A7F66B9D}"/>
    <hyperlink ref="B353" r:id="rId1401" display="https://fbref.com/en/players/2e4f5f03/Andrew-Robertson" xr:uid="{B75F44DD-1DC0-46E2-86F4-6F263DAD8693}"/>
    <hyperlink ref="C353" r:id="rId1402" display="https://fbref.com/en/country/SCO/Scotland-Football" xr:uid="{CEABF4D2-A3B2-4333-BB71-E599EAA30BDF}"/>
    <hyperlink ref="E353" r:id="rId1403" display="https://fbref.com/en/squads/822bd0ba/Liverpool-Stats" xr:uid="{F193E3D7-F330-41ED-BA21-39D5816713FD}"/>
    <hyperlink ref="AK353" r:id="rId1404" display="https://fbref.com/en/players/2e4f5f03/matchlogs/2023-2024/summary/Andrew-Robertson-Match-Logs" xr:uid="{A755C4D1-C5B1-4FEB-9458-6EDB92D469A8}"/>
    <hyperlink ref="B354" r:id="rId1405" display="https://fbref.com/en/players/289601e6/Antonee-Robinson" xr:uid="{3F13222B-59F6-4896-9D1C-8E91D784DCFE}"/>
    <hyperlink ref="C354" r:id="rId1406" display="https://fbref.com/en/country/USA/United-States-Football" xr:uid="{C5102943-8B99-4100-9D78-CFE6621D43BA}"/>
    <hyperlink ref="E354" r:id="rId1407" display="https://fbref.com/en/squads/fd962109/Fulham-Stats" xr:uid="{81FB1AD6-5C86-42B3-B1F6-FC8600D09F71}"/>
    <hyperlink ref="AK354" r:id="rId1408" display="https://fbref.com/en/players/289601e6/matchlogs/2023-2024/summary/Antonee-Robinson-Match-Logs" xr:uid="{37532ED9-33F6-4F0D-A050-7F31E990297D}"/>
    <hyperlink ref="B355" r:id="rId1409" display="https://fbref.com/en/players/7399c7a8/Jack-Robinson" xr:uid="{22A9CBCB-E832-4ECB-A947-6516909A969A}"/>
    <hyperlink ref="C355" r:id="rId1410" display="https://fbref.com/en/country/ENG/England-Football" xr:uid="{4846FADB-4F84-46A2-9FB2-8879125FE289}"/>
    <hyperlink ref="E355" r:id="rId1411" display="https://fbref.com/en/squads/1df6b87e/Sheffield-United-Stats" xr:uid="{3B6C7B05-7FEC-4DA5-AC6D-8B1A39501721}"/>
    <hyperlink ref="AK355" r:id="rId1412" display="https://fbref.com/en/players/7399c7a8/matchlogs/2023-2024/summary/Jack-Robinson-Match-Logs" xr:uid="{13B98DBA-04CA-450D-B7A7-DE2471065651}"/>
    <hyperlink ref="B356" r:id="rId1413" display="https://fbref.com/en/players/6434f10d/Rodri" xr:uid="{7D8ACD84-94CB-40FE-92DA-41A3F84EC8CE}"/>
    <hyperlink ref="C356" r:id="rId1414" display="https://fbref.com/en/country/ESP/Spain-Football" xr:uid="{9C6BD90B-8B43-4BB7-BCEC-4ED0FFDCF487}"/>
    <hyperlink ref="E356" r:id="rId1415" display="https://fbref.com/en/squads/b8fd03ef/Manchester-City-Stats" xr:uid="{AFC8DA93-CAFA-4EB1-AF9E-33A63764E7CA}"/>
    <hyperlink ref="AK356" r:id="rId1416" display="https://fbref.com/en/players/6434f10d/matchlogs/2023-2024/summary/Rodri-Match-Logs" xr:uid="{BD28FDE7-5020-4BF2-A5D4-C8B67F42D53B}"/>
    <hyperlink ref="B357" r:id="rId1417" display="https://fbref.com/en/players/4ab53cdb/Jay-Rodriguez" xr:uid="{AEE9D101-681A-49C0-9A7F-92E6F499846A}"/>
    <hyperlink ref="C357" r:id="rId1418" display="https://fbref.com/en/country/ENG/England-Football" xr:uid="{CD28D46E-4EC4-4795-9295-96A0B7AAC50D}"/>
    <hyperlink ref="E357" r:id="rId1419" display="https://fbref.com/en/squads/943e8050/Burnley-Stats" xr:uid="{C7C64433-F984-43BB-864D-90CE27ADE3FB}"/>
    <hyperlink ref="AK357" r:id="rId1420" display="https://fbref.com/en/players/4ab53cdb/matchlogs/2023-2024/summary/Jay-Rodriguez-Match-Logs" xr:uid="{EE3F1E5A-335B-4FAE-B69A-57E209BACDC0}"/>
    <hyperlink ref="B358" r:id="rId1421" display="https://fbref.com/en/players/57c94db2/Mads-Roerslev" xr:uid="{8AAFC7A6-5FE3-4E79-B58B-3716E1397A04}"/>
    <hyperlink ref="C358" r:id="rId1422" display="https://fbref.com/en/country/DEN/Denmark-Football" xr:uid="{725DEF63-5893-4528-8077-60FAFF7456C0}"/>
    <hyperlink ref="E358" r:id="rId1423" display="https://fbref.com/en/squads/cd051869/Brentford-Stats" xr:uid="{FA571457-F408-4D7C-8AD0-03B1D84D248C}"/>
    <hyperlink ref="AK358" r:id="rId1424" display="https://fbref.com/en/players/57c94db2/matchlogs/2023-2024/summary/Mads-Roerslev-Match-Logs" xr:uid="{C5D2497E-8938-4F36-8CE2-7C81DD209C68}"/>
    <hyperlink ref="B359" r:id="rId1425" display="https://fbref.com/en/players/a3d94a58/Cristian-Romero" xr:uid="{19B9AD37-8817-49F0-8737-576F78B0EC98}"/>
    <hyperlink ref="C359" r:id="rId1426" display="https://fbref.com/en/country/ARG/Argentina-Football" xr:uid="{707A7CCC-D476-40FB-A66B-721797415869}"/>
    <hyperlink ref="E359" r:id="rId1427" display="https://fbref.com/en/squads/361ca564/Tottenham-Hotspur-Stats" xr:uid="{117D9FD8-4E66-45D9-AC09-F4D1D5F6264C}"/>
    <hyperlink ref="AK359" r:id="rId1428" display="https://fbref.com/en/players/a3d94a58/matchlogs/2023-2024/summary/Cristian-Romero-Match-Logs" xr:uid="{91554E6D-6695-4004-8056-1EC42830D274}"/>
    <hyperlink ref="B360" r:id="rId1429" display="https://fbref.com/en/players/10a10454/Joe-Rothwell" xr:uid="{7B6BF717-0907-442F-80D5-A17570EED74F}"/>
    <hyperlink ref="C360" r:id="rId1430" display="https://fbref.com/en/country/ENG/England-Football" xr:uid="{CBA344E1-BC65-4DC7-BC21-38E2A90CBD69}"/>
    <hyperlink ref="E360" r:id="rId1431" display="https://fbref.com/en/squads/4ba7cbea/Bournemouth-Stats" xr:uid="{5A16250B-A5DE-4E2E-AC6F-1BCF27EDABF5}"/>
    <hyperlink ref="AK360" r:id="rId1432" display="https://fbref.com/en/players/10a10454/matchlogs/2023-2024/summary/Joe-Rothwell-Match-Logs" xr:uid="{3A486BE5-7564-4490-8546-7AC54B9833D9}"/>
    <hyperlink ref="B361" r:id="rId1433" display="https://fbref.com/en/players/a9b1c319/Pelly-Ruddock-Mpanzu" xr:uid="{309DCBA3-2498-4FD8-8D3E-56E6532A7853}"/>
    <hyperlink ref="C361" r:id="rId1434" display="https://fbref.com/en/country/COD/Congo-DR-Football" xr:uid="{92176D9C-695D-420B-AD5E-CEB0167E13FC}"/>
    <hyperlink ref="E361" r:id="rId1435" display="https://fbref.com/en/squads/e297cd13/Luton-Town-Stats" xr:uid="{B0CFE519-A8E4-4B33-9F1E-C88741843CDD}"/>
    <hyperlink ref="AK361" r:id="rId1436" display="https://fbref.com/en/players/a9b1c319/matchlogs/2023-2024/summary/Pelly-Ruddock-Mpanzu-Match-Logs" xr:uid="{990D9810-4F7C-4B44-9CA8-8F1E9C105D40}"/>
    <hyperlink ref="B362" r:id="rId1437" display="https://fbref.com/en/players/903b6e8b/Jose-Sa" xr:uid="{518DF1F6-7D05-4478-9B48-6C0F08C5A95D}"/>
    <hyperlink ref="C362" r:id="rId1438" display="https://fbref.com/en/country/POR/Portugal-Football" xr:uid="{12B9D187-FA84-44BB-836D-C02D73012F10}"/>
    <hyperlink ref="E362" r:id="rId1439" display="https://fbref.com/en/squads/8cec06e1/Wolverhampton-Wanderers-Stats" xr:uid="{F81ADA5C-24AA-40FC-A534-46EE449B14DC}"/>
    <hyperlink ref="AK362" r:id="rId1440" display="https://fbref.com/en/players/903b6e8b/matchlogs/2023-2024/summary/Jose-Sa-Match-Logs" xr:uid="{07B31E54-1BB8-4900-9A97-829E46992008}"/>
    <hyperlink ref="B363" r:id="rId1441" display="https://fbref.com/en/players/bc7dc64d/Bukayo-Saka" xr:uid="{0AB1F05F-53C4-42E6-AADC-7FE761688960}"/>
    <hyperlink ref="C363" r:id="rId1442" display="https://fbref.com/en/country/ENG/England-Football" xr:uid="{ECBE387D-D806-4CBD-B9B8-9046DE89D994}"/>
    <hyperlink ref="E363" r:id="rId1443" display="https://fbref.com/en/squads/18bb7c10/Arsenal-Stats" xr:uid="{9825B59D-49A5-472D-8008-7D334CA2ED6F}"/>
    <hyperlink ref="AK363" r:id="rId1444" display="https://fbref.com/en/players/bc7dc64d/matchlogs/2023-2024/summary/Bukayo-Saka-Match-Logs" xr:uid="{25402724-C219-4E21-9140-E1EF471F6BA6}"/>
    <hyperlink ref="B364" r:id="rId1445" display="https://fbref.com/en/players/e342ad68/Mohamed-Salah" xr:uid="{E921AB03-D7F4-4E24-950E-BBD4A91E1DDB}"/>
    <hyperlink ref="C364" r:id="rId1446" display="https://fbref.com/en/country/EGY/Egypt-Football" xr:uid="{EE53897D-A250-4A5A-B924-278110EC350C}"/>
    <hyperlink ref="E364" r:id="rId1447" display="https://fbref.com/en/squads/822bd0ba/Liverpool-Stats" xr:uid="{614F533A-B464-4B72-833F-1751ABD8F2C7}"/>
    <hyperlink ref="AK364" r:id="rId1448" display="https://fbref.com/en/players/e342ad68/matchlogs/2023-2024/summary/Mohamed-Salah-Match-Logs" xr:uid="{711DFEAB-B6B9-4E87-9977-EA40B3E6BB2F}"/>
    <hyperlink ref="B365" r:id="rId1449" display="https://fbref.com/en/players/972aeb2a/William-Saliba" xr:uid="{FEB0DF20-61E4-423A-9267-07F6B0F768D5}"/>
    <hyperlink ref="C365" r:id="rId1450" display="https://fbref.com/en/country/FRA/France-Football" xr:uid="{471F0627-BC4A-4DEC-A271-5C36A3DFC2D5}"/>
    <hyperlink ref="E365" r:id="rId1451" display="https://fbref.com/en/squads/18bb7c10/Arsenal-Stats" xr:uid="{D407E583-6260-45EE-BD77-AA926BA27FA7}"/>
    <hyperlink ref="AK365" r:id="rId1452" display="https://fbref.com/en/players/972aeb2a/matchlogs/2023-2024/summary/William-Saliba-Match-Logs" xr:uid="{CAA34A02-CEA2-446E-8396-C15194360738}"/>
    <hyperlink ref="B366" r:id="rId1453" display="https://fbref.com/en/players/1b4f1169/Albert-Sambi-Lokonga" xr:uid="{16884BFD-7DF4-4E47-B39D-0BDC49509B13}"/>
    <hyperlink ref="C366" r:id="rId1454" display="https://fbref.com/en/country/BEL/Belgium-Football" xr:uid="{8FEB2D0A-F69D-476A-80B7-702913283BF4}"/>
    <hyperlink ref="E366" r:id="rId1455" display="https://fbref.com/en/squads/e297cd13/Luton-Town-Stats" xr:uid="{9A5F3299-AFE7-47B7-B743-E552C42BD440}"/>
    <hyperlink ref="AK366" r:id="rId1456" display="https://fbref.com/en/players/1b4f1169/matchlogs/2023-2024/summary/Albert-Sambi-Lokonga-Match-Logs" xr:uid="{8B744E4C-D15C-4737-9614-A3D79B2EC53D}"/>
    <hyperlink ref="B367" r:id="rId1457" display="https://fbref.com/en/players/da7b447d/Davinson-Sanchez" xr:uid="{21CC4C2F-153D-414F-93C3-4B88A4A44462}"/>
    <hyperlink ref="C367" r:id="rId1458" display="https://fbref.com/en/country/COL/Colombia-Football" xr:uid="{103A9B93-BA61-4E02-9C32-60497253397A}"/>
    <hyperlink ref="E367" r:id="rId1459" display="https://fbref.com/en/squads/361ca564/Tottenham-Hotspur-Stats" xr:uid="{4D0303B2-AB42-4B2A-AD00-9617B5481D7C}"/>
    <hyperlink ref="AK367" r:id="rId1460" display="https://fbref.com/en/players/da7b447d/matchlogs/2023-2024/summary/Davinson-Sanchez-Match-Logs" xr:uid="{AB452D8E-93DB-45DC-B68E-BECF2747D0A2}"/>
    <hyperlink ref="B368" r:id="rId1461" display="https://fbref.com/en/players/6a713852/Robert-Sanchez" xr:uid="{30A71DB8-EF9D-4F51-AE2F-478540DE870C}"/>
    <hyperlink ref="C368" r:id="rId1462" display="https://fbref.com/en/country/ESP/Spain-Football" xr:uid="{7404A66C-C15C-4374-BFA0-98E39FF90713}"/>
    <hyperlink ref="E368" r:id="rId1463" display="https://fbref.com/en/squads/cff3d9bb/Chelsea-Stats" xr:uid="{937B3DBC-7496-42D0-B31F-4FE408594340}"/>
    <hyperlink ref="AK368" r:id="rId1464" display="https://fbref.com/en/players/6a713852/matchlogs/2023-2024/summary/Robert-Sanchez-Match-Logs" xr:uid="{F62C3FB8-93F9-461B-8C79-742FC54FFAF4}"/>
    <hyperlink ref="B369" r:id="rId1465" display="https://fbref.com/en/players/dbf053da/Jadon-Sancho" xr:uid="{B8068236-8AA0-4021-A778-5A118ABF6F04}"/>
    <hyperlink ref="C369" r:id="rId1466" display="https://fbref.com/en/country/ENG/England-Football" xr:uid="{9EAFFAA0-AA13-413C-9315-184615B431B3}"/>
    <hyperlink ref="E369" r:id="rId1467" display="https://fbref.com/en/squads/19538871/Manchester-United-Stats" xr:uid="{1CAC97A7-6089-4801-BFEC-7D88770355EF}"/>
    <hyperlink ref="AK369" r:id="rId1468" display="https://fbref.com/en/players/dbf053da/matchlogs/2023-2024/summary/Jadon-Sancho-Match-Logs" xr:uid="{99A8C829-F37D-44C7-AD0F-76C488D1DE6F}"/>
    <hyperlink ref="B370" r:id="rId1469" display="https://fbref.com/en/players/bced0375/Ibrahim-Sangare" xr:uid="{17F5650B-47D8-4F08-872B-EE802CE95299}"/>
    <hyperlink ref="C370" r:id="rId1470" display="https://fbref.com/en/country/CIV/Cote-dIvoire-Football" xr:uid="{EA6A73F1-7262-460E-9008-B1DC3ED69980}"/>
    <hyperlink ref="E370" r:id="rId1471" display="https://fbref.com/en/squads/e4a775cb/Nottingham-Forest-Stats" xr:uid="{916F8121-402E-45C3-9CF9-48C77C94229B}"/>
    <hyperlink ref="AK370" r:id="rId1472" display="https://fbref.com/en/players/bced0375/matchlogs/2023-2024/summary/Ibrahim-Sangare-Match-Logs" xr:uid="{C021C16A-DCFE-41CB-B8BD-8338674D6F9F}"/>
    <hyperlink ref="B371" r:id="rId1473" display="https://fbref.com/en/players/9744ff80/Pablo-Sarabia" xr:uid="{245D6FC7-F9FD-46B2-AA0F-CE9922C4451E}"/>
    <hyperlink ref="C371" r:id="rId1474" display="https://fbref.com/en/country/ESP/Spain-Football" xr:uid="{628D7D71-C4EA-4F48-AD53-0482973EFAE6}"/>
    <hyperlink ref="E371" r:id="rId1475" display="https://fbref.com/en/squads/8cec06e1/Wolverhampton-Wanderers-Stats" xr:uid="{0B17ADEB-8F71-4BF3-842B-6F4BC09A18BD}"/>
    <hyperlink ref="AK371" r:id="rId1476" display="https://fbref.com/en/players/9744ff80/matchlogs/2023-2024/summary/Pablo-Sarabia-Match-Logs" xr:uid="{6AE4DDD1-E12E-4DA9-AA4B-DEC3FD9B65AA}"/>
    <hyperlink ref="B372" r:id="rId1477" display="https://fbref.com/en/players/52afb588/Kevin-Schade" xr:uid="{712895FD-EED0-4662-8EFA-83F63B1F7EA0}"/>
    <hyperlink ref="C372" r:id="rId1478" display="https://fbref.com/en/country/GER/Germany-Football" xr:uid="{2349FD1D-5A4D-47CA-AF07-563A25977C9E}"/>
    <hyperlink ref="E372" r:id="rId1479" display="https://fbref.com/en/squads/cd051869/Brentford-Stats" xr:uid="{68AFBF20-50A5-455C-BB79-AF7222F61E85}"/>
    <hyperlink ref="AK372" r:id="rId1480" display="https://fbref.com/en/players/52afb588/matchlogs/2023-2024/summary/Kevin-Schade-Match-Logs" xr:uid="{7FD6E194-2967-4E3F-8B3A-CB89D52F0862}"/>
    <hyperlink ref="B373" r:id="rId1481" display="https://fbref.com/en/players/c8aa95da/Fabian-Schar" xr:uid="{1512E8D1-68B9-4975-9292-B152AD0C4714}"/>
    <hyperlink ref="C373" r:id="rId1482" display="https://fbref.com/en/country/SUI/Switzerland-Football" xr:uid="{AE17B8D4-A6CA-44E7-ABB1-87AB755AADA6}"/>
    <hyperlink ref="E373" r:id="rId1483" display="https://fbref.com/en/squads/b2b47a98/Newcastle-United-Stats" xr:uid="{C3B02AD6-437F-4514-AD44-7368B9FB98A9}"/>
    <hyperlink ref="AK373" r:id="rId1484" display="https://fbref.com/en/players/c8aa95da/matchlogs/2023-2024/summary/Fabian-Schar-Match-Logs" xr:uid="{E2A2B12F-1133-4B39-86E8-3957643B8819}"/>
    <hyperlink ref="B374" r:id="rId1485" display="https://fbref.com/en/players/3312f911/Jeffrey-Schlupp" xr:uid="{1AC21076-D914-470D-A97F-A1074614633F}"/>
    <hyperlink ref="C374" r:id="rId1486" display="https://fbref.com/en/country/GHA/Ghana-Football" xr:uid="{32B2D929-6745-47AD-BC0A-397E53212664}"/>
    <hyperlink ref="E374" r:id="rId1487" display="https://fbref.com/en/squads/47c64c55/Crystal-Palace-Stats" xr:uid="{B3118ABD-0A70-4443-B134-4F90F7B80373}"/>
    <hyperlink ref="AK374" r:id="rId1488" display="https://fbref.com/en/players/3312f911/matchlogs/2023-2024/summary/Jeffrey-Schlupp-Match-Logs" xr:uid="{571DA065-6D7D-4708-B614-9F2A2B414FCB}"/>
    <hyperlink ref="B375" r:id="rId1489" display="https://fbref.com/en/players/104d0bb8/Alex-Scott" xr:uid="{58654B82-E1BC-4079-AD54-F870DEAFE5A0}"/>
    <hyperlink ref="C375" r:id="rId1490" display="https://fbref.com/en/country/ENG/England-Football" xr:uid="{58DE0896-DD25-4BF4-8207-4F4E5A72A517}"/>
    <hyperlink ref="E375" r:id="rId1491" display="https://fbref.com/en/squads/4ba7cbea/Bournemouth-Stats" xr:uid="{FA3B5CED-7CA5-4281-8D53-D489B8EAEB83}"/>
    <hyperlink ref="AK375" r:id="rId1492" display="https://fbref.com/en/players/104d0bb8/matchlogs/2023-2024/summary/Alex-Scott-Match-Logs" xr:uid="{56005F31-4896-4484-B6A2-6E0FA273EF5D}"/>
    <hyperlink ref="B376" r:id="rId1493" display="https://fbref.com/en/players/d04b94db/Nelson-Semedo" xr:uid="{5524895C-8FFE-4BD9-A8B3-F83641DD0F00}"/>
    <hyperlink ref="C376" r:id="rId1494" display="https://fbref.com/en/country/POR/Portugal-Football" xr:uid="{CDECE260-613E-4C28-8045-CE0DDFAC5663}"/>
    <hyperlink ref="E376" r:id="rId1495" display="https://fbref.com/en/squads/8cec06e1/Wolverhampton-Wanderers-Stats" xr:uid="{E730C3A7-182D-4B8E-AA00-E9C53A04EA8B}"/>
    <hyperlink ref="AK376" r:id="rId1496" display="https://fbref.com/en/players/d04b94db/matchlogs/2023-2024/summary/Nelson-Semedo-Match-Logs" xr:uid="{A41B5625-B28F-41CA-B178-BA649602E863}"/>
    <hyperlink ref="B377" r:id="rId1497" display="https://fbref.com/en/players/efd2ec23/Antoine-Semenyo" xr:uid="{45BEA054-6869-4B17-9198-747535396FE5}"/>
    <hyperlink ref="C377" r:id="rId1498" display="https://fbref.com/en/country/GHA/Ghana-Football" xr:uid="{0828D22D-E825-4074-BE4A-FACAAFA1120B}"/>
    <hyperlink ref="E377" r:id="rId1499" display="https://fbref.com/en/squads/4ba7cbea/Bournemouth-Stats" xr:uid="{D1C52A31-883A-449E-8DE3-6FE076D1363D}"/>
    <hyperlink ref="AK377" r:id="rId1500" display="https://fbref.com/en/players/efd2ec23/matchlogs/2023-2024/summary/Antoine-Semenyo-Match-Logs" xr:uid="{636911BB-C7D9-4F6C-B9FA-BFFE8D9361E5}"/>
    <hyperlink ref="B378" r:id="rId1501" display="https://fbref.com/en/players/35141f4c/Marcos-Senesi" xr:uid="{70840E66-47DA-41F4-BBEA-8A8F359E7507}"/>
    <hyperlink ref="C378" r:id="rId1502" display="https://fbref.com/en/country/ARG/Argentina-Football" xr:uid="{E39E72CE-8D2B-408E-8D6A-91847116F74C}"/>
    <hyperlink ref="E378" r:id="rId1503" display="https://fbref.com/en/squads/4ba7cbea/Bournemouth-Stats" xr:uid="{A90A226E-5C53-4EBF-95B7-F20D7F1EF4AF}"/>
    <hyperlink ref="AK378" r:id="rId1504" display="https://fbref.com/en/players/35141f4c/matchlogs/2023-2024/summary/Marcos-Senesi-Match-Logs" xr:uid="{F1C25287-6AAF-48F8-8C9D-8B3E06FA56DB}"/>
    <hyperlink ref="B379" r:id="rId1505" display="https://fbref.com/en/players/9c94165b/Luke-Shaw" xr:uid="{39733D74-D695-4E03-8238-0191234F6E63}"/>
    <hyperlink ref="C379" r:id="rId1506" display="https://fbref.com/en/country/ENG/England-Football" xr:uid="{89030E9F-B266-4D15-93D3-B2182C42D394}"/>
    <hyperlink ref="E379" r:id="rId1507" display="https://fbref.com/en/squads/19538871/Manchester-United-Stats" xr:uid="{A713E27E-3FBD-4331-A959-34E47E4E1934}"/>
    <hyperlink ref="AK379" r:id="rId1508" display="https://fbref.com/en/players/9c94165b/matchlogs/2023-2024/summary/Luke-Shaw-Match-Logs" xr:uid="{3FA07963-B365-4028-B8F5-1B4DA9511C6A}"/>
    <hyperlink ref="B380" r:id="rId1509" display="https://fbref.com/en/players/3eb22ec9/Bernardo-Silva" xr:uid="{1CB8E0B9-C221-445B-AE2C-E24C425142C8}"/>
    <hyperlink ref="C380" r:id="rId1510" display="https://fbref.com/en/country/POR/Portugal-Football" xr:uid="{79650467-2B10-4CBB-88C4-B0383A3C03E5}"/>
    <hyperlink ref="E380" r:id="rId1511" display="https://fbref.com/en/squads/b8fd03ef/Manchester-City-Stats" xr:uid="{1CE27F1A-D754-410A-AB2D-04895997AB62}"/>
    <hyperlink ref="AK380" r:id="rId1512" display="https://fbref.com/en/players/3eb22ec9/matchlogs/2023-2024/summary/Bernardo-Silva-Match-Logs" xr:uid="{A6B7D80A-B727-4A6C-9D4B-4F228C957730}"/>
    <hyperlink ref="B381" r:id="rId1513" display="https://fbref.com/en/players/e7aa9d7c/Fabio-Silva" xr:uid="{97FAA70A-B7D3-4D26-88E8-F8925A5B6928}"/>
    <hyperlink ref="C381" r:id="rId1514" display="https://fbref.com/en/country/POR/Portugal-Football" xr:uid="{3FC46111-FC79-404A-8EAA-957F9CAA14EF}"/>
    <hyperlink ref="E381" r:id="rId1515" display="https://fbref.com/en/squads/8cec06e1/Wolverhampton-Wanderers-Stats" xr:uid="{CF4BE283-D931-41A5-9872-EB8417EF5500}"/>
    <hyperlink ref="AK381" r:id="rId1516" display="https://fbref.com/en/players/e7aa9d7c/matchlogs/2023-2024/summary/Fabio-Silva-Match-Logs" xr:uid="{4259F71C-4394-4C43-B599-A784DF555692}"/>
    <hyperlink ref="B382" r:id="rId1517" display="https://fbref.com/en/players/86e7deaf/Thiago-Silva" xr:uid="{41295D23-DB1F-46F1-BBAA-765886B77267}"/>
    <hyperlink ref="C382" r:id="rId1518" display="https://fbref.com/en/country/BRA/Brazil-Football" xr:uid="{F5A30F83-F942-40B5-830E-0DCE9EA87DCE}"/>
    <hyperlink ref="E382" r:id="rId1519" display="https://fbref.com/en/squads/cff3d9bb/Chelsea-Stats" xr:uid="{CBFEC877-5614-4DB5-A8EE-3FB9DB067814}"/>
    <hyperlink ref="AK382" r:id="rId1520" display="https://fbref.com/en/players/86e7deaf/matchlogs/2023-2024/summary/Thiago-Silva-Match-Logs" xr:uid="{236D8DAD-F630-4B7F-96C5-23702934700E}"/>
    <hyperlink ref="B383" r:id="rId1521" display="https://fbref.com/en/players/8e16dd48/Luis-Sinisterra" xr:uid="{C9FD6AAE-B58F-4B8F-B754-6CA20C78F6F7}"/>
    <hyperlink ref="C383" r:id="rId1522" display="https://fbref.com/en/country/COL/Colombia-Football" xr:uid="{2654BCBA-85DA-4DF9-A72B-6F0D72C3AD02}"/>
    <hyperlink ref="E383" r:id="rId1523" display="https://fbref.com/en/squads/4ba7cbea/Bournemouth-Stats" xr:uid="{128C2C83-973A-46F8-8767-519FB1C345E1}"/>
    <hyperlink ref="AK383" r:id="rId1524" display="https://fbref.com/en/players/8e16dd48/matchlogs/2023-2024/summary/Luis-Sinisterra-Match-Logs" xr:uid="{9F46663C-666F-46C6-82D9-AEA97C793A17}"/>
    <hyperlink ref="B384" r:id="rId1525" display="https://fbref.com/en/players/6250083a/Oliver-Skipp" xr:uid="{056BBD41-D2D4-42E9-B95A-57852073A783}"/>
    <hyperlink ref="C384" r:id="rId1526" display="https://fbref.com/en/country/ENG/England-Football" xr:uid="{D1905381-19BB-4BB9-9C93-1DCD8D42D323}"/>
    <hyperlink ref="E384" r:id="rId1527" display="https://fbref.com/en/squads/361ca564/Tottenham-Hotspur-Stats" xr:uid="{3618924C-A706-4146-ABAD-0F2B5CD7B05B}"/>
    <hyperlink ref="AK384" r:id="rId1528" display="https://fbref.com/en/players/6250083a/matchlogs/2023-2024/summary/Oliver-Skipp-Match-Logs" xr:uid="{D3575FE5-373C-4910-BC3F-D2A62A02EE86}"/>
    <hyperlink ref="B385" r:id="rId1529" display="https://fbref.com/en/players/20b104bc/Adam-Smith" xr:uid="{27E91032-8099-4BB4-AE97-67578741EE78}"/>
    <hyperlink ref="C385" r:id="rId1530" display="https://fbref.com/en/country/ENG/England-Football" xr:uid="{79C873E6-2613-4624-AB76-92F6FD76B281}"/>
    <hyperlink ref="E385" r:id="rId1531" display="https://fbref.com/en/squads/4ba7cbea/Bournemouth-Stats" xr:uid="{64CD21DA-3D8E-4CB6-A2DA-05A8594A41CD}"/>
    <hyperlink ref="AK385" r:id="rId1532" display="https://fbref.com/en/players/20b104bc/matchlogs/2023-2024/summary/Adam-Smith-Match-Logs" xr:uid="{E55DA59A-2624-46E4-B880-4462B693BAC6}"/>
    <hyperlink ref="B386" r:id="rId1533" display="https://fbref.com/en/players/17695062/Emile-Smith-Rowe" xr:uid="{1E682231-071E-468A-8F16-F3E62D06A9B6}"/>
    <hyperlink ref="C386" r:id="rId1534" display="https://fbref.com/en/country/ENG/England-Football" xr:uid="{766E599F-A58B-45AC-8F95-E7BFBC11AB00}"/>
    <hyperlink ref="E386" r:id="rId1535" display="https://fbref.com/en/squads/18bb7c10/Arsenal-Stats" xr:uid="{5C7640F9-9862-4F4A-990A-76297A2AE603}"/>
    <hyperlink ref="AK386" r:id="rId1536" display="https://fbref.com/en/players/17695062/matchlogs/2023-2024/summary/Emile-Smith-Rowe-Match-Logs" xr:uid="{927AF128-BE3A-461B-B20A-DCB1576E27EC}"/>
    <hyperlink ref="B387" r:id="rId1537" display="https://fbref.com/en/players/e77dc3b2/Dominic-Solanke" xr:uid="{F3D6E45F-4EB9-4C93-B3C8-E3B43A37E692}"/>
    <hyperlink ref="C387" r:id="rId1538" display="https://fbref.com/en/country/ENG/England-Football" xr:uid="{0B6FE831-408D-483F-B1B8-BE13C6F33C39}"/>
    <hyperlink ref="E387" r:id="rId1539" display="https://fbref.com/en/squads/4ba7cbea/Bournemouth-Stats" xr:uid="{5344BB85-A6E1-4535-8E15-9E0C1CB06CAB}"/>
    <hyperlink ref="AK387" r:id="rId1540" display="https://fbref.com/en/players/e77dc3b2/matchlogs/2023-2024/summary/Dominic-Solanke-Match-Logs" xr:uid="{34FB3FB5-FAAD-4A66-8204-786FE66B2AD0}"/>
    <hyperlink ref="B388" r:id="rId1541" display="https://fbref.com/en/players/886f9aac/Manor-Solomon" xr:uid="{DA1D85EA-385F-4E42-89B0-BB684663B0FB}"/>
    <hyperlink ref="C388" r:id="rId1542" display="https://fbref.com/en/country/ISR/Israel-Football" xr:uid="{85D3F632-F99C-4CF8-B5AC-24A0A1D7E41B}"/>
    <hyperlink ref="E388" r:id="rId1543" display="https://fbref.com/en/squads/361ca564/Tottenham-Hotspur-Stats" xr:uid="{798A5FA1-41AE-4090-8257-4C1750B1D7F9}"/>
    <hyperlink ref="AK388" r:id="rId1544" display="https://fbref.com/en/players/886f9aac/matchlogs/2023-2024/summary/Manor-Solomon-Match-Logs" xr:uid="{9602484A-1CE7-4D1F-B096-B05A9B1A084F}"/>
    <hyperlink ref="B389" r:id="rId1545" display="https://fbref.com/en/players/6613c819/Tomas-Soucek" xr:uid="{4CF6EDDF-87E4-4BA3-8B5C-BB3A545309E2}"/>
    <hyperlink ref="C389" r:id="rId1546" display="https://fbref.com/en/country/CZE/Czech-Republic-Football" xr:uid="{9E2B5A30-EA0E-40B6-8121-4D2F0B89958B}"/>
    <hyperlink ref="E389" r:id="rId1547" display="https://fbref.com/en/squads/7c21e445/West-Ham-United-Stats" xr:uid="{0E9AFCCC-3C49-4E52-9DF6-4FFFE4AE6B79}"/>
    <hyperlink ref="AK389" r:id="rId1548" display="https://fbref.com/en/players/6613c819/matchlogs/2023-2024/summary/Tomas-Soucek-Match-Logs" xr:uid="{C338E706-577C-47D5-A9B1-C6C3048D4172}"/>
    <hyperlink ref="B390" r:id="rId1549" display="https://fbref.com/en/players/6a8a7af8/Vinicius-Souza" xr:uid="{C478DD48-3E91-458F-B515-91CC4060A98D}"/>
    <hyperlink ref="C390" r:id="rId1550" display="https://fbref.com/en/country/BRA/Brazil-Football" xr:uid="{A1140FE7-E131-465F-A59E-2CC654358699}"/>
    <hyperlink ref="E390" r:id="rId1551" display="https://fbref.com/en/squads/1df6b87e/Sheffield-United-Stats" xr:uid="{D3503E62-9B47-465D-A986-028AF28E01B9}"/>
    <hyperlink ref="AK390" r:id="rId1552" display="https://fbref.com/en/players/6a8a7af8/matchlogs/2023-2024/summary/Vinicius-Souza-Match-Logs" xr:uid="{257050BA-658D-4E25-8359-D502D866CF92}"/>
    <hyperlink ref="B391" r:id="rId1553" display="https://fbref.com/en/players/28300a16/Jason-Steele" xr:uid="{5357F79D-9E15-47DC-979F-46D937C1A4D8}"/>
    <hyperlink ref="C391" r:id="rId1554" display="https://fbref.com/en/country/ENG/England-Football" xr:uid="{259CE984-DE3B-42B9-9C0F-B5DB93A18BCB}"/>
    <hyperlink ref="E391" r:id="rId1555" display="https://fbref.com/en/squads/d07537b9/Brighton-and-Hove-Albion-Stats" xr:uid="{7498BB4A-62B9-4CB7-B937-E5F162348F08}"/>
    <hyperlink ref="AK391" r:id="rId1556" display="https://fbref.com/en/players/28300a16/matchlogs/2023-2024/summary/Jason-Steele-Match-Logs" xr:uid="{ED90B56C-2554-46DA-B669-B59E6D273BD9}"/>
    <hyperlink ref="B392" r:id="rId1557" display="https://fbref.com/en/players/b400bde0/Raheem-Sterling" xr:uid="{D6D72FEA-7168-4ACD-9DAC-A76A3879D624}"/>
    <hyperlink ref="C392" r:id="rId1558" display="https://fbref.com/en/country/ENG/England-Football" xr:uid="{F4D2343C-176A-447B-8D88-28CBB5F36018}"/>
    <hyperlink ref="E392" r:id="rId1559" display="https://fbref.com/en/squads/cff3d9bb/Chelsea-Stats" xr:uid="{60263187-697A-48E9-920C-47377C44DE12}"/>
    <hyperlink ref="AK392" r:id="rId1560" display="https://fbref.com/en/players/b400bde0/matchlogs/2023-2024/summary/Raheem-Sterling-Match-Logs" xr:uid="{217AA3A5-1263-47C3-A328-5342E06E7113}"/>
    <hyperlink ref="B393" r:id="rId1561" display="https://fbref.com/en/players/5eecec3d/John-Stones" xr:uid="{68390D04-CFBC-4FF2-B166-CDDDBA4249EA}"/>
    <hyperlink ref="C393" r:id="rId1562" display="https://fbref.com/en/country/ENG/England-Football" xr:uid="{37E52DF4-F1B9-47F5-B223-39CA31E75F38}"/>
    <hyperlink ref="E393" r:id="rId1563" display="https://fbref.com/en/squads/b8fd03ef/Manchester-City-Stats" xr:uid="{F2AA4761-8154-43C7-B189-8B11FDAB2F86}"/>
    <hyperlink ref="AK393" r:id="rId1564" display="https://fbref.com/en/players/5eecec3d/matchlogs/2023-2024/summary/John-Stones-Match-Logs" xr:uid="{7927F09E-19AA-4E83-9E46-96ABFFFBD8C7}"/>
    <hyperlink ref="B394" r:id="rId1565" display="https://fbref.com/en/players/339fe0e8/Thomas-Strakosha" xr:uid="{AE32AC53-0DAA-4E23-AF13-5ACAAB68FFDE}"/>
    <hyperlink ref="C394" r:id="rId1566" display="https://fbref.com/en/country/ALB/Albania-Football" xr:uid="{420FA721-0254-4715-B0E8-D6043497C50B}"/>
    <hyperlink ref="E394" r:id="rId1567" display="https://fbref.com/en/squads/cd051869/Brentford-Stats" xr:uid="{FCA9FD23-0474-460D-B007-ADC1A475D161}"/>
    <hyperlink ref="AK394" r:id="rId1568" display="https://fbref.com/en/players/339fe0e8/matchlogs/2023-2024/summary/Thomas-Strakosha-Match-Logs" xr:uid="{0ECBE6F0-6A92-4F1A-B501-7C69AFDB5640}"/>
    <hyperlink ref="B395" r:id="rId1569" display="https://fbref.com/en/players/934e1968/Dominik-Szoboszlai" xr:uid="{23226D48-892F-4247-926F-D2336F8ED4FC}"/>
    <hyperlink ref="C395" r:id="rId1570" display="https://fbref.com/en/country/HUN/Hungary-Football" xr:uid="{D105C5EC-6BD5-4276-BE25-FFA1F10EAF51}"/>
    <hyperlink ref="E395" r:id="rId1571" display="https://fbref.com/en/squads/822bd0ba/Liverpool-Stats" xr:uid="{37B5EB0F-7D81-40C2-A536-B0A3B28932AE}"/>
    <hyperlink ref="AK395" r:id="rId1572" display="https://fbref.com/en/players/934e1968/matchlogs/2023-2024/summary/Dominik-Szoboszlai-Match-Logs" xr:uid="{AEF27F22-30A6-40A3-8AB4-35BCA869E19F}"/>
    <hyperlink ref="B396" r:id="rId1573" display="https://fbref.com/en/players/e514ab62/Matt-Targett" xr:uid="{58940199-D9AA-41F3-A03A-6390D5A68FBD}"/>
    <hyperlink ref="C396" r:id="rId1574" display="https://fbref.com/en/country/ENG/England-Football" xr:uid="{ADD0E977-FB86-41BC-A09A-53DE39FBB512}"/>
    <hyperlink ref="E396" r:id="rId1575" display="https://fbref.com/en/squads/b2b47a98/Newcastle-United-Stats" xr:uid="{919F1D22-4226-4104-BCE6-973F71327376}"/>
    <hyperlink ref="AK396" r:id="rId1576" display="https://fbref.com/en/players/e514ab62/matchlogs/2023-2024/summary/Matt-Targett-Match-Logs" xr:uid="{F78BB460-82A2-46B2-BEE3-A4997A4D8DC2}"/>
    <hyperlink ref="B397" r:id="rId1577" display="https://fbref.com/en/players/15ea812b/James-Tarkowski" xr:uid="{39DFE6AF-874D-4657-84F9-869CB6328E24}"/>
    <hyperlink ref="C397" r:id="rId1578" display="https://fbref.com/en/country/ENG/England-Football" xr:uid="{8925185A-CA63-412B-97E0-429F5C542C22}"/>
    <hyperlink ref="E397" r:id="rId1579" display="https://fbref.com/en/squads/d3fd31cc/Everton-Stats" xr:uid="{2A274A22-54C0-4D13-857B-4138C0C3ED1A}"/>
    <hyperlink ref="AK397" r:id="rId1580" display="https://fbref.com/en/players/15ea812b/matchlogs/2023-2024/summary/James-Tarkowski-Match-Logs" xr:uid="{DFC1F3DA-131E-48A0-82BA-4E8A894BE2C0}"/>
    <hyperlink ref="B398" r:id="rId1581" display="https://fbref.com/en/players/a65c844b/Nuno-Tavares" xr:uid="{B87B273C-8084-4F17-9E4D-209ADCDF8ED7}"/>
    <hyperlink ref="C398" r:id="rId1582" display="https://fbref.com/en/country/POR/Portugal-Football" xr:uid="{EA5AA889-6A43-4051-916E-2047E445008E}"/>
    <hyperlink ref="E398" r:id="rId1583" display="https://fbref.com/en/squads/e4a775cb/Nottingham-Forest-Stats" xr:uid="{23683C66-5F24-4DC9-B0C1-F0FA538F580D}"/>
    <hyperlink ref="AK398" r:id="rId1584" display="https://fbref.com/en/players/a65c844b/matchlogs/2023-2024/summary/Nuno-Tavares-Match-Logs" xr:uid="{EBE4BB44-DAB1-49B3-91D9-4E12B2D5E971}"/>
    <hyperlink ref="B399" r:id="rId1585" display="https://fbref.com/en/players/5c0da4a4/Marcus-Tavernier" xr:uid="{472FA1DE-246E-45F3-9C02-17626F0EBF3D}"/>
    <hyperlink ref="C399" r:id="rId1586" display="https://fbref.com/en/country/ENG/England-Football" xr:uid="{64838982-64B4-42F1-A5A3-EBB5CA4F1A20}"/>
    <hyperlink ref="E399" r:id="rId1587" display="https://fbref.com/en/squads/4ba7cbea/Bournemouth-Stats" xr:uid="{8F097F33-B068-4041-BC79-916C4D26B8B7}"/>
    <hyperlink ref="AK399" r:id="rId1588" display="https://fbref.com/en/players/5c0da4a4/matchlogs/2023-2024/summary/Marcus-Tavernier-Match-Logs" xr:uid="{08D2D0F5-9CE2-4B48-AF01-FD73656EAC7D}"/>
    <hyperlink ref="B400" r:id="rId1589" display="https://fbref.com/en/players/cc2d7ad5/Charlie-Taylor" xr:uid="{354D4A48-55D8-48EC-A1F3-1A81F89CFD96}"/>
    <hyperlink ref="C400" r:id="rId1590" display="https://fbref.com/en/country/ENG/England-Football" xr:uid="{E8B72204-CDB6-4050-BB31-308762382F4A}"/>
    <hyperlink ref="E400" r:id="rId1591" display="https://fbref.com/en/squads/943e8050/Burnley-Stats" xr:uid="{983071C5-9B1C-4B40-AAE4-FFDE0C17E9D0}"/>
    <hyperlink ref="AK400" r:id="rId1592" display="https://fbref.com/en/players/cc2d7ad5/matchlogs/2023-2024/summary/Charlie-Taylor-Match-Logs" xr:uid="{5B11A135-60C9-4557-A595-1EC403C59D9F}"/>
    <hyperlink ref="B401" r:id="rId1593" display="https://fbref.com/en/players/77d7c96f/Kenny-Tete" xr:uid="{CA110DA8-33CA-4A68-8959-9B25F7E6FA55}"/>
    <hyperlink ref="C401" r:id="rId1594" display="https://fbref.com/en/country/NED/Netherlands-Football" xr:uid="{0E12AFF8-3FF5-4718-B3E7-5D04F0072F8C}"/>
    <hyperlink ref="E401" r:id="rId1595" display="https://fbref.com/en/squads/fd962109/Fulham-Stats" xr:uid="{4A1D3031-3E8E-48CB-AE46-E28C609022B5}"/>
    <hyperlink ref="AK401" r:id="rId1596" display="https://fbref.com/en/players/77d7c96f/matchlogs/2023-2024/summary/Kenny-Tete-Match-Logs" xr:uid="{0F5021BC-5BF4-4E40-8527-07CD32F11EDB}"/>
    <hyperlink ref="B402" r:id="rId1597" display="https://fbref.com/en/players/fc027d02/Luke-Thomas" xr:uid="{937DBE2A-01FB-40F3-98E2-65930C8A589F}"/>
    <hyperlink ref="C402" r:id="rId1598" display="https://fbref.com/en/country/ENG/England-Football" xr:uid="{7F32B3C9-BEFC-463B-B65C-ABF93B908999}"/>
    <hyperlink ref="E402" r:id="rId1599" display="https://fbref.com/en/squads/1df6b87e/Sheffield-United-Stats" xr:uid="{394F0CB6-3C68-4BD7-BCBD-36640B8BC344}"/>
    <hyperlink ref="AK402" r:id="rId1600" display="https://fbref.com/en/players/fc027d02/matchlogs/2023-2024/summary/Luke-Thomas-Match-Logs" xr:uid="{FA3B508A-8A14-4C75-A808-86926988FA72}"/>
    <hyperlink ref="B403" r:id="rId1601" display="https://fbref.com/en/players/56f7a928/Youri-Tielemans" xr:uid="{FC78C1EC-5B58-42CE-A876-FFE690005A92}"/>
    <hyperlink ref="C403" r:id="rId1602" display="https://fbref.com/en/country/BEL/Belgium-Football" xr:uid="{404980D8-DDF3-4549-9C87-7AF14CFD6CCA}"/>
    <hyperlink ref="E403" r:id="rId1603" display="https://fbref.com/en/squads/8602292d/Aston-Villa-Stats" xr:uid="{18668897-2CC0-4270-8B28-D905D00C3195}"/>
    <hyperlink ref="AK403" r:id="rId1604" display="https://fbref.com/en/players/56f7a928/matchlogs/2023-2024/summary/Youri-Tielemans-Match-Logs" xr:uid="{74E35016-4158-45B9-9A28-A945DB7F0107}"/>
    <hyperlink ref="B404" r:id="rId1605" display="https://fbref.com/en/players/41034650/Jurrien-Timber" xr:uid="{75685333-BD2F-42D2-A39B-65B65F966B73}"/>
    <hyperlink ref="C404" r:id="rId1606" display="https://fbref.com/en/country/NED/Netherlands-Football" xr:uid="{A4C53B77-F918-40A3-B707-30ACA04C7149}"/>
    <hyperlink ref="E404" r:id="rId1607" display="https://fbref.com/en/squads/18bb7c10/Arsenal-Stats" xr:uid="{7C941D6A-AF5A-47C5-BF13-DA70235D6EB2}"/>
    <hyperlink ref="AK404" r:id="rId1608" display="https://fbref.com/en/players/41034650/matchlogs/2023-2024/summary/Jurrien-Timber-Match-Logs" xr:uid="{96EA08A7-F31F-41EC-ACAB-08EA4B5D1742}"/>
    <hyperlink ref="B405" r:id="rId1609" display="https://fbref.com/en/players/a105d46a/Harry-Toffolo" xr:uid="{330CC25D-8A1E-43B2-92A2-7995CF4887B1}"/>
    <hyperlink ref="C405" r:id="rId1610" display="https://fbref.com/en/country/ENG/England-Football" xr:uid="{EE7643C3-5459-4391-B00B-A284E6D37062}"/>
    <hyperlink ref="E405" r:id="rId1611" display="https://fbref.com/en/squads/e4a775cb/Nottingham-Forest-Stats" xr:uid="{0BE52E79-123D-4E2C-AFF3-038527E2A11B}"/>
    <hyperlink ref="AK405" r:id="rId1612" display="https://fbref.com/en/players/a105d46a/matchlogs/2023-2024/summary/Harry-Toffolo-Match-Logs" xr:uid="{526ABB1D-30BE-41DE-BC79-487CBCB1ECD2}"/>
    <hyperlink ref="B406" r:id="rId1613" display="https://fbref.com/en/players/b3af9be1/Takehiro-Tomiyasu" xr:uid="{04ACD7C3-4EC2-4B0E-BD30-0969849508F7}"/>
    <hyperlink ref="C406" r:id="rId1614" display="https://fbref.com/en/country/JPN/Japan-Football" xr:uid="{B9691159-6880-4327-9EBE-44D7B36212AE}"/>
    <hyperlink ref="E406" r:id="rId1615" display="https://fbref.com/en/squads/18bb7c10/Arsenal-Stats" xr:uid="{CB8D67E3-B754-4271-8E58-B80CF7E79EDB}"/>
    <hyperlink ref="AK406" r:id="rId1616" display="https://fbref.com/en/players/b3af9be1/matchlogs/2023-2024/summary/Takehiro-Tomiyasu-Match-Logs" xr:uid="{507A951A-2AF2-4793-B31E-454BECFDCC96}"/>
    <hyperlink ref="B407" r:id="rId1617" display="https://fbref.com/en/players/e7ca0439/James-Tomkins" xr:uid="{18ECF43A-93D9-4F8C-B33A-F2FFD0C74FC6}"/>
    <hyperlink ref="C407" r:id="rId1618" display="https://fbref.com/en/country/ENG/England-Football" xr:uid="{DEE653CC-5386-4A0C-B669-596ED88A5301}"/>
    <hyperlink ref="E407" r:id="rId1619" display="https://fbref.com/en/squads/47c64c55/Crystal-Palace-Stats" xr:uid="{391E5685-5AB3-477D-BC74-360486755F31}"/>
    <hyperlink ref="AK407" r:id="rId1620" display="https://fbref.com/en/players/e7ca0439/matchlogs/2023-2024/summary/James-Tomkins-Match-Logs" xr:uid="{D884BB86-0A1E-4388-B10A-9783A293CD47}"/>
    <hyperlink ref="B408" r:id="rId1621" display="https://fbref.com/en/players/0db169ae/Sandro-Tonali" xr:uid="{282A6976-3914-4B36-BD9A-3FA5FC922540}"/>
    <hyperlink ref="C408" r:id="rId1622" display="https://fbref.com/en/country/ITA/Italy-Football" xr:uid="{58A1A3BF-5A80-43FF-A470-086AA9503901}"/>
    <hyperlink ref="E408" r:id="rId1623" display="https://fbref.com/en/squads/b2b47a98/Newcastle-United-Stats" xr:uid="{96072139-F4A5-44A2-BEDC-803C7F1EA334}"/>
    <hyperlink ref="AK408" r:id="rId1624" display="https://fbref.com/en/players/0db169ae/matchlogs/2023-2024/summary/Sandro-Tonali-Match-Logs" xr:uid="{B866DA14-9440-4BD8-8359-6FA23F7D385D}"/>
    <hyperlink ref="B409" r:id="rId1625" display="https://fbref.com/en/players/532e1e4f/Pau-Torres" xr:uid="{BEA681D2-B75C-4B16-877F-50525C006857}"/>
    <hyperlink ref="C409" r:id="rId1626" display="https://fbref.com/en/country/ESP/Spain-Football" xr:uid="{40FDDC8C-775B-45D0-82C2-A5D206A3D1B1}"/>
    <hyperlink ref="E409" r:id="rId1627" display="https://fbref.com/en/squads/8602292d/Aston-Villa-Stats" xr:uid="{97B12EAC-65C5-462D-AC78-D37A871D29BF}"/>
    <hyperlink ref="AK409" r:id="rId1628" display="https://fbref.com/en/players/532e1e4f/matchlogs/2023-2024/summary/Pau-Torres-Match-Logs" xr:uid="{1667681E-9513-45BE-BE17-B9BE6ECDD79A}"/>
    <hyperlink ref="B410" r:id="rId1629" display="https://fbref.com/en/players/b28bbd58/Andros-Townsend" xr:uid="{D12B3647-2A95-430C-951C-BD623C9C8E40}"/>
    <hyperlink ref="C410" r:id="rId1630" display="https://fbref.com/en/country/ENG/England-Football" xr:uid="{DCF530D4-900D-4D8F-83F9-839A5E3A8B3B}"/>
    <hyperlink ref="E410" r:id="rId1631" display="https://fbref.com/en/squads/e297cd13/Luton-Town-Stats" xr:uid="{C147A4C2-2F1B-4974-A412-3997D870EEE5}"/>
    <hyperlink ref="AK410" r:id="rId1632" display="https://fbref.com/en/players/b28bbd58/matchlogs/2023-2024/summary/Andros-Townsend-Match-Logs" xr:uid="{AB82845B-6CB3-4FCF-842A-00A9743E9B02}"/>
    <hyperlink ref="B411" r:id="rId1633" display="https://fbref.com/en/players/259fea27/James-Trafford" xr:uid="{81E7988C-3ECA-4392-8A95-E76F10136AFB}"/>
    <hyperlink ref="C411" r:id="rId1634" display="https://fbref.com/en/country/ENG/England-Football" xr:uid="{C7BFE3E3-9628-42F2-8643-90EF71F04D5C}"/>
    <hyperlink ref="E411" r:id="rId1635" display="https://fbref.com/en/squads/943e8050/Burnley-Stats" xr:uid="{C335C4CA-982D-44C8-904B-B9DC399B4C7F}"/>
    <hyperlink ref="AK411" r:id="rId1636" display="https://fbref.com/en/players/259fea27/matchlogs/2023-2024/summary/James-Trafford-Match-Logs" xr:uid="{43C99E80-A58D-4BEC-9740-B04A44F76168}"/>
    <hyperlink ref="B412" r:id="rId1637" display="https://fbref.com/en/players/9a28eba4/Adama-Traore" xr:uid="{8D329BB9-B997-47B5-B1D9-B06DFEB23F71}"/>
    <hyperlink ref="C412" r:id="rId1638" display="https://fbref.com/en/country/ESP/Spain-Football" xr:uid="{37AD7CEB-B08B-4DDE-9F1E-FC5FBB9C960D}"/>
    <hyperlink ref="E412" r:id="rId1639" display="https://fbref.com/en/squads/fd962109/Fulham-Stats" xr:uid="{8D57A520-2021-40CA-A662-21F45483955F}"/>
    <hyperlink ref="AK412" r:id="rId1640" display="https://fbref.com/en/players/9a28eba4/matchlogs/2023-2024/summary/Adama-Traore-Match-Logs" xr:uid="{5B4A8ACF-A686-448C-97F7-97670E625DCC}"/>
    <hyperlink ref="B413" r:id="rId1641" display="https://fbref.com/en/players/c47541e0/Bertrand-Traore" xr:uid="{81552036-EE5F-4340-A5C8-2F6BF984B022}"/>
    <hyperlink ref="C413" r:id="rId1642" display="https://fbref.com/en/country/BFA/Burkina-Faso-Football" xr:uid="{AD5B3413-8ACC-4073-A3C3-C40B5001F485}"/>
    <hyperlink ref="E413" r:id="rId1643" display="https://fbref.com/en/squads/8602292d/Aston-Villa-Stats" xr:uid="{CEF19AF3-F5A1-4623-BA8E-2A0BDC704F21}"/>
    <hyperlink ref="AK413" r:id="rId1644" display="https://fbref.com/en/players/c47541e0/matchlogs/2023-2024/summary/Bertrand-Traore-Match-Logs" xr:uid="{0D0F5B65-4317-4474-814D-08D8A8FFA319}"/>
    <hyperlink ref="B414" r:id="rId1645" display="https://fbref.com/en/players/999ceb5f/Boubacar-Traore" xr:uid="{E745E572-A312-4F2E-8E29-153E66641669}"/>
    <hyperlink ref="C414" r:id="rId1646" display="https://fbref.com/en/country/MLI/Mali-Football" xr:uid="{394D14FF-21B6-4E81-912A-7B7C32851858}"/>
    <hyperlink ref="E414" r:id="rId1647" display="https://fbref.com/en/squads/8cec06e1/Wolverhampton-Wanderers-Stats" xr:uid="{45BE66A1-63C1-4D9D-926D-DF43B7A95336}"/>
    <hyperlink ref="AK414" r:id="rId1648" display="https://fbref.com/en/players/999ceb5f/matchlogs/2023-2024/summary/Boubacar-Traore-Match-Logs" xr:uid="{D38636F8-DF65-46F6-B883-17689648BECD}"/>
    <hyperlink ref="B415" r:id="rId1649" display="https://fbref.com/en/players/b2a81fc6/Mike-Tresor" xr:uid="{82C03803-F6ED-41BB-A88F-002F60884460}"/>
    <hyperlink ref="C415" r:id="rId1650" display="https://fbref.com/en/country/BEL/Belgium-Football" xr:uid="{78584238-4D3D-48DA-97A3-6F2AC4189784}"/>
    <hyperlink ref="E415" r:id="rId1651" display="https://fbref.com/en/squads/943e8050/Burnley-Stats" xr:uid="{009BEA82-A1D2-4FC7-B665-F8FCCB2D6425}"/>
    <hyperlink ref="AK415" r:id="rId1652" display="https://fbref.com/en/players/b2a81fc6/matchlogs/2023-2024/summary/Mike-Tresor-Match-Logs" xr:uid="{67F5C595-3BF9-4502-AE38-C85136795973}"/>
    <hyperlink ref="B416" r:id="rId1653" display="https://fbref.com/en/players/21512407/Kieran-Trippier" xr:uid="{DD9DAE8D-2647-4932-84B0-F27F3CFBE7C9}"/>
    <hyperlink ref="C416" r:id="rId1654" display="https://fbref.com/en/country/ENG/England-Football" xr:uid="{E7F1AD2E-EE46-4772-8E59-B46706458369}"/>
    <hyperlink ref="E416" r:id="rId1655" display="https://fbref.com/en/squads/b2b47a98/Newcastle-United-Stats" xr:uid="{1546D44D-6F6B-4139-B709-36A68836DED8}"/>
    <hyperlink ref="AK416" r:id="rId1656" display="https://fbref.com/en/players/21512407/matchlogs/2023-2024/summary/Kieran-Trippier-Match-Logs" xr:uid="{8BFD7F44-F781-43B4-97BA-0134F76175EF}"/>
    <hyperlink ref="B417" r:id="rId1657" display="https://fbref.com/en/players/38ceb24a/Leandro-Trossard" xr:uid="{183D292C-B92C-40CE-937B-A00476759568}"/>
    <hyperlink ref="C417" r:id="rId1658" display="https://fbref.com/en/country/BEL/Belgium-Football" xr:uid="{94E2C4CC-F9CC-4815-99E7-65D90B0D7F26}"/>
    <hyperlink ref="E417" r:id="rId1659" display="https://fbref.com/en/squads/18bb7c10/Arsenal-Stats" xr:uid="{542969CA-D1EA-4D32-8AFF-D24129F39677}"/>
    <hyperlink ref="AK417" r:id="rId1660" display="https://fbref.com/en/players/38ceb24a/matchlogs/2023-2024/summary/Leandro-Trossard-Match-Logs" xr:uid="{DBF3A548-B4BE-4125-B753-DC9527C1F90F}"/>
    <hyperlink ref="B418" r:id="rId1661" display="https://fbref.com/en/players/cddf767b/Auston-Trusty" xr:uid="{A9E1EA56-D871-4962-AEF7-2BCBE2E778C5}"/>
    <hyperlink ref="C418" r:id="rId1662" display="https://fbref.com/en/country/USA/United-States-Football" xr:uid="{5C2A7E7E-18DF-479C-9A69-B82B133A35E0}"/>
    <hyperlink ref="E418" r:id="rId1663" display="https://fbref.com/en/squads/1df6b87e/Sheffield-United-Stats" xr:uid="{CCBA0399-8CF0-442F-B7E1-A6C6E8410060}"/>
    <hyperlink ref="AK418" r:id="rId1664" display="https://fbref.com/en/players/cddf767b/matchlogs/2023-2024/summary/Auston-Trusty-Match-Logs" xr:uid="{B8B23180-9BDC-4387-BBD6-58ADAF5FF1AE}"/>
    <hyperlink ref="B419" r:id="rId1665" display="https://fbref.com/en/players/f315ca93/Kostas-Tsimikas" xr:uid="{241B9745-2576-4082-B8E3-78A0FC6C78C2}"/>
    <hyperlink ref="C419" r:id="rId1666" display="https://fbref.com/en/country/GRE/Greece-Football" xr:uid="{3CE6BA49-7EA2-40C2-90B1-C3F1E8C2686E}"/>
    <hyperlink ref="E419" r:id="rId1667" display="https://fbref.com/en/squads/822bd0ba/Liverpool-Stats" xr:uid="{130AA42A-7889-4476-B827-9B419ECC8DEA}"/>
    <hyperlink ref="AK419" r:id="rId1668" display="https://fbref.com/en/players/f315ca93/matchlogs/2023-2024/summary/Kostas-Tsimikas-Match-Logs" xr:uid="{412DBB9D-E067-48B1-AD68-CCB8580FA5FC}"/>
    <hyperlink ref="B420" r:id="rId1669" display="https://fbref.com/en/players/4a51ba65/Matt-Turner" xr:uid="{A8A883BC-8CC8-48F8-9F12-2867E2D4B974}"/>
    <hyperlink ref="C420" r:id="rId1670" display="https://fbref.com/en/country/USA/United-States-Football" xr:uid="{DE200003-9342-47B3-BFD3-0894F993BCC3}"/>
    <hyperlink ref="E420" r:id="rId1671" display="https://fbref.com/en/squads/e4a775cb/Nottingham-Forest-Stats" xr:uid="{8D0B8972-59C6-46FF-BD71-E056CB5B993B}"/>
    <hyperlink ref="AK420" r:id="rId1672" display="https://fbref.com/en/players/4a51ba65/matchlogs/2023-2024/summary/Matt-Turner-Match-Logs" xr:uid="{6489F0C7-0790-4F0D-A821-C9915C9526AE}"/>
    <hyperlink ref="B421" r:id="rId1673" display="https://fbref.com/en/players/7cd520e8/Destiny-Udogie" xr:uid="{C5842519-1AB7-4396-B032-765B0786D092}"/>
    <hyperlink ref="C421" r:id="rId1674" display="https://fbref.com/en/country/ITA/Italy-Football" xr:uid="{DF600633-46BB-4DBE-8BF7-E1D363492F4C}"/>
    <hyperlink ref="E421" r:id="rId1675" display="https://fbref.com/en/squads/361ca564/Tottenham-Hotspur-Stats" xr:uid="{544353DD-0BA6-4E2C-B7B7-0EC0EA7374A8}"/>
    <hyperlink ref="AK421" r:id="rId1676" display="https://fbref.com/en/players/7cd520e8/matchlogs/2023-2024/summary/Destiny-Udogie-Match-Logs" xr:uid="{61F0FEBD-7CDC-4B31-8F86-618A51F5B18A}"/>
    <hyperlink ref="B422" r:id="rId1677" display="https://fbref.com/en/players/1df4a109/Lesley-Ugochukwu" xr:uid="{E8558F48-F030-43CF-BE49-BCD71F8E0B32}"/>
    <hyperlink ref="C422" r:id="rId1678" display="https://fbref.com/en/country/FRA/France-Football" xr:uid="{94EBA5D4-2EF1-4FFA-B043-9C498B4F4175}"/>
    <hyperlink ref="E422" r:id="rId1679" display="https://fbref.com/en/squads/cff3d9bb/Chelsea-Stats" xr:uid="{2709DF5E-5FC3-4B5E-A513-AE736AE84003}"/>
    <hyperlink ref="AK422" r:id="rId1680" display="https://fbref.com/en/players/1df4a109/matchlogs/2023-2024/summary/Lesley-Ugochukwu-Match-Logs" xr:uid="{D1338C15-24D1-4906-8076-A7B8761C7022}"/>
    <hyperlink ref="B423" r:id="rId1681" display="https://fbref.com/en/players/e06683ca/Virgil-van-Dijk" xr:uid="{79B96B7D-C101-4785-BA25-8F6B9BF67987}"/>
    <hyperlink ref="C423" r:id="rId1682" display="https://fbref.com/en/country/NED/Netherlands-Football" xr:uid="{FA9C0777-22DC-4B5E-BAE2-E903E42DAB95}"/>
    <hyperlink ref="E423" r:id="rId1683" display="https://fbref.com/en/squads/822bd0ba/Liverpool-Stats" xr:uid="{C4EAEA69-1E9A-4F26-851E-5F9D4620989E}"/>
    <hyperlink ref="AK423" r:id="rId1684" display="https://fbref.com/en/players/e06683ca/matchlogs/2023-2024/summary/Virgil-van-Dijk-Match-Logs" xr:uid="{4B8535A4-7B28-49EF-825D-81B1657CEBAB}"/>
    <hyperlink ref="B424" r:id="rId1685" display="https://fbref.com/en/players/9f8e9423/Raphael-Varane" xr:uid="{BF9923FF-E623-4825-9264-DCC85563FE2A}"/>
    <hyperlink ref="C424" r:id="rId1686" display="https://fbref.com/en/country/FRA/France-Football" xr:uid="{72B165C6-FDC6-4840-9740-7D919346E54C}"/>
    <hyperlink ref="E424" r:id="rId1687" display="https://fbref.com/en/squads/19538871/Manchester-United-Stats" xr:uid="{7515C300-32BF-408B-AC35-F54804EA2A67}"/>
    <hyperlink ref="AK424" r:id="rId1688" display="https://fbref.com/en/players/9f8e9423/matchlogs/2023-2024/summary/Raphael-Varane-Match-Logs" xr:uid="{187BD29F-B8A1-4FA3-AC29-70C8A8F23647}"/>
    <hyperlink ref="B425" r:id="rId1689" display="https://fbref.com/en/players/3f7bafbe/Alejo-Veliz" xr:uid="{74C2F2A0-14BF-4C6F-A6E0-67BFBC72DDC7}"/>
    <hyperlink ref="C425" r:id="rId1690" display="https://fbref.com/en/country/ARG/Argentina-Football" xr:uid="{06AC6A21-1196-4033-A9E0-4B612F8C3887}"/>
    <hyperlink ref="E425" r:id="rId1691" display="https://fbref.com/en/squads/361ca564/Tottenham-Hotspur-Stats" xr:uid="{5D640156-8CEE-4A11-8766-CE0CE1902211}"/>
    <hyperlink ref="AK425" r:id="rId1692" display="https://fbref.com/en/players/3f7bafbe/matchlogs/2023-2024/summary/Alejo-Veliz-Match-Logs" xr:uid="{4EA49F2E-F91D-4836-9BC7-D61474AB4CB5}"/>
    <hyperlink ref="B426" r:id="rId1693" display="https://fbref.com/en/players/dad4b285/Joel-Veltman" xr:uid="{557A9AB1-F2AC-4544-BE6B-FF859C9A2DFF}"/>
    <hyperlink ref="C426" r:id="rId1694" display="https://fbref.com/en/country/NED/Netherlands-Football" xr:uid="{2A8962AB-DD72-4BAE-9208-93DA3EC16E80}"/>
    <hyperlink ref="E426" r:id="rId1695" display="https://fbref.com/en/squads/d07537b9/Brighton-and-Hove-Albion-Stats" xr:uid="{B121E902-91FF-432B-9343-9FEE86B635DC}"/>
    <hyperlink ref="AK426" r:id="rId1696" display="https://fbref.com/en/players/dad4b285/matchlogs/2023-2024/summary/Joel-Veltman-Match-Logs" xr:uid="{5DFAF75E-7B43-4804-995D-8CE4B60EB31F}"/>
    <hyperlink ref="B427" r:id="rId1697" display="https://fbref.com/en/players/8fe2a392/Micky-van-de-Ven" xr:uid="{A499B32C-6CCB-41F9-9CFD-62DA3382A23C}"/>
    <hyperlink ref="C427" r:id="rId1698" display="https://fbref.com/en/country/NED/Netherlands-Football" xr:uid="{AA9986A5-8B4D-4DFA-B831-EDDB7F17C985}"/>
    <hyperlink ref="E427" r:id="rId1699" display="https://fbref.com/en/squads/361ca564/Tottenham-Hotspur-Stats" xr:uid="{73A8D7FD-4332-4A7D-AF19-4537DDB3C989}"/>
    <hyperlink ref="AK427" r:id="rId1700" display="https://fbref.com/en/players/8fe2a392/matchlogs/2023-2024/summary/Micky-van-de-Ven-Match-Logs" xr:uid="{44486A69-24CF-4D1E-87F1-BD6749784C56}"/>
    <hyperlink ref="B428" r:id="rId1701" display="https://fbref.com/en/players/cf134113/Bart-Verbruggen" xr:uid="{B96C4C5F-B495-4D55-86B7-FECD4F8928E2}"/>
    <hyperlink ref="C428" r:id="rId1702" display="https://fbref.com/en/country/NED/Netherlands-Football" xr:uid="{564220E4-C96C-47F5-A7CE-504F33B4F246}"/>
    <hyperlink ref="E428" r:id="rId1703" display="https://fbref.com/en/squads/d07537b9/Brighton-and-Hove-Albion-Stats" xr:uid="{21EF9367-B5CD-4975-8F1A-473D796459EC}"/>
    <hyperlink ref="AK428" r:id="rId1704" display="https://fbref.com/en/players/cf134113/matchlogs/2023-2024/summary/Bart-Verbruggen-Match-Logs" xr:uid="{B4E19B02-5F8F-4AEF-9FA6-189FFD0E7C36}"/>
    <hyperlink ref="B429" r:id="rId1705" display="https://fbref.com/en/players/77d6fd4d/Guglielmo-Vicario" xr:uid="{A7F88EDD-4CBE-44CA-AD41-74C59D50EF74}"/>
    <hyperlink ref="C429" r:id="rId1706" display="https://fbref.com/en/country/ITA/Italy-Football" xr:uid="{160B1CBD-4572-4B04-8E78-DEAF32F8394B}"/>
    <hyperlink ref="E429" r:id="rId1707" display="https://fbref.com/en/squads/361ca564/Tottenham-Hotspur-Stats" xr:uid="{2F2381C9-C410-44EB-AD9D-25CF341C66A1}"/>
    <hyperlink ref="AK429" r:id="rId1708" display="https://fbref.com/en/players/77d6fd4d/matchlogs/2023-2024/summary/Guglielmo-Vicario-Match-Logs" xr:uid="{3C238675-1296-439F-8C2A-AAFB4062B5F6}"/>
    <hyperlink ref="B430" r:id="rId1709" display="https://fbref.com/en/players/6412cc03/Fabio-Vieira" xr:uid="{093758FA-E651-43C4-9386-8CC86FEB3C15}"/>
    <hyperlink ref="C430" r:id="rId1710" display="https://fbref.com/en/country/POR/Portugal-Football" xr:uid="{D9368485-CD73-4EB7-8A0D-0B31F24AD6BF}"/>
    <hyperlink ref="E430" r:id="rId1711" display="https://fbref.com/en/squads/18bb7c10/Arsenal-Stats" xr:uid="{E6B3826E-E297-423D-BE4F-1E21FD40D9CB}"/>
    <hyperlink ref="AK430" r:id="rId1712" display="https://fbref.com/en/players/6412cc03/matchlogs/2023-2024/summary/Fabio-Vieira-Match-Logs" xr:uid="{D9AAD6C5-FD7F-4CD0-95D2-F193F98A4951}"/>
    <hyperlink ref="B431" r:id="rId1713" display="https://fbref.com/en/players/8b529245/Carlos-Vinicius" xr:uid="{D129B227-8793-4E35-A938-53EB00BB3111}"/>
    <hyperlink ref="C431" r:id="rId1714" display="https://fbref.com/en/country/BRA/Brazil-Football" xr:uid="{12E1201E-EA75-4509-AE81-7B0B48FD7C60}"/>
    <hyperlink ref="E431" r:id="rId1715" display="https://fbref.com/en/squads/fd962109/Fulham-Stats" xr:uid="{BA721AA2-F342-429B-8203-BFEFE22226B3}"/>
    <hyperlink ref="AK431" r:id="rId1716" display="https://fbref.com/en/players/8b529245/matchlogs/2023-2024/summary/Carlos-Vinicius-Match-Logs" xr:uid="{BE3A5448-5AF1-4457-92D0-5F5E8DA06A54}"/>
    <hyperlink ref="B432" r:id="rId1717" display="https://fbref.com/en/players/9295dc1c/Vitinho" xr:uid="{C37A5B2D-4C2E-4EAD-9141-09449A6677E1}"/>
    <hyperlink ref="C432" r:id="rId1718" display="https://fbref.com/en/country/BRA/Brazil-Football" xr:uid="{78CD0EC7-556C-4283-99D4-D2A0B47A51A7}"/>
    <hyperlink ref="E432" r:id="rId1719" display="https://fbref.com/en/squads/943e8050/Burnley-Stats" xr:uid="{59240716-5EF6-42F6-BB03-ED1CEF263968}"/>
    <hyperlink ref="AK432" r:id="rId1720" display="https://fbref.com/en/players/9295dc1c/matchlogs/2023-2024/summary/Vitinho-Match-Logs" xr:uid="{CF048074-7EF5-41FC-B117-1F40595A7828}"/>
    <hyperlink ref="B433" r:id="rId1721" display="https://fbref.com/en/players/86dd77d1/Kyle-Walker" xr:uid="{AC38F03D-9A06-4C4C-8ECE-7B0092FC70C0}"/>
    <hyperlink ref="C433" r:id="rId1722" display="https://fbref.com/en/country/ENG/England-Football" xr:uid="{DA4C5D24-CA71-40C8-908F-B1DB8C13E11A}"/>
    <hyperlink ref="E433" r:id="rId1723" display="https://fbref.com/en/squads/b8fd03ef/Manchester-City-Stats" xr:uid="{5FB6D03F-0D5F-426A-A26C-99D55716220D}"/>
    <hyperlink ref="AK433" r:id="rId1724" display="https://fbref.com/en/players/86dd77d1/matchlogs/2023-2024/summary/Kyle-Walker-Match-Logs" xr:uid="{BC344B9D-7CBA-4BAB-B8B5-DE9A3F59C698}"/>
    <hyperlink ref="B434" r:id="rId1725" display="https://fbref.com/en/players/9e525177/Aaron-Wan-Bissaka" xr:uid="{0F109914-B001-4491-8A2F-5C8744B49F1F}"/>
    <hyperlink ref="C434" r:id="rId1726" display="https://fbref.com/en/country/ENG/England-Football" xr:uid="{3DE1CC5F-30E0-423E-94C4-DB9FB1F09A2E}"/>
    <hyperlink ref="E434" r:id="rId1727" display="https://fbref.com/en/squads/19538871/Manchester-United-Stats" xr:uid="{8D8DC7F9-E900-427A-B124-3C4A962B8D1E}"/>
    <hyperlink ref="AK434" r:id="rId1728" display="https://fbref.com/en/players/9e525177/matchlogs/2023-2024/summary/Aaron-Wan-Bissaka-Match-Logs" xr:uid="{BF5A7317-FA5F-43BD-9B95-520CB0E33FC3}"/>
    <hyperlink ref="B435" r:id="rId1729" display="https://fbref.com/en/players/8a7ff278/Joel-Ward" xr:uid="{69140ACF-CA54-486D-9632-D2FBC2E9D4C3}"/>
    <hyperlink ref="C435" r:id="rId1730" display="https://fbref.com/en/country/ENG/England-Football" xr:uid="{1097809D-343E-446B-BA5D-80271DAF4B84}"/>
    <hyperlink ref="E435" r:id="rId1731" display="https://fbref.com/en/squads/47c64c55/Crystal-Palace-Stats" xr:uid="{34DAC7C8-F332-43EE-AAF2-2D8A2A05E52E}"/>
    <hyperlink ref="AK435" r:id="rId1732" display="https://fbref.com/en/players/8a7ff278/matchlogs/2023-2024/summary/Joel-Ward-Match-Logs" xr:uid="{59DBCED3-6D72-4D70-80AE-0F9DF55B1BE2}"/>
    <hyperlink ref="B436" r:id="rId1733" display="https://fbref.com/en/players/3515d404/James-Ward-Prowse" xr:uid="{2292DC4D-4925-489E-AA8E-5AF41B375E7C}"/>
    <hyperlink ref="C436" r:id="rId1734" display="https://fbref.com/en/country/ENG/England-Football" xr:uid="{C08959EB-5CA5-42D1-B24B-B5045E698862}"/>
    <hyperlink ref="E436" r:id="rId1735" display="https://fbref.com/en/squads/7c21e445/West-Ham-United-Stats" xr:uid="{E15B9B46-7284-482D-89F2-041664886C79}"/>
    <hyperlink ref="AK436" r:id="rId1736" display="https://fbref.com/en/players/3515d404/matchlogs/2023-2024/summary/James-Ward-Prowse-Match-Logs" xr:uid="{D4039344-9A81-46E9-AD90-458C6D498388}"/>
    <hyperlink ref="B437" r:id="rId1737" display="https://fbref.com/en/players/aed3a70f/Ollie-Watkins" xr:uid="{27704E89-9A31-44CC-81A6-5F0E2DC78D0D}"/>
    <hyperlink ref="C437" r:id="rId1738" display="https://fbref.com/en/country/ENG/England-Football" xr:uid="{601CA5CE-9046-4E46-8DD0-8D5D4141C191}"/>
    <hyperlink ref="E437" r:id="rId1739" display="https://fbref.com/en/squads/8602292d/Aston-Villa-Stats" xr:uid="{9F217B14-1437-4A6E-A2CE-CD4E594616E2}"/>
    <hyperlink ref="AK437" r:id="rId1740" display="https://fbref.com/en/players/aed3a70f/matchlogs/2023-2024/summary/Ollie-Watkins-Match-Logs" xr:uid="{7F02D728-65FB-4733-BD86-42C1E8A6A8A9}"/>
    <hyperlink ref="B438" r:id="rId1741" display="https://fbref.com/en/players/c40b6180/Adam-Webster" xr:uid="{A8074280-D91D-448D-B72A-2E29672B4B7B}"/>
    <hyperlink ref="C438" r:id="rId1742" display="https://fbref.com/en/country/ENG/England-Football" xr:uid="{3E031AFF-00C1-48F3-A4F1-913AA63A71E9}"/>
    <hyperlink ref="E438" r:id="rId1743" display="https://fbref.com/en/squads/d07537b9/Brighton-and-Hove-Albion-Stats" xr:uid="{D600B82E-459C-4241-A734-99607FA7319C}"/>
    <hyperlink ref="AK438" r:id="rId1744" display="https://fbref.com/en/players/c40b6180/matchlogs/2023-2024/summary/Adam-Webster-Match-Logs" xr:uid="{38B83D52-583A-4A57-A3A2-6C2BFE48C277}"/>
    <hyperlink ref="B439" r:id="rId1745" display="https://fbref.com/en/players/ce5143da/Danny-Welbeck" xr:uid="{8A3817CC-D624-44EF-BE08-30524D8EDCA6}"/>
    <hyperlink ref="C439" r:id="rId1746" display="https://fbref.com/en/country/ENG/England-Football" xr:uid="{A6C51921-1C26-4326-B079-CCE35B992BD7}"/>
    <hyperlink ref="E439" r:id="rId1747" display="https://fbref.com/en/squads/d07537b9/Brighton-and-Hove-Albion-Stats" xr:uid="{3753E178-096C-4634-90F0-35FF11D1DD4A}"/>
    <hyperlink ref="AK439" r:id="rId1748" display="https://fbref.com/en/players/ce5143da/matchlogs/2023-2024/summary/Danny-Welbeck-Match-Logs" xr:uid="{9796DB06-65D5-4373-BA12-DC57EB70BA39}"/>
    <hyperlink ref="B440" r:id="rId1749" display="https://fbref.com/en/players/35e413f1/Ben-White" xr:uid="{16C3F3B6-B633-4EC1-AEC0-BA8EA3B4DAFE}"/>
    <hyperlink ref="C440" r:id="rId1750" display="https://fbref.com/en/country/ENG/England-Football" xr:uid="{A88707F6-365A-499F-B0AE-1FB1FAD5F470}"/>
    <hyperlink ref="E440" r:id="rId1751" display="https://fbref.com/en/squads/18bb7c10/Arsenal-Stats" xr:uid="{45936C79-822F-44F2-8B3A-A27D677CC0F6}"/>
    <hyperlink ref="AK440" r:id="rId1752" display="https://fbref.com/en/players/35e413f1/matchlogs/2023-2024/summary/Ben-White-Match-Logs" xr:uid="{A2355EDE-00F7-4000-8B4C-743C3C594F2A}"/>
    <hyperlink ref="B441" r:id="rId1753" display="https://fbref.com/en/players/dd323728/Neco-Williams" xr:uid="{3B4BBF0C-1FF5-46B2-ABC9-174F085B372C}"/>
    <hyperlink ref="C441" r:id="rId1754" display="https://fbref.com/en/country/WAL/Wales-Football" xr:uid="{2990DE8E-489C-48F0-9A56-67DA888BD1F6}"/>
    <hyperlink ref="E441" r:id="rId1755" display="https://fbref.com/en/squads/e4a775cb/Nottingham-Forest-Stats" xr:uid="{1A14BC1B-8789-4F11-AA11-4C2DE9F16A82}"/>
    <hyperlink ref="AK441" r:id="rId1756" display="https://fbref.com/en/players/dd323728/matchlogs/2023-2024/summary/Neco-Williams-Match-Logs" xr:uid="{1591FB37-5746-4DB4-8857-24C7A379BBE2}"/>
    <hyperlink ref="B442" r:id="rId1757" display="https://fbref.com/en/players/8b9ebd03/Willian" xr:uid="{F002B303-CE68-4018-A288-8ADF8A2C814C}"/>
    <hyperlink ref="C442" r:id="rId1758" display="https://fbref.com/en/country/BRA/Brazil-Football" xr:uid="{28364E2D-C00B-4C8C-88DE-F7BEDCB6DD48}"/>
    <hyperlink ref="E442" r:id="rId1759" display="https://fbref.com/en/squads/fd962109/Fulham-Stats" xr:uid="{A982A09D-8C93-4118-89D1-4D012D31B60C}"/>
    <hyperlink ref="AK442" r:id="rId1760" display="https://fbref.com/en/players/8b9ebd03/matchlogs/2023-2024/summary/Willian-Match-Logs" xr:uid="{817426B0-DA85-4FCB-952F-E17FD258DF24}"/>
    <hyperlink ref="B443" r:id="rId1761" display="https://fbref.com/en/players/c596fcb0/Callum-Wilson" xr:uid="{CAC450C3-8BC0-40F0-BA5E-6B0221C6B9D2}"/>
    <hyperlink ref="C443" r:id="rId1762" display="https://fbref.com/en/country/ENG/England-Football" xr:uid="{A76717F1-CDB3-45C9-B743-0EDBEADA8354}"/>
    <hyperlink ref="E443" r:id="rId1763" display="https://fbref.com/en/squads/b2b47a98/Newcastle-United-Stats" xr:uid="{53222D7D-971C-46DD-AC71-EADB2F9FA930}"/>
    <hyperlink ref="AK443" r:id="rId1764" display="https://fbref.com/en/players/c596fcb0/matchlogs/2023-2024/summary/Callum-Wilson-Match-Logs" xr:uid="{8C240778-9633-4F31-BC5E-041A8BB6F21B}"/>
    <hyperlink ref="B444" r:id="rId1765" display="https://fbref.com/en/players/c6dc9ecd/Harry-Wilson" xr:uid="{9D3259D7-73D5-455D-9A97-F62D4220B547}"/>
    <hyperlink ref="C444" r:id="rId1766" display="https://fbref.com/en/country/WAL/Wales-Football" xr:uid="{D23B86D1-BF6D-4EDE-B9C7-E5774F8111B3}"/>
    <hyperlink ref="E444" r:id="rId1767" display="https://fbref.com/en/squads/fd962109/Fulham-Stats" xr:uid="{99A47709-E227-420E-AFE1-5E9946468591}"/>
    <hyperlink ref="AK444" r:id="rId1768" display="https://fbref.com/en/players/c6dc9ecd/matchlogs/2023-2024/summary/Harry-Wilson-Match-Logs" xr:uid="{F0A36F93-D8A6-481C-BC33-DE22CB1B452B}"/>
    <hyperlink ref="B445" r:id="rId1769" display="https://fbref.com/en/players/2500cef9/Yoane-Wissa" xr:uid="{32C8E891-9E18-4442-BCC1-4D868D588E43}"/>
    <hyperlink ref="C445" r:id="rId1770" display="https://fbref.com/en/country/COD/Congo-DR-Football" xr:uid="{C826A06E-887E-47F0-9833-F2E3D9FF6B53}"/>
    <hyperlink ref="E445" r:id="rId1771" display="https://fbref.com/en/squads/cd051869/Brentford-Stats" xr:uid="{8366A32B-9CF6-4B48-81A8-A02DCA593A85}"/>
    <hyperlink ref="AK445" r:id="rId1772" display="https://fbref.com/en/players/2500cef9/matchlogs/2023-2024/summary/Yoane-Wissa-Match-Logs" xr:uid="{F703C0CB-FCF1-46D9-9291-EF781AF9E467}"/>
    <hyperlink ref="B446" r:id="rId1773" display="https://fbref.com/en/players/4e9a0555/Chris-Wood" xr:uid="{91B9FC89-5F8B-49A3-8711-99505996CB2A}"/>
    <hyperlink ref="C446" r:id="rId1774" display="https://fbref.com/en/country/NZL/New-Zealand-Football" xr:uid="{E6156A6F-7BCD-4B95-9EF9-17DBD3FEE6F6}"/>
    <hyperlink ref="E446" r:id="rId1775" display="https://fbref.com/en/squads/e4a775cb/Nottingham-Forest-Stats" xr:uid="{DFE4B0C6-48F7-4143-8131-262CDE096BC0}"/>
    <hyperlink ref="AK446" r:id="rId1776" display="https://fbref.com/en/players/4e9a0555/matchlogs/2023-2024/summary/Chris-Wood-Match-Logs" xr:uid="{47EFC3EE-4ED3-40B0-99D0-FA534D455B8E}"/>
    <hyperlink ref="B447" r:id="rId1777" display="https://fbref.com/en/players/d3085b49/Cauley-Woodrow" xr:uid="{295595B5-63DB-48A8-B05F-7CE73065EA09}"/>
    <hyperlink ref="C447" r:id="rId1778" display="https://fbref.com/en/country/ENG/England-Football" xr:uid="{CCB16C7E-0DB8-4E7B-A6C2-6A8F399D12FE}"/>
    <hyperlink ref="E447" r:id="rId1779" display="https://fbref.com/en/squads/e297cd13/Luton-Town-Stats" xr:uid="{B31562F4-B236-4B31-AD17-DDAC63B67D89}"/>
    <hyperlink ref="AK447" r:id="rId1780" display="https://fbref.com/en/players/d3085b49/matchlogs/2023-2024/summary/Cauley-Woodrow-Match-Logs" xr:uid="{ECCC9BED-A1D4-440A-8315-AF151DF056ED}"/>
    <hyperlink ref="B448" r:id="rId1781" display="https://fbref.com/en/players/a5212312/Joe-Worrall" xr:uid="{4F5764CB-8375-42E1-8687-1D4E5CA53B20}"/>
    <hyperlink ref="C448" r:id="rId1782" display="https://fbref.com/en/country/ENG/England-Football" xr:uid="{0E2A7813-7999-4C56-B518-77B7D6DAE4A8}"/>
    <hyperlink ref="E448" r:id="rId1783" display="https://fbref.com/en/squads/e4a775cb/Nottingham-Forest-Stats" xr:uid="{D0206C8A-ECF4-41FC-A848-C7CB67918C50}"/>
    <hyperlink ref="AK448" r:id="rId1784" display="https://fbref.com/en/players/a5212312/matchlogs/2023-2024/summary/Joe-Worrall-Match-Logs" xr:uid="{61F097C8-2FD1-4BEF-8765-7C0AEE4C8778}"/>
    <hyperlink ref="B449" r:id="rId1785" display="https://fbref.com/en/players/907a5d7c/Yehor-Yarmoliuk" xr:uid="{63E4B913-F4E7-47B3-8CD3-CB89CB651205}"/>
    <hyperlink ref="C449" r:id="rId1786" display="https://fbref.com/en/country/UKR/Ukraine-Football" xr:uid="{1C05DB7B-9363-4F75-BEFA-EB3337A93773}"/>
    <hyperlink ref="E449" r:id="rId1787" display="https://fbref.com/en/squads/cd051869/Brentford-Stats" xr:uid="{FB380196-B293-4B42-9948-66619FBB04FC}"/>
    <hyperlink ref="AK449" r:id="rId1788" display="https://fbref.com/en/players/907a5d7c/matchlogs/2023-2024/summary/Yehor-Yarmoliuk-Match-Logs" xr:uid="{17494456-F17C-4F67-8C2B-79DAE32858C4}"/>
    <hyperlink ref="B450" r:id="rId1789" display="https://fbref.com/en/players/c1fe2a48/Ryan-Yates" xr:uid="{E9E87D5E-25B4-4667-A363-D7586556AF11}"/>
    <hyperlink ref="C450" r:id="rId1790" display="https://fbref.com/en/country/ENG/England-Football" xr:uid="{88E87CB2-D7E3-4161-90DA-0826F1A18878}"/>
    <hyperlink ref="E450" r:id="rId1791" display="https://fbref.com/en/squads/e4a775cb/Nottingham-Forest-Stats" xr:uid="{51E99176-8238-469F-8730-4D2FD8E40BBF}"/>
    <hyperlink ref="AK450" r:id="rId1792" display="https://fbref.com/en/players/c1fe2a48/matchlogs/2023-2024/summary/Ryan-Yates-Match-Logs" xr:uid="{2A610C3B-B1B3-40E3-BFCE-9A23E1343258}"/>
    <hyperlink ref="B451" r:id="rId1793" display="https://fbref.com/en/players/be927d03/Ashley-Young" xr:uid="{F8B993D2-FE9B-4DA9-87EB-1BCBEC730F7F}"/>
    <hyperlink ref="C451" r:id="rId1794" display="https://fbref.com/en/country/ENG/England-Football" xr:uid="{2A0DD383-E583-4CAE-97A8-DF019827A4E7}"/>
    <hyperlink ref="E451" r:id="rId1795" display="https://fbref.com/en/squads/d3fd31cc/Everton-Stats" xr:uid="{A73BBE06-94BE-4C10-9639-AD7D09E548F0}"/>
    <hyperlink ref="AK451" r:id="rId1796" display="https://fbref.com/en/players/be927d03/matchlogs/2023-2024/summary/Ashley-Young-Match-Logs" xr:uid="{030E3E8E-A2F1-4739-8D56-DD70EAB1AC35}"/>
    <hyperlink ref="B452" r:id="rId1797" display="https://fbref.com/en/players/88968486/Illia-Zabarnyi" xr:uid="{DEDFD16B-8FC1-49E0-9EBF-C73AB1C602F6}"/>
    <hyperlink ref="C452" r:id="rId1798" display="https://fbref.com/en/country/UKR/Ukraine-Football" xr:uid="{D63E8350-E2F2-47A9-B310-CC32FF709FE0}"/>
    <hyperlink ref="E452" r:id="rId1799" display="https://fbref.com/en/squads/4ba7cbea/Bournemouth-Stats" xr:uid="{92C3EC6A-76A8-4438-B878-8F869A728C20}"/>
    <hyperlink ref="AK452" r:id="rId1800" display="https://fbref.com/en/players/88968486/matchlogs/2023-2024/summary/Illia-Zabarnyi-Match-Logs" xr:uid="{36454C0A-91D3-4380-AF41-954D750FBB7A}"/>
    <hyperlink ref="B453" r:id="rId1801" display="https://fbref.com/en/players/9907b1c8/Nicolo-Zaniolo" xr:uid="{E8D0249C-DCC1-4455-9F13-64EC6B9DCE89}"/>
    <hyperlink ref="C453" r:id="rId1802" display="https://fbref.com/en/country/ITA/Italy-Football" xr:uid="{7C796449-56CB-42AB-A7D4-B07FF851DAEF}"/>
    <hyperlink ref="E453" r:id="rId1803" display="https://fbref.com/en/squads/8602292d/Aston-Villa-Stats" xr:uid="{8DA80117-9693-4BF8-8AF4-2DB5E56027F7}"/>
    <hyperlink ref="AK453" r:id="rId1804" display="https://fbref.com/en/players/9907b1c8/matchlogs/2023-2024/summary/Nicolo-Zaniolo-Match-Logs" xr:uid="{183290A2-C8DB-43A5-8844-CBE8612D36CC}"/>
    <hyperlink ref="B454" r:id="rId1805" display="https://fbref.com/en/players/07d65234/Anass-Zaroury" xr:uid="{CDAB5B38-99DF-492A-8A20-E29FB82525CD}"/>
    <hyperlink ref="C454" r:id="rId1806" display="https://fbref.com/en/country/MAR/Morocco-Football" xr:uid="{6873B0AB-F316-4401-8EEC-DD2194EB1243}"/>
    <hyperlink ref="E454" r:id="rId1807" display="https://fbref.com/en/squads/943e8050/Burnley-Stats" xr:uid="{75AC6AC6-7B59-4FA3-8942-9D0CCD49693F}"/>
    <hyperlink ref="AK454" r:id="rId1808" display="https://fbref.com/en/players/07d65234/matchlogs/2023-2024/summary/Anass-Zaroury-Match-Logs" xr:uid="{69F12594-6455-4034-B567-729C0A82103C}"/>
    <hyperlink ref="B455" r:id="rId1809" display="https://fbref.com/en/players/51cf8561/Oleksandr-Zinchenko" xr:uid="{BB43E3DE-CFA7-44F9-8C65-FB376CE25AEC}"/>
    <hyperlink ref="C455" r:id="rId1810" display="https://fbref.com/en/country/UKR/Ukraine-Football" xr:uid="{369CF4AF-7E28-4E09-A1F6-A3E3F7FA3866}"/>
    <hyperlink ref="E455" r:id="rId1811" display="https://fbref.com/en/squads/18bb7c10/Arsenal-Stats" xr:uid="{9DC445D3-99A8-4C74-90A4-98F8EAFBA4BF}"/>
    <hyperlink ref="AK455" r:id="rId1812" display="https://fbref.com/en/players/51cf8561/matchlogs/2023-2024/summary/Oleksandr-Zinchenko-Match-Logs" xr:uid="{E0722869-1317-43FE-BFE0-E5B4CAF4CB3E}"/>
    <hyperlink ref="B456" r:id="rId1813" display="https://fbref.com/en/players/ce4246f5/Kurt-Zouma" xr:uid="{4BEA3B47-299A-4BD5-9D1D-32DDC77DDE2D}"/>
    <hyperlink ref="C456" r:id="rId1814" display="https://fbref.com/en/country/FRA/France-Football" xr:uid="{F4533152-546F-446D-B1FB-21A7713CAF82}"/>
    <hyperlink ref="E456" r:id="rId1815" display="https://fbref.com/en/squads/7c21e445/West-Ham-United-Stats" xr:uid="{E7F8AB47-5297-4D78-82A6-1196D5BE6177}"/>
    <hyperlink ref="AK456" r:id="rId1816" display="https://fbref.com/en/players/ce4246f5/matchlogs/2023-2024/summary/Kurt-Zouma-Match-Logs" xr:uid="{CE64E535-52D5-4E73-BCFE-4F176287EE90}"/>
    <hyperlink ref="B457" r:id="rId1817" display="https://fbref.com/en/players/79300479/Martin-Odegaard" xr:uid="{28E034F8-A8E5-43C5-886E-269B640816A8}"/>
    <hyperlink ref="C457" r:id="rId1818" display="https://fbref.com/en/country/NOR/Norway-Football" xr:uid="{54B55935-E44C-4E3E-ACF4-2B477F321258}"/>
    <hyperlink ref="E457" r:id="rId1819" display="https://fbref.com/en/squads/18bb7c10/Arsenal-Stats" xr:uid="{D613E129-B141-409E-ABE6-687E88B6DCF6}"/>
    <hyperlink ref="AK457" r:id="rId1820" display="https://fbref.com/en/players/79300479/matchlogs/2023-2024/summary/Martin-Odegaard-Match-Logs" xr:uid="{C13D6C7D-F3D7-4A9B-A212-A1B3B15F686B}"/>
  </hyperlinks>
  <pageMargins left="0.7" right="0.7" top="0.75" bottom="0.75" header="0.3" footer="0.3"/>
  <pageSetup paperSize="9" orientation="portrait" r:id="rId182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62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D562"/>
    </sheetView>
  </sheetViews>
  <sheetFormatPr defaultRowHeight="16.5"/>
  <cols>
    <col min="1" max="16384" width="9" style="94"/>
  </cols>
  <sheetData>
    <row r="1" spans="1:30" ht="17.25" thickBot="1">
      <c r="A1" s="105"/>
      <c r="B1" s="105"/>
      <c r="C1" s="105"/>
      <c r="D1" s="105"/>
      <c r="E1" s="105"/>
      <c r="F1" s="105"/>
      <c r="G1" s="106"/>
      <c r="H1" s="102" t="s">
        <v>0</v>
      </c>
      <c r="I1" s="103"/>
      <c r="J1" s="103"/>
      <c r="K1" s="103"/>
      <c r="L1" s="107"/>
      <c r="M1" s="102" t="s">
        <v>11</v>
      </c>
      <c r="N1" s="103"/>
      <c r="O1" s="107"/>
      <c r="P1" s="102" t="s">
        <v>26</v>
      </c>
      <c r="Q1" s="103"/>
      <c r="R1" s="107"/>
      <c r="S1" s="102" t="s">
        <v>27</v>
      </c>
      <c r="T1" s="103"/>
      <c r="U1" s="103"/>
      <c r="V1" s="103"/>
      <c r="W1" s="103"/>
      <c r="X1" s="107"/>
      <c r="Y1" s="102" t="s">
        <v>28</v>
      </c>
      <c r="Z1" s="103"/>
      <c r="AA1" s="103"/>
      <c r="AB1" s="103"/>
      <c r="AC1" s="104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</v>
      </c>
      <c r="B3" s="57" t="s">
        <v>2654</v>
      </c>
      <c r="C3" s="58" t="s">
        <v>1814</v>
      </c>
      <c r="D3" s="69" t="s">
        <v>104</v>
      </c>
      <c r="E3" s="58" t="s">
        <v>95</v>
      </c>
      <c r="F3" s="69" t="s">
        <v>3563</v>
      </c>
      <c r="G3" s="69">
        <v>2000</v>
      </c>
      <c r="H3" s="70">
        <v>9</v>
      </c>
      <c r="I3" s="71">
        <v>709</v>
      </c>
      <c r="J3" s="71">
        <v>79</v>
      </c>
      <c r="K3" s="71">
        <v>87.5</v>
      </c>
      <c r="L3" s="71">
        <v>7.9</v>
      </c>
      <c r="M3" s="70">
        <v>8</v>
      </c>
      <c r="N3" s="71">
        <v>88</v>
      </c>
      <c r="O3" s="71">
        <v>7</v>
      </c>
      <c r="P3" s="70">
        <v>1</v>
      </c>
      <c r="Q3" s="71">
        <v>5</v>
      </c>
      <c r="R3" s="60">
        <v>0</v>
      </c>
      <c r="S3" s="70">
        <v>0.33</v>
      </c>
      <c r="T3" s="71">
        <v>5</v>
      </c>
      <c r="U3" s="71">
        <v>17</v>
      </c>
      <c r="V3" s="77">
        <v>-12</v>
      </c>
      <c r="W3" s="77">
        <v>-1.52</v>
      </c>
      <c r="X3" s="78">
        <v>0.26</v>
      </c>
      <c r="Y3" s="70">
        <v>7.9</v>
      </c>
      <c r="Z3" s="71">
        <v>18.7</v>
      </c>
      <c r="AA3" s="77">
        <v>-10.8</v>
      </c>
      <c r="AB3" s="77">
        <v>-1.37</v>
      </c>
      <c r="AC3" s="77">
        <v>-0.69</v>
      </c>
      <c r="AD3" s="63" t="s">
        <v>25</v>
      </c>
    </row>
    <row r="4" spans="1:30" ht="17.25" thickBot="1">
      <c r="A4" s="72">
        <v>2</v>
      </c>
      <c r="B4" s="57" t="s">
        <v>2655</v>
      </c>
      <c r="C4" s="58" t="s">
        <v>1832</v>
      </c>
      <c r="D4" s="69" t="s">
        <v>1821</v>
      </c>
      <c r="E4" s="58" t="s">
        <v>2351</v>
      </c>
      <c r="F4" s="69" t="s">
        <v>3564</v>
      </c>
      <c r="G4" s="69">
        <v>2002</v>
      </c>
      <c r="H4" s="70">
        <v>6</v>
      </c>
      <c r="I4" s="71">
        <v>325</v>
      </c>
      <c r="J4" s="71">
        <v>54</v>
      </c>
      <c r="K4" s="71">
        <v>40.1</v>
      </c>
      <c r="L4" s="71">
        <v>3.6</v>
      </c>
      <c r="M4" s="70">
        <v>3</v>
      </c>
      <c r="N4" s="71">
        <v>86</v>
      </c>
      <c r="O4" s="71">
        <v>1</v>
      </c>
      <c r="P4" s="70">
        <v>3</v>
      </c>
      <c r="Q4" s="71">
        <v>23</v>
      </c>
      <c r="R4" s="71">
        <v>3</v>
      </c>
      <c r="S4" s="70">
        <v>0.17</v>
      </c>
      <c r="T4" s="71">
        <v>2</v>
      </c>
      <c r="U4" s="71">
        <v>9</v>
      </c>
      <c r="V4" s="77">
        <v>-7</v>
      </c>
      <c r="W4" s="77">
        <v>-1.94</v>
      </c>
      <c r="X4" s="77">
        <v>-0.08</v>
      </c>
      <c r="Y4" s="70">
        <v>2.4</v>
      </c>
      <c r="Z4" s="71">
        <v>9.5</v>
      </c>
      <c r="AA4" s="77">
        <v>-7.1</v>
      </c>
      <c r="AB4" s="77">
        <v>-1.97</v>
      </c>
      <c r="AC4" s="77">
        <v>-0.85</v>
      </c>
      <c r="AD4" s="63" t="s">
        <v>25</v>
      </c>
    </row>
    <row r="5" spans="1:30" ht="17.25" thickBot="1">
      <c r="A5" s="72">
        <v>3</v>
      </c>
      <c r="B5" s="57" t="s">
        <v>2945</v>
      </c>
      <c r="C5" s="58" t="s">
        <v>1814</v>
      </c>
      <c r="D5" s="69" t="s">
        <v>104</v>
      </c>
      <c r="E5" s="58" t="s">
        <v>75</v>
      </c>
      <c r="F5" s="69" t="s">
        <v>3565</v>
      </c>
      <c r="G5" s="69">
        <v>1997</v>
      </c>
      <c r="H5" s="70">
        <v>1</v>
      </c>
      <c r="I5" s="71">
        <v>2</v>
      </c>
      <c r="J5" s="71">
        <v>2</v>
      </c>
      <c r="K5" s="71">
        <v>0.2</v>
      </c>
      <c r="L5" s="60">
        <v>0</v>
      </c>
      <c r="M5" s="59">
        <v>0</v>
      </c>
      <c r="N5" s="60"/>
      <c r="O5" s="60">
        <v>0</v>
      </c>
      <c r="P5" s="70">
        <v>1</v>
      </c>
      <c r="Q5" s="71">
        <v>2</v>
      </c>
      <c r="R5" s="60">
        <v>0</v>
      </c>
      <c r="S5" s="70">
        <v>1</v>
      </c>
      <c r="T5" s="60">
        <v>0</v>
      </c>
      <c r="U5" s="60">
        <v>0</v>
      </c>
      <c r="V5" s="60">
        <v>0</v>
      </c>
      <c r="W5" s="60">
        <v>0</v>
      </c>
      <c r="X5" s="78">
        <v>0.78</v>
      </c>
      <c r="Y5" s="70">
        <v>0.2</v>
      </c>
      <c r="Z5" s="71">
        <v>0.7</v>
      </c>
      <c r="AA5" s="77">
        <v>-0.5</v>
      </c>
      <c r="AB5" s="77">
        <v>-21.66</v>
      </c>
      <c r="AC5" s="77">
        <v>-20.93</v>
      </c>
      <c r="AD5" s="63" t="s">
        <v>25</v>
      </c>
    </row>
    <row r="6" spans="1:30" ht="17.25" thickBot="1">
      <c r="A6" s="72">
        <v>4</v>
      </c>
      <c r="B6" s="57" t="s">
        <v>2656</v>
      </c>
      <c r="C6" s="58" t="s">
        <v>1814</v>
      </c>
      <c r="D6" s="69" t="s">
        <v>102</v>
      </c>
      <c r="E6" s="58" t="s">
        <v>2653</v>
      </c>
      <c r="F6" s="69" t="s">
        <v>3566</v>
      </c>
      <c r="G6" s="69">
        <v>1998</v>
      </c>
      <c r="H6" s="70">
        <v>9</v>
      </c>
      <c r="I6" s="71">
        <v>352</v>
      </c>
      <c r="J6" s="71">
        <v>39</v>
      </c>
      <c r="K6" s="71">
        <v>43.5</v>
      </c>
      <c r="L6" s="71">
        <v>3.9</v>
      </c>
      <c r="M6" s="70">
        <v>4</v>
      </c>
      <c r="N6" s="71">
        <v>67</v>
      </c>
      <c r="O6" s="60">
        <v>0</v>
      </c>
      <c r="P6" s="70">
        <v>5</v>
      </c>
      <c r="Q6" s="71">
        <v>17</v>
      </c>
      <c r="R6" s="60">
        <v>0</v>
      </c>
      <c r="S6" s="70">
        <v>0.56000000000000005</v>
      </c>
      <c r="T6" s="71">
        <v>3</v>
      </c>
      <c r="U6" s="71">
        <v>7</v>
      </c>
      <c r="V6" s="77">
        <v>-4</v>
      </c>
      <c r="W6" s="77">
        <v>-1.02</v>
      </c>
      <c r="X6" s="77">
        <v>-0.04</v>
      </c>
      <c r="Y6" s="70">
        <v>4.8</v>
      </c>
      <c r="Z6" s="71">
        <v>6.3</v>
      </c>
      <c r="AA6" s="77">
        <v>-1.5</v>
      </c>
      <c r="AB6" s="77">
        <v>-0.37</v>
      </c>
      <c r="AC6" s="78">
        <v>0.61</v>
      </c>
      <c r="AD6" s="63" t="s">
        <v>25</v>
      </c>
    </row>
    <row r="7" spans="1:30" ht="17.25" thickBot="1">
      <c r="A7" s="72">
        <v>5</v>
      </c>
      <c r="B7" s="57" t="s">
        <v>2657</v>
      </c>
      <c r="C7" s="58" t="s">
        <v>1832</v>
      </c>
      <c r="D7" s="69" t="s">
        <v>1821</v>
      </c>
      <c r="E7" s="58" t="s">
        <v>73</v>
      </c>
      <c r="F7" s="69" t="s">
        <v>3567</v>
      </c>
      <c r="G7" s="69">
        <v>2002</v>
      </c>
      <c r="H7" s="70">
        <v>8</v>
      </c>
      <c r="I7" s="71">
        <v>417</v>
      </c>
      <c r="J7" s="71">
        <v>52</v>
      </c>
      <c r="K7" s="71">
        <v>51.5</v>
      </c>
      <c r="L7" s="71">
        <v>4.5999999999999996</v>
      </c>
      <c r="M7" s="70">
        <v>4</v>
      </c>
      <c r="N7" s="71">
        <v>88</v>
      </c>
      <c r="O7" s="71">
        <v>2</v>
      </c>
      <c r="P7" s="70">
        <v>4</v>
      </c>
      <c r="Q7" s="71">
        <v>17</v>
      </c>
      <c r="R7" s="71">
        <v>1</v>
      </c>
      <c r="S7" s="70">
        <v>1.63</v>
      </c>
      <c r="T7" s="71">
        <v>12</v>
      </c>
      <c r="U7" s="71">
        <v>11</v>
      </c>
      <c r="V7" s="78">
        <v>1</v>
      </c>
      <c r="W7" s="78">
        <v>0.22</v>
      </c>
      <c r="X7" s="77">
        <v>-0.47</v>
      </c>
      <c r="Y7" s="70">
        <v>8.5</v>
      </c>
      <c r="Z7" s="71">
        <v>7.5</v>
      </c>
      <c r="AA7" s="78">
        <v>1</v>
      </c>
      <c r="AB7" s="78">
        <v>0.22</v>
      </c>
      <c r="AC7" s="77">
        <v>-0.19</v>
      </c>
      <c r="AD7" s="63" t="s">
        <v>25</v>
      </c>
    </row>
    <row r="8" spans="1:30" ht="17.25" thickBot="1">
      <c r="A8" s="72">
        <v>6</v>
      </c>
      <c r="B8" s="57" t="s">
        <v>364</v>
      </c>
      <c r="C8" s="58" t="s">
        <v>1822</v>
      </c>
      <c r="D8" s="69" t="s">
        <v>111</v>
      </c>
      <c r="E8" s="58" t="s">
        <v>79</v>
      </c>
      <c r="F8" s="69" t="s">
        <v>3969</v>
      </c>
      <c r="G8" s="69">
        <v>1987</v>
      </c>
      <c r="H8" s="59">
        <v>0</v>
      </c>
      <c r="I8" s="60"/>
      <c r="J8" s="60"/>
      <c r="K8" s="60"/>
      <c r="L8" s="60"/>
      <c r="M8" s="59">
        <v>0</v>
      </c>
      <c r="N8" s="60"/>
      <c r="O8" s="60">
        <v>0</v>
      </c>
      <c r="P8" s="59">
        <v>0</v>
      </c>
      <c r="Q8" s="60"/>
      <c r="R8" s="71">
        <v>1</v>
      </c>
      <c r="S8" s="59"/>
      <c r="T8" s="60"/>
      <c r="U8" s="60"/>
      <c r="V8" s="60"/>
      <c r="W8" s="60"/>
      <c r="X8" s="60"/>
      <c r="Y8" s="59"/>
      <c r="Z8" s="60"/>
      <c r="AA8" s="60"/>
      <c r="AB8" s="60"/>
      <c r="AC8" s="60"/>
      <c r="AD8" s="63" t="s">
        <v>25</v>
      </c>
    </row>
    <row r="9" spans="1:30" ht="17.25" thickBot="1">
      <c r="A9" s="72">
        <v>7</v>
      </c>
      <c r="B9" s="57" t="s">
        <v>105</v>
      </c>
      <c r="C9" s="58" t="s">
        <v>1815</v>
      </c>
      <c r="D9" s="69" t="s">
        <v>104</v>
      </c>
      <c r="E9" s="58" t="s">
        <v>91</v>
      </c>
      <c r="F9" s="69" t="s">
        <v>3568</v>
      </c>
      <c r="G9" s="69">
        <v>1996</v>
      </c>
      <c r="H9" s="70">
        <v>8</v>
      </c>
      <c r="I9" s="71">
        <v>696</v>
      </c>
      <c r="J9" s="71">
        <v>87</v>
      </c>
      <c r="K9" s="71">
        <v>85.9</v>
      </c>
      <c r="L9" s="71">
        <v>7.7</v>
      </c>
      <c r="M9" s="70">
        <v>8</v>
      </c>
      <c r="N9" s="71">
        <v>87</v>
      </c>
      <c r="O9" s="71">
        <v>7</v>
      </c>
      <c r="P9" s="59">
        <v>0</v>
      </c>
      <c r="Q9" s="60"/>
      <c r="R9" s="60">
        <v>0</v>
      </c>
      <c r="S9" s="70">
        <v>1.38</v>
      </c>
      <c r="T9" s="71">
        <v>12</v>
      </c>
      <c r="U9" s="71">
        <v>15</v>
      </c>
      <c r="V9" s="77">
        <v>-3</v>
      </c>
      <c r="W9" s="77">
        <v>-0.39</v>
      </c>
      <c r="X9" s="77">
        <v>-2.76</v>
      </c>
      <c r="Y9" s="70">
        <v>9.4</v>
      </c>
      <c r="Z9" s="71">
        <v>16.600000000000001</v>
      </c>
      <c r="AA9" s="77">
        <v>-7.2</v>
      </c>
      <c r="AB9" s="77">
        <v>-0.94</v>
      </c>
      <c r="AC9" s="77">
        <v>-2.76</v>
      </c>
      <c r="AD9" s="63" t="s">
        <v>25</v>
      </c>
    </row>
    <row r="10" spans="1:30" ht="17.25" thickBot="1">
      <c r="A10" s="72">
        <v>8</v>
      </c>
      <c r="B10" s="57" t="s">
        <v>3130</v>
      </c>
      <c r="C10" s="58" t="s">
        <v>3131</v>
      </c>
      <c r="D10" s="69" t="s">
        <v>103</v>
      </c>
      <c r="E10" s="58" t="s">
        <v>87</v>
      </c>
      <c r="F10" s="69" t="s">
        <v>3970</v>
      </c>
      <c r="G10" s="69">
        <v>2003</v>
      </c>
      <c r="H10" s="59">
        <v>0</v>
      </c>
      <c r="I10" s="60"/>
      <c r="J10" s="60"/>
      <c r="K10" s="60"/>
      <c r="L10" s="60"/>
      <c r="M10" s="59">
        <v>0</v>
      </c>
      <c r="N10" s="60"/>
      <c r="O10" s="60">
        <v>0</v>
      </c>
      <c r="P10" s="59">
        <v>0</v>
      </c>
      <c r="Q10" s="60"/>
      <c r="R10" s="71">
        <v>2</v>
      </c>
      <c r="S10" s="59"/>
      <c r="T10" s="60"/>
      <c r="U10" s="60"/>
      <c r="V10" s="60"/>
      <c r="W10" s="60"/>
      <c r="X10" s="60"/>
      <c r="Y10" s="59"/>
      <c r="Z10" s="60"/>
      <c r="AA10" s="60"/>
      <c r="AB10" s="60"/>
      <c r="AC10" s="60"/>
      <c r="AD10" s="63" t="s">
        <v>25</v>
      </c>
    </row>
    <row r="11" spans="1:30" ht="17.25" thickBot="1">
      <c r="A11" s="72">
        <v>9</v>
      </c>
      <c r="B11" s="57" t="s">
        <v>1779</v>
      </c>
      <c r="C11" s="58" t="s">
        <v>1816</v>
      </c>
      <c r="D11" s="69" t="s">
        <v>1821</v>
      </c>
      <c r="E11" s="58" t="s">
        <v>85</v>
      </c>
      <c r="F11" s="69" t="s">
        <v>3569</v>
      </c>
      <c r="G11" s="69">
        <v>2002</v>
      </c>
      <c r="H11" s="70">
        <v>3</v>
      </c>
      <c r="I11" s="71">
        <v>38</v>
      </c>
      <c r="J11" s="71">
        <v>13</v>
      </c>
      <c r="K11" s="71">
        <v>4.7</v>
      </c>
      <c r="L11" s="71">
        <v>0.4</v>
      </c>
      <c r="M11" s="59">
        <v>0</v>
      </c>
      <c r="N11" s="60"/>
      <c r="O11" s="60">
        <v>0</v>
      </c>
      <c r="P11" s="70">
        <v>3</v>
      </c>
      <c r="Q11" s="71">
        <v>13</v>
      </c>
      <c r="R11" s="71">
        <v>3</v>
      </c>
      <c r="S11" s="70">
        <v>0.33</v>
      </c>
      <c r="T11" s="71">
        <v>1</v>
      </c>
      <c r="U11" s="71">
        <v>2</v>
      </c>
      <c r="V11" s="77">
        <v>-1</v>
      </c>
      <c r="W11" s="77">
        <v>-2.37</v>
      </c>
      <c r="X11" s="77">
        <v>-2.02</v>
      </c>
      <c r="Y11" s="70">
        <v>0.7</v>
      </c>
      <c r="Z11" s="71">
        <v>1.9</v>
      </c>
      <c r="AA11" s="77">
        <v>-1.2</v>
      </c>
      <c r="AB11" s="77">
        <v>-2.73</v>
      </c>
      <c r="AC11" s="77">
        <v>-2.5299999999999998</v>
      </c>
      <c r="AD11" s="63" t="s">
        <v>25</v>
      </c>
    </row>
    <row r="12" spans="1:30" ht="17.25" thickBot="1">
      <c r="A12" s="72">
        <v>10</v>
      </c>
      <c r="B12" s="57" t="s">
        <v>3383</v>
      </c>
      <c r="C12" s="58" t="s">
        <v>1837</v>
      </c>
      <c r="D12" s="69" t="s">
        <v>104</v>
      </c>
      <c r="E12" s="58" t="s">
        <v>2351</v>
      </c>
      <c r="F12" s="69" t="s">
        <v>3570</v>
      </c>
      <c r="G12" s="69">
        <v>1999</v>
      </c>
      <c r="H12" s="70">
        <v>8</v>
      </c>
      <c r="I12" s="71">
        <v>720</v>
      </c>
      <c r="J12" s="71">
        <v>90</v>
      </c>
      <c r="K12" s="71">
        <v>88.9</v>
      </c>
      <c r="L12" s="71">
        <v>8</v>
      </c>
      <c r="M12" s="70">
        <v>8</v>
      </c>
      <c r="N12" s="71">
        <v>90</v>
      </c>
      <c r="O12" s="71">
        <v>8</v>
      </c>
      <c r="P12" s="59">
        <v>0</v>
      </c>
      <c r="Q12" s="60"/>
      <c r="R12" s="60">
        <v>0</v>
      </c>
      <c r="S12" s="70">
        <v>0.13</v>
      </c>
      <c r="T12" s="71">
        <v>6</v>
      </c>
      <c r="U12" s="71">
        <v>22</v>
      </c>
      <c r="V12" s="77">
        <v>-16</v>
      </c>
      <c r="W12" s="77">
        <v>-2</v>
      </c>
      <c r="X12" s="77">
        <v>-1</v>
      </c>
      <c r="Y12" s="70">
        <v>6.1</v>
      </c>
      <c r="Z12" s="71">
        <v>19.600000000000001</v>
      </c>
      <c r="AA12" s="77">
        <v>-13.5</v>
      </c>
      <c r="AB12" s="77">
        <v>-1.69</v>
      </c>
      <c r="AC12" s="77">
        <v>-2.02</v>
      </c>
      <c r="AD12" s="63" t="s">
        <v>25</v>
      </c>
    </row>
    <row r="13" spans="1:30" ht="17.25" thickBot="1">
      <c r="A13" s="72">
        <v>11</v>
      </c>
      <c r="B13" s="57" t="s">
        <v>2658</v>
      </c>
      <c r="C13" s="58" t="s">
        <v>1829</v>
      </c>
      <c r="D13" s="69" t="s">
        <v>1835</v>
      </c>
      <c r="E13" s="58" t="s">
        <v>87</v>
      </c>
      <c r="F13" s="69" t="s">
        <v>3571</v>
      </c>
      <c r="G13" s="69">
        <v>1996</v>
      </c>
      <c r="H13" s="70">
        <v>6</v>
      </c>
      <c r="I13" s="71">
        <v>400</v>
      </c>
      <c r="J13" s="71">
        <v>67</v>
      </c>
      <c r="K13" s="71">
        <v>49.4</v>
      </c>
      <c r="L13" s="71">
        <v>4.4000000000000004</v>
      </c>
      <c r="M13" s="70">
        <v>5</v>
      </c>
      <c r="N13" s="71">
        <v>79</v>
      </c>
      <c r="O13" s="71">
        <v>2</v>
      </c>
      <c r="P13" s="70">
        <v>1</v>
      </c>
      <c r="Q13" s="71">
        <v>3</v>
      </c>
      <c r="R13" s="60">
        <v>0</v>
      </c>
      <c r="S13" s="70">
        <v>0.83</v>
      </c>
      <c r="T13" s="71">
        <v>4</v>
      </c>
      <c r="U13" s="71">
        <v>9</v>
      </c>
      <c r="V13" s="77">
        <v>-5</v>
      </c>
      <c r="W13" s="77">
        <v>-1.1299999999999999</v>
      </c>
      <c r="X13" s="77">
        <v>-1.78</v>
      </c>
      <c r="Y13" s="70">
        <v>3.8</v>
      </c>
      <c r="Z13" s="71">
        <v>6.7</v>
      </c>
      <c r="AA13" s="77">
        <v>-2.9</v>
      </c>
      <c r="AB13" s="77">
        <v>-0.66</v>
      </c>
      <c r="AC13" s="77">
        <v>-0.92</v>
      </c>
      <c r="AD13" s="63" t="s">
        <v>25</v>
      </c>
    </row>
    <row r="14" spans="1:30" ht="17.25" thickBot="1">
      <c r="A14" s="72">
        <v>12</v>
      </c>
      <c r="B14" s="57" t="s">
        <v>106</v>
      </c>
      <c r="C14" s="58" t="s">
        <v>1817</v>
      </c>
      <c r="D14" s="69" t="s">
        <v>1835</v>
      </c>
      <c r="E14" s="58" t="s">
        <v>93</v>
      </c>
      <c r="F14" s="69" t="s">
        <v>3572</v>
      </c>
      <c r="G14" s="69">
        <v>2001</v>
      </c>
      <c r="H14" s="70">
        <v>9</v>
      </c>
      <c r="I14" s="71">
        <v>604</v>
      </c>
      <c r="J14" s="71">
        <v>67</v>
      </c>
      <c r="K14" s="71">
        <v>74.599999999999994</v>
      </c>
      <c r="L14" s="71">
        <v>6.7</v>
      </c>
      <c r="M14" s="70">
        <v>8</v>
      </c>
      <c r="N14" s="71">
        <v>70</v>
      </c>
      <c r="O14" s="71">
        <v>1</v>
      </c>
      <c r="P14" s="70">
        <v>1</v>
      </c>
      <c r="Q14" s="71">
        <v>45</v>
      </c>
      <c r="R14" s="60">
        <v>0</v>
      </c>
      <c r="S14" s="70">
        <v>1.22</v>
      </c>
      <c r="T14" s="71">
        <v>8</v>
      </c>
      <c r="U14" s="71">
        <v>10</v>
      </c>
      <c r="V14" s="77">
        <v>-2</v>
      </c>
      <c r="W14" s="77">
        <v>-0.3</v>
      </c>
      <c r="X14" s="78">
        <v>0.57999999999999996</v>
      </c>
      <c r="Y14" s="70">
        <v>8.4</v>
      </c>
      <c r="Z14" s="71">
        <v>10.3</v>
      </c>
      <c r="AA14" s="77">
        <v>-1.9</v>
      </c>
      <c r="AB14" s="77">
        <v>-0.28000000000000003</v>
      </c>
      <c r="AC14" s="78">
        <v>0.36</v>
      </c>
      <c r="AD14" s="63" t="s">
        <v>25</v>
      </c>
    </row>
    <row r="15" spans="1:30" ht="17.25" thickBot="1">
      <c r="A15" s="72">
        <v>13</v>
      </c>
      <c r="B15" s="57" t="s">
        <v>107</v>
      </c>
      <c r="C15" s="58" t="s">
        <v>1818</v>
      </c>
      <c r="D15" s="69" t="s">
        <v>104</v>
      </c>
      <c r="E15" s="58" t="s">
        <v>77</v>
      </c>
      <c r="F15" s="69" t="s">
        <v>3573</v>
      </c>
      <c r="G15" s="69">
        <v>1998</v>
      </c>
      <c r="H15" s="70">
        <v>7</v>
      </c>
      <c r="I15" s="71">
        <v>378</v>
      </c>
      <c r="J15" s="71">
        <v>54</v>
      </c>
      <c r="K15" s="71">
        <v>46.7</v>
      </c>
      <c r="L15" s="71">
        <v>4.2</v>
      </c>
      <c r="M15" s="70">
        <v>4</v>
      </c>
      <c r="N15" s="71">
        <v>84</v>
      </c>
      <c r="O15" s="71">
        <v>1</v>
      </c>
      <c r="P15" s="70">
        <v>3</v>
      </c>
      <c r="Q15" s="71">
        <v>14</v>
      </c>
      <c r="R15" s="71">
        <v>1</v>
      </c>
      <c r="S15" s="70">
        <v>1.29</v>
      </c>
      <c r="T15" s="71">
        <v>8</v>
      </c>
      <c r="U15" s="71">
        <v>7</v>
      </c>
      <c r="V15" s="78">
        <v>1</v>
      </c>
      <c r="W15" s="78">
        <v>0.24</v>
      </c>
      <c r="X15" s="78">
        <v>0.03</v>
      </c>
      <c r="Y15" s="70">
        <v>9.6</v>
      </c>
      <c r="Z15" s="71">
        <v>4.9000000000000004</v>
      </c>
      <c r="AA15" s="78">
        <v>4.7</v>
      </c>
      <c r="AB15" s="78">
        <v>1.1100000000000001</v>
      </c>
      <c r="AC15" s="78">
        <v>0.86</v>
      </c>
      <c r="AD15" s="63" t="s">
        <v>25</v>
      </c>
    </row>
    <row r="16" spans="1:30" ht="17.25" thickBot="1">
      <c r="A16" s="72">
        <v>14</v>
      </c>
      <c r="B16" s="57" t="s">
        <v>108</v>
      </c>
      <c r="C16" s="58" t="s">
        <v>1819</v>
      </c>
      <c r="D16" s="69" t="s">
        <v>104</v>
      </c>
      <c r="E16" s="58" t="s">
        <v>65</v>
      </c>
      <c r="F16" s="69" t="s">
        <v>3574</v>
      </c>
      <c r="G16" s="69">
        <v>1995</v>
      </c>
      <c r="H16" s="70">
        <v>7</v>
      </c>
      <c r="I16" s="71">
        <v>629</v>
      </c>
      <c r="J16" s="71">
        <v>90</v>
      </c>
      <c r="K16" s="71">
        <v>77.7</v>
      </c>
      <c r="L16" s="71">
        <v>7</v>
      </c>
      <c r="M16" s="70">
        <v>7</v>
      </c>
      <c r="N16" s="71">
        <v>90</v>
      </c>
      <c r="O16" s="71">
        <v>6</v>
      </c>
      <c r="P16" s="59">
        <v>0</v>
      </c>
      <c r="Q16" s="60"/>
      <c r="R16" s="71">
        <v>1</v>
      </c>
      <c r="S16" s="70">
        <v>2.57</v>
      </c>
      <c r="T16" s="71">
        <v>17</v>
      </c>
      <c r="U16" s="71">
        <v>5</v>
      </c>
      <c r="V16" s="78">
        <v>12</v>
      </c>
      <c r="W16" s="78">
        <v>1.72</v>
      </c>
      <c r="X16" s="78">
        <v>1.72</v>
      </c>
      <c r="Y16" s="70">
        <v>11.6</v>
      </c>
      <c r="Z16" s="71">
        <v>5.2</v>
      </c>
      <c r="AA16" s="78">
        <v>6.4</v>
      </c>
      <c r="AB16" s="78">
        <v>0.91</v>
      </c>
      <c r="AC16" s="77">
        <v>-0.55000000000000004</v>
      </c>
      <c r="AD16" s="63" t="s">
        <v>25</v>
      </c>
    </row>
    <row r="17" spans="1:30" ht="17.25" thickBot="1">
      <c r="A17" s="72">
        <v>15</v>
      </c>
      <c r="B17" s="57" t="s">
        <v>109</v>
      </c>
      <c r="C17" s="58" t="s">
        <v>1820</v>
      </c>
      <c r="D17" s="69" t="s">
        <v>104</v>
      </c>
      <c r="E17" s="58" t="s">
        <v>65</v>
      </c>
      <c r="F17" s="69" t="s">
        <v>3575</v>
      </c>
      <c r="G17" s="69">
        <v>1995</v>
      </c>
      <c r="H17" s="70">
        <v>8</v>
      </c>
      <c r="I17" s="71">
        <v>463</v>
      </c>
      <c r="J17" s="71">
        <v>58</v>
      </c>
      <c r="K17" s="71">
        <v>57.2</v>
      </c>
      <c r="L17" s="71">
        <v>5.0999999999999996</v>
      </c>
      <c r="M17" s="70">
        <v>5</v>
      </c>
      <c r="N17" s="71">
        <v>85</v>
      </c>
      <c r="O17" s="71">
        <v>3</v>
      </c>
      <c r="P17" s="70">
        <v>3</v>
      </c>
      <c r="Q17" s="71">
        <v>12</v>
      </c>
      <c r="R17" s="71">
        <v>1</v>
      </c>
      <c r="S17" s="70">
        <v>2.25</v>
      </c>
      <c r="T17" s="71">
        <v>11</v>
      </c>
      <c r="U17" s="71">
        <v>5</v>
      </c>
      <c r="V17" s="78">
        <v>6</v>
      </c>
      <c r="W17" s="78">
        <v>1.17</v>
      </c>
      <c r="X17" s="77">
        <v>-0.39</v>
      </c>
      <c r="Y17" s="70">
        <v>9.3000000000000007</v>
      </c>
      <c r="Z17" s="71">
        <v>3.9</v>
      </c>
      <c r="AA17" s="78">
        <v>5.4</v>
      </c>
      <c r="AB17" s="78">
        <v>1.04</v>
      </c>
      <c r="AC17" s="78">
        <v>0.01</v>
      </c>
      <c r="AD17" s="63" t="s">
        <v>25</v>
      </c>
    </row>
    <row r="18" spans="1:30" ht="17.25" thickBot="1">
      <c r="A18" s="72">
        <v>16</v>
      </c>
      <c r="B18" s="57" t="s">
        <v>110</v>
      </c>
      <c r="C18" s="58" t="s">
        <v>1814</v>
      </c>
      <c r="D18" s="69" t="s">
        <v>104</v>
      </c>
      <c r="E18" s="58" t="s">
        <v>79</v>
      </c>
      <c r="F18" s="69" t="s">
        <v>3576</v>
      </c>
      <c r="G18" s="69">
        <v>1998</v>
      </c>
      <c r="H18" s="70">
        <v>7</v>
      </c>
      <c r="I18" s="71">
        <v>510</v>
      </c>
      <c r="J18" s="71">
        <v>73</v>
      </c>
      <c r="K18" s="71">
        <v>63</v>
      </c>
      <c r="L18" s="71">
        <v>5.7</v>
      </c>
      <c r="M18" s="70">
        <v>6</v>
      </c>
      <c r="N18" s="71">
        <v>82</v>
      </c>
      <c r="O18" s="71">
        <v>3</v>
      </c>
      <c r="P18" s="70">
        <v>1</v>
      </c>
      <c r="Q18" s="71">
        <v>17</v>
      </c>
      <c r="R18" s="60">
        <v>0</v>
      </c>
      <c r="S18" s="70">
        <v>2</v>
      </c>
      <c r="T18" s="71">
        <v>13</v>
      </c>
      <c r="U18" s="71">
        <v>6</v>
      </c>
      <c r="V18" s="78">
        <v>7</v>
      </c>
      <c r="W18" s="78">
        <v>1.24</v>
      </c>
      <c r="X18" s="78">
        <v>0.04</v>
      </c>
      <c r="Y18" s="70">
        <v>11.9</v>
      </c>
      <c r="Z18" s="71">
        <v>7</v>
      </c>
      <c r="AA18" s="78">
        <v>4.9000000000000004</v>
      </c>
      <c r="AB18" s="78">
        <v>0.86</v>
      </c>
      <c r="AC18" s="78">
        <v>0.1</v>
      </c>
      <c r="AD18" s="63" t="s">
        <v>25</v>
      </c>
    </row>
    <row r="19" spans="1:30" ht="17.25" thickBot="1">
      <c r="A19" s="72">
        <v>17</v>
      </c>
      <c r="B19" s="57" t="s">
        <v>80</v>
      </c>
      <c r="C19" s="58" t="s">
        <v>1824</v>
      </c>
      <c r="D19" s="69" t="s">
        <v>111</v>
      </c>
      <c r="E19" s="58" t="s">
        <v>79</v>
      </c>
      <c r="F19" s="69" t="s">
        <v>3577</v>
      </c>
      <c r="G19" s="69">
        <v>1992</v>
      </c>
      <c r="H19" s="70">
        <v>9</v>
      </c>
      <c r="I19" s="71">
        <v>810</v>
      </c>
      <c r="J19" s="71">
        <v>90</v>
      </c>
      <c r="K19" s="71">
        <v>100</v>
      </c>
      <c r="L19" s="71">
        <v>9</v>
      </c>
      <c r="M19" s="70">
        <v>9</v>
      </c>
      <c r="N19" s="71">
        <v>90</v>
      </c>
      <c r="O19" s="71">
        <v>9</v>
      </c>
      <c r="P19" s="59">
        <v>0</v>
      </c>
      <c r="Q19" s="60"/>
      <c r="R19" s="60">
        <v>0</v>
      </c>
      <c r="S19" s="70">
        <v>2.2200000000000002</v>
      </c>
      <c r="T19" s="71">
        <v>20</v>
      </c>
      <c r="U19" s="71">
        <v>9</v>
      </c>
      <c r="V19" s="78">
        <v>11</v>
      </c>
      <c r="W19" s="78">
        <v>1.22</v>
      </c>
      <c r="X19" s="60"/>
      <c r="Y19" s="70">
        <v>19.100000000000001</v>
      </c>
      <c r="Z19" s="71">
        <v>11.6</v>
      </c>
      <c r="AA19" s="78">
        <v>7.4</v>
      </c>
      <c r="AB19" s="78">
        <v>0.83</v>
      </c>
      <c r="AC19" s="60"/>
      <c r="AD19" s="63" t="s">
        <v>25</v>
      </c>
    </row>
    <row r="20" spans="1:30" ht="17.25" thickBot="1">
      <c r="A20" s="72">
        <v>18</v>
      </c>
      <c r="B20" s="57" t="s">
        <v>112</v>
      </c>
      <c r="C20" s="58" t="s">
        <v>1825</v>
      </c>
      <c r="D20" s="69" t="s">
        <v>102</v>
      </c>
      <c r="E20" s="58" t="s">
        <v>67</v>
      </c>
      <c r="F20" s="69" t="s">
        <v>3578</v>
      </c>
      <c r="G20" s="69">
        <v>1994</v>
      </c>
      <c r="H20" s="70">
        <v>9</v>
      </c>
      <c r="I20" s="71">
        <v>585</v>
      </c>
      <c r="J20" s="71">
        <v>65</v>
      </c>
      <c r="K20" s="71">
        <v>72.2</v>
      </c>
      <c r="L20" s="71">
        <v>6.5</v>
      </c>
      <c r="M20" s="70">
        <v>7</v>
      </c>
      <c r="N20" s="71">
        <v>79</v>
      </c>
      <c r="O20" s="71">
        <v>1</v>
      </c>
      <c r="P20" s="70">
        <v>2</v>
      </c>
      <c r="Q20" s="71">
        <v>15</v>
      </c>
      <c r="R20" s="60">
        <v>0</v>
      </c>
      <c r="S20" s="70">
        <v>1.78</v>
      </c>
      <c r="T20" s="71">
        <v>15</v>
      </c>
      <c r="U20" s="71">
        <v>6</v>
      </c>
      <c r="V20" s="78">
        <v>9</v>
      </c>
      <c r="W20" s="78">
        <v>1.38</v>
      </c>
      <c r="X20" s="77">
        <v>-1.02</v>
      </c>
      <c r="Y20" s="70">
        <v>13.6</v>
      </c>
      <c r="Z20" s="71">
        <v>7.7</v>
      </c>
      <c r="AA20" s="78">
        <v>5.9</v>
      </c>
      <c r="AB20" s="78">
        <v>0.91</v>
      </c>
      <c r="AC20" s="77">
        <v>-0.85</v>
      </c>
      <c r="AD20" s="63" t="s">
        <v>25</v>
      </c>
    </row>
    <row r="21" spans="1:30" ht="17.25" thickBot="1">
      <c r="A21" s="72">
        <v>19</v>
      </c>
      <c r="B21" s="57" t="s">
        <v>2830</v>
      </c>
      <c r="C21" s="58" t="s">
        <v>1857</v>
      </c>
      <c r="D21" s="69" t="s">
        <v>103</v>
      </c>
      <c r="E21" s="58" t="s">
        <v>91</v>
      </c>
      <c r="F21" s="69" t="s">
        <v>3579</v>
      </c>
      <c r="G21" s="69">
        <v>1997</v>
      </c>
      <c r="H21" s="70">
        <v>8</v>
      </c>
      <c r="I21" s="71">
        <v>591</v>
      </c>
      <c r="J21" s="71">
        <v>74</v>
      </c>
      <c r="K21" s="71">
        <v>73</v>
      </c>
      <c r="L21" s="71">
        <v>6.6</v>
      </c>
      <c r="M21" s="70">
        <v>7</v>
      </c>
      <c r="N21" s="71">
        <v>83</v>
      </c>
      <c r="O21" s="71">
        <v>4</v>
      </c>
      <c r="P21" s="70">
        <v>1</v>
      </c>
      <c r="Q21" s="71">
        <v>10</v>
      </c>
      <c r="R21" s="60">
        <v>0</v>
      </c>
      <c r="S21" s="70">
        <v>1.63</v>
      </c>
      <c r="T21" s="71">
        <v>13</v>
      </c>
      <c r="U21" s="71">
        <v>12</v>
      </c>
      <c r="V21" s="78">
        <v>1</v>
      </c>
      <c r="W21" s="78">
        <v>0.15</v>
      </c>
      <c r="X21" s="78">
        <v>0.56000000000000005</v>
      </c>
      <c r="Y21" s="70">
        <v>10.4</v>
      </c>
      <c r="Z21" s="71">
        <v>13.1</v>
      </c>
      <c r="AA21" s="77">
        <v>-2.8</v>
      </c>
      <c r="AB21" s="77">
        <v>-0.42</v>
      </c>
      <c r="AC21" s="78">
        <v>0.47</v>
      </c>
      <c r="AD21" s="63" t="s">
        <v>25</v>
      </c>
    </row>
    <row r="22" spans="1:30" ht="17.25" thickBot="1">
      <c r="A22" s="72">
        <v>20</v>
      </c>
      <c r="B22" s="57" t="s">
        <v>113</v>
      </c>
      <c r="C22" s="58" t="s">
        <v>1823</v>
      </c>
      <c r="D22" s="69" t="s">
        <v>1812</v>
      </c>
      <c r="E22" s="58" t="s">
        <v>65</v>
      </c>
      <c r="F22" s="69" t="s">
        <v>3580</v>
      </c>
      <c r="G22" s="69">
        <v>2000</v>
      </c>
      <c r="H22" s="70">
        <v>9</v>
      </c>
      <c r="I22" s="71">
        <v>751</v>
      </c>
      <c r="J22" s="71">
        <v>83</v>
      </c>
      <c r="K22" s="71">
        <v>92.7</v>
      </c>
      <c r="L22" s="71">
        <v>8.3000000000000007</v>
      </c>
      <c r="M22" s="70">
        <v>9</v>
      </c>
      <c r="N22" s="71">
        <v>83</v>
      </c>
      <c r="O22" s="71">
        <v>5</v>
      </c>
      <c r="P22" s="59">
        <v>0</v>
      </c>
      <c r="Q22" s="60"/>
      <c r="R22" s="60">
        <v>0</v>
      </c>
      <c r="S22" s="70">
        <v>2.33</v>
      </c>
      <c r="T22" s="71">
        <v>18</v>
      </c>
      <c r="U22" s="71">
        <v>6</v>
      </c>
      <c r="V22" s="78">
        <v>12</v>
      </c>
      <c r="W22" s="78">
        <v>1.44</v>
      </c>
      <c r="X22" s="78">
        <v>1.44</v>
      </c>
      <c r="Y22" s="70">
        <v>14.9</v>
      </c>
      <c r="Z22" s="71">
        <v>5.5</v>
      </c>
      <c r="AA22" s="78">
        <v>9.4</v>
      </c>
      <c r="AB22" s="78">
        <v>1.1299999999999999</v>
      </c>
      <c r="AC22" s="78">
        <v>1.27</v>
      </c>
      <c r="AD22" s="63" t="s">
        <v>25</v>
      </c>
    </row>
    <row r="23" spans="1:30" ht="17.25" thickBot="1">
      <c r="A23" s="72">
        <v>21</v>
      </c>
      <c r="B23" s="57" t="s">
        <v>366</v>
      </c>
      <c r="C23" s="58" t="s">
        <v>1848</v>
      </c>
      <c r="D23" s="69" t="s">
        <v>103</v>
      </c>
      <c r="E23" s="58" t="s">
        <v>73</v>
      </c>
      <c r="F23" s="69" t="s">
        <v>3971</v>
      </c>
      <c r="G23" s="69">
        <v>1998</v>
      </c>
      <c r="H23" s="59">
        <v>0</v>
      </c>
      <c r="I23" s="60"/>
      <c r="J23" s="60"/>
      <c r="K23" s="60"/>
      <c r="L23" s="60"/>
      <c r="M23" s="59">
        <v>0</v>
      </c>
      <c r="N23" s="60"/>
      <c r="O23" s="60">
        <v>0</v>
      </c>
      <c r="P23" s="59">
        <v>0</v>
      </c>
      <c r="Q23" s="60"/>
      <c r="R23" s="71">
        <v>1</v>
      </c>
      <c r="S23" s="59"/>
      <c r="T23" s="60"/>
      <c r="U23" s="60"/>
      <c r="V23" s="60"/>
      <c r="W23" s="60"/>
      <c r="X23" s="60"/>
      <c r="Y23" s="59"/>
      <c r="Z23" s="60"/>
      <c r="AA23" s="60"/>
      <c r="AB23" s="60"/>
      <c r="AC23" s="60"/>
      <c r="AD23" s="63" t="s">
        <v>25</v>
      </c>
    </row>
    <row r="24" spans="1:30" ht="17.25" thickBot="1">
      <c r="A24" s="72">
        <v>22</v>
      </c>
      <c r="B24" s="57" t="s">
        <v>2659</v>
      </c>
      <c r="C24" s="58" t="s">
        <v>1819</v>
      </c>
      <c r="D24" s="69" t="s">
        <v>1821</v>
      </c>
      <c r="E24" s="58" t="s">
        <v>2350</v>
      </c>
      <c r="F24" s="69" t="s">
        <v>3581</v>
      </c>
      <c r="G24" s="69">
        <v>2000</v>
      </c>
      <c r="H24" s="70">
        <v>8</v>
      </c>
      <c r="I24" s="71">
        <v>538</v>
      </c>
      <c r="J24" s="71">
        <v>67</v>
      </c>
      <c r="K24" s="71">
        <v>66.400000000000006</v>
      </c>
      <c r="L24" s="71">
        <v>6</v>
      </c>
      <c r="M24" s="70">
        <v>8</v>
      </c>
      <c r="N24" s="71">
        <v>67</v>
      </c>
      <c r="O24" s="60">
        <v>0</v>
      </c>
      <c r="P24" s="59">
        <v>0</v>
      </c>
      <c r="Q24" s="60"/>
      <c r="R24" s="71">
        <v>1</v>
      </c>
      <c r="S24" s="70">
        <v>0.5</v>
      </c>
      <c r="T24" s="71">
        <v>4</v>
      </c>
      <c r="U24" s="71">
        <v>13</v>
      </c>
      <c r="V24" s="77">
        <v>-9</v>
      </c>
      <c r="W24" s="77">
        <v>-1.51</v>
      </c>
      <c r="X24" s="78">
        <v>0.81</v>
      </c>
      <c r="Y24" s="70">
        <v>4.5999999999999996</v>
      </c>
      <c r="Z24" s="71">
        <v>11.5</v>
      </c>
      <c r="AA24" s="77">
        <v>-6.8</v>
      </c>
      <c r="AB24" s="77">
        <v>-1.1399999999999999</v>
      </c>
      <c r="AC24" s="77">
        <v>-0.05</v>
      </c>
      <c r="AD24" s="63" t="s">
        <v>25</v>
      </c>
    </row>
    <row r="25" spans="1:30" ht="17.25" thickBot="1">
      <c r="A25" s="72">
        <v>23</v>
      </c>
      <c r="B25" s="57" t="s">
        <v>3972</v>
      </c>
      <c r="C25" s="58" t="s">
        <v>1826</v>
      </c>
      <c r="D25" s="69" t="s">
        <v>111</v>
      </c>
      <c r="E25" s="58" t="s">
        <v>2351</v>
      </c>
      <c r="F25" s="69" t="s">
        <v>3973</v>
      </c>
      <c r="G25" s="69">
        <v>2001</v>
      </c>
      <c r="H25" s="59">
        <v>0</v>
      </c>
      <c r="I25" s="60"/>
      <c r="J25" s="60"/>
      <c r="K25" s="60"/>
      <c r="L25" s="60"/>
      <c r="M25" s="59">
        <v>0</v>
      </c>
      <c r="N25" s="60"/>
      <c r="O25" s="60">
        <v>0</v>
      </c>
      <c r="P25" s="59">
        <v>0</v>
      </c>
      <c r="Q25" s="60"/>
      <c r="R25" s="71">
        <v>1</v>
      </c>
      <c r="S25" s="59"/>
      <c r="T25" s="60"/>
      <c r="U25" s="60"/>
      <c r="V25" s="60"/>
      <c r="W25" s="60"/>
      <c r="X25" s="60"/>
      <c r="Y25" s="59"/>
      <c r="Z25" s="60"/>
      <c r="AA25" s="60"/>
      <c r="AB25" s="60"/>
      <c r="AC25" s="60"/>
      <c r="AD25" s="63" t="s">
        <v>25</v>
      </c>
    </row>
    <row r="26" spans="1:30" ht="17.25" thickBot="1">
      <c r="A26" s="72">
        <v>24</v>
      </c>
      <c r="B26" s="57" t="s">
        <v>3318</v>
      </c>
      <c r="C26" s="58" t="s">
        <v>1815</v>
      </c>
      <c r="D26" s="69" t="s">
        <v>1855</v>
      </c>
      <c r="E26" s="58" t="s">
        <v>69</v>
      </c>
      <c r="F26" s="69" t="s">
        <v>3582</v>
      </c>
      <c r="G26" s="69">
        <v>1996</v>
      </c>
      <c r="H26" s="70">
        <v>4</v>
      </c>
      <c r="I26" s="71">
        <v>268</v>
      </c>
      <c r="J26" s="71">
        <v>67</v>
      </c>
      <c r="K26" s="71">
        <v>33.1</v>
      </c>
      <c r="L26" s="71">
        <v>3</v>
      </c>
      <c r="M26" s="70">
        <v>3</v>
      </c>
      <c r="N26" s="71">
        <v>89</v>
      </c>
      <c r="O26" s="71">
        <v>2</v>
      </c>
      <c r="P26" s="70">
        <v>1</v>
      </c>
      <c r="Q26" s="71">
        <v>2</v>
      </c>
      <c r="R26" s="60">
        <v>0</v>
      </c>
      <c r="S26" s="70">
        <v>2.25</v>
      </c>
      <c r="T26" s="71">
        <v>2</v>
      </c>
      <c r="U26" s="71">
        <v>3</v>
      </c>
      <c r="V26" s="77">
        <v>-1</v>
      </c>
      <c r="W26" s="77">
        <v>-0.34</v>
      </c>
      <c r="X26" s="77">
        <v>-0.17</v>
      </c>
      <c r="Y26" s="70">
        <v>3.2</v>
      </c>
      <c r="Z26" s="71">
        <v>3.3</v>
      </c>
      <c r="AA26" s="77">
        <v>-0.1</v>
      </c>
      <c r="AB26" s="77">
        <v>-0.04</v>
      </c>
      <c r="AC26" s="77">
        <v>-0.09</v>
      </c>
      <c r="AD26" s="63" t="s">
        <v>25</v>
      </c>
    </row>
    <row r="27" spans="1:30" ht="17.25" thickBot="1">
      <c r="A27" s="72">
        <v>25</v>
      </c>
      <c r="B27" s="57" t="s">
        <v>1784</v>
      </c>
      <c r="C27" s="58" t="s">
        <v>1814</v>
      </c>
      <c r="D27" s="69" t="s">
        <v>111</v>
      </c>
      <c r="E27" s="58" t="s">
        <v>91</v>
      </c>
      <c r="F27" s="69" t="s">
        <v>3729</v>
      </c>
      <c r="G27" s="69">
        <v>2000</v>
      </c>
      <c r="H27" s="59">
        <v>0</v>
      </c>
      <c r="I27" s="60"/>
      <c r="J27" s="60"/>
      <c r="K27" s="60"/>
      <c r="L27" s="60"/>
      <c r="M27" s="59">
        <v>0</v>
      </c>
      <c r="N27" s="60"/>
      <c r="O27" s="60">
        <v>0</v>
      </c>
      <c r="P27" s="59">
        <v>0</v>
      </c>
      <c r="Q27" s="60"/>
      <c r="R27" s="71">
        <v>2</v>
      </c>
      <c r="S27" s="59"/>
      <c r="T27" s="60"/>
      <c r="U27" s="60"/>
      <c r="V27" s="60"/>
      <c r="W27" s="60"/>
      <c r="X27" s="60"/>
      <c r="Y27" s="59"/>
      <c r="Z27" s="60"/>
      <c r="AA27" s="60"/>
      <c r="AB27" s="60"/>
      <c r="AC27" s="60"/>
      <c r="AD27" s="63" t="s">
        <v>25</v>
      </c>
    </row>
    <row r="28" spans="1:30" ht="17.25" thickBot="1">
      <c r="A28" s="72">
        <v>26</v>
      </c>
      <c r="B28" s="57" t="s">
        <v>114</v>
      </c>
      <c r="C28" s="58" t="s">
        <v>1827</v>
      </c>
      <c r="D28" s="69" t="s">
        <v>104</v>
      </c>
      <c r="E28" s="58" t="s">
        <v>85</v>
      </c>
      <c r="F28" s="69" t="s">
        <v>3583</v>
      </c>
      <c r="G28" s="69">
        <v>1996</v>
      </c>
      <c r="H28" s="70">
        <v>9</v>
      </c>
      <c r="I28" s="71">
        <v>810</v>
      </c>
      <c r="J28" s="71">
        <v>90</v>
      </c>
      <c r="K28" s="71">
        <v>100</v>
      </c>
      <c r="L28" s="71">
        <v>9</v>
      </c>
      <c r="M28" s="70">
        <v>9</v>
      </c>
      <c r="N28" s="71">
        <v>90</v>
      </c>
      <c r="O28" s="71">
        <v>9</v>
      </c>
      <c r="P28" s="59">
        <v>0</v>
      </c>
      <c r="Q28" s="60"/>
      <c r="R28" s="60">
        <v>0</v>
      </c>
      <c r="S28" s="70">
        <v>1.33</v>
      </c>
      <c r="T28" s="71">
        <v>7</v>
      </c>
      <c r="U28" s="71">
        <v>11</v>
      </c>
      <c r="V28" s="77">
        <v>-4</v>
      </c>
      <c r="W28" s="77">
        <v>-0.44</v>
      </c>
      <c r="X28" s="60"/>
      <c r="Y28" s="70">
        <v>10.1</v>
      </c>
      <c r="Z28" s="71">
        <v>13</v>
      </c>
      <c r="AA28" s="77">
        <v>-2.9</v>
      </c>
      <c r="AB28" s="77">
        <v>-0.32</v>
      </c>
      <c r="AC28" s="60"/>
      <c r="AD28" s="63" t="s">
        <v>25</v>
      </c>
    </row>
    <row r="29" spans="1:30" ht="17.25" thickBot="1">
      <c r="A29" s="72">
        <v>27</v>
      </c>
      <c r="B29" s="57" t="s">
        <v>115</v>
      </c>
      <c r="C29" s="58" t="s">
        <v>1813</v>
      </c>
      <c r="D29" s="69" t="s">
        <v>1812</v>
      </c>
      <c r="E29" s="58" t="s">
        <v>67</v>
      </c>
      <c r="F29" s="69" t="s">
        <v>3584</v>
      </c>
      <c r="G29" s="69">
        <v>2002</v>
      </c>
      <c r="H29" s="70">
        <v>9</v>
      </c>
      <c r="I29" s="71">
        <v>411</v>
      </c>
      <c r="J29" s="71">
        <v>46</v>
      </c>
      <c r="K29" s="71">
        <v>50.7</v>
      </c>
      <c r="L29" s="71">
        <v>4.5999999999999996</v>
      </c>
      <c r="M29" s="70">
        <v>4</v>
      </c>
      <c r="N29" s="71">
        <v>83</v>
      </c>
      <c r="O29" s="71">
        <v>2</v>
      </c>
      <c r="P29" s="70">
        <v>5</v>
      </c>
      <c r="Q29" s="71">
        <v>16</v>
      </c>
      <c r="R29" s="60">
        <v>0</v>
      </c>
      <c r="S29" s="70">
        <v>1.78</v>
      </c>
      <c r="T29" s="71">
        <v>13</v>
      </c>
      <c r="U29" s="71">
        <v>5</v>
      </c>
      <c r="V29" s="78">
        <v>8</v>
      </c>
      <c r="W29" s="78">
        <v>1.75</v>
      </c>
      <c r="X29" s="78">
        <v>0.17</v>
      </c>
      <c r="Y29" s="70">
        <v>10.3</v>
      </c>
      <c r="Z29" s="71">
        <v>4.3</v>
      </c>
      <c r="AA29" s="78">
        <v>6</v>
      </c>
      <c r="AB29" s="78">
        <v>1.31</v>
      </c>
      <c r="AC29" s="78">
        <v>0.33</v>
      </c>
      <c r="AD29" s="63" t="s">
        <v>25</v>
      </c>
    </row>
    <row r="30" spans="1:30" ht="17.25" thickBot="1">
      <c r="A30" s="72">
        <v>28</v>
      </c>
      <c r="B30" s="57" t="s">
        <v>116</v>
      </c>
      <c r="C30" s="58" t="s">
        <v>1814</v>
      </c>
      <c r="D30" s="69" t="s">
        <v>102</v>
      </c>
      <c r="E30" s="58" t="s">
        <v>95</v>
      </c>
      <c r="F30" s="69" t="s">
        <v>3585</v>
      </c>
      <c r="G30" s="69">
        <v>1999</v>
      </c>
      <c r="H30" s="70">
        <v>3</v>
      </c>
      <c r="I30" s="71">
        <v>152</v>
      </c>
      <c r="J30" s="71">
        <v>51</v>
      </c>
      <c r="K30" s="71">
        <v>18.8</v>
      </c>
      <c r="L30" s="71">
        <v>1.7</v>
      </c>
      <c r="M30" s="70">
        <v>2</v>
      </c>
      <c r="N30" s="71">
        <v>61</v>
      </c>
      <c r="O30" s="60">
        <v>0</v>
      </c>
      <c r="P30" s="70">
        <v>1</v>
      </c>
      <c r="Q30" s="71">
        <v>31</v>
      </c>
      <c r="R30" s="60">
        <v>0</v>
      </c>
      <c r="S30" s="70">
        <v>0.33</v>
      </c>
      <c r="T30" s="71">
        <v>1</v>
      </c>
      <c r="U30" s="71">
        <v>5</v>
      </c>
      <c r="V30" s="77">
        <v>-4</v>
      </c>
      <c r="W30" s="77">
        <v>-2.37</v>
      </c>
      <c r="X30" s="77">
        <v>-1</v>
      </c>
      <c r="Y30" s="70">
        <v>0.6</v>
      </c>
      <c r="Z30" s="71">
        <v>4.4000000000000004</v>
      </c>
      <c r="AA30" s="77">
        <v>-3.8</v>
      </c>
      <c r="AB30" s="77">
        <v>-2.27</v>
      </c>
      <c r="AC30" s="77">
        <v>-1.22</v>
      </c>
      <c r="AD30" s="63" t="s">
        <v>25</v>
      </c>
    </row>
    <row r="31" spans="1:30" ht="17.25" thickBot="1">
      <c r="A31" s="72">
        <v>29</v>
      </c>
      <c r="B31" s="57" t="s">
        <v>117</v>
      </c>
      <c r="C31" s="58" t="s">
        <v>1828</v>
      </c>
      <c r="D31" s="69" t="s">
        <v>102</v>
      </c>
      <c r="E31" s="58" t="s">
        <v>91</v>
      </c>
      <c r="F31" s="69" t="s">
        <v>3586</v>
      </c>
      <c r="G31" s="69">
        <v>1990</v>
      </c>
      <c r="H31" s="70">
        <v>9</v>
      </c>
      <c r="I31" s="71">
        <v>682</v>
      </c>
      <c r="J31" s="71">
        <v>76</v>
      </c>
      <c r="K31" s="71">
        <v>84.2</v>
      </c>
      <c r="L31" s="71">
        <v>7.6</v>
      </c>
      <c r="M31" s="70">
        <v>9</v>
      </c>
      <c r="N31" s="71">
        <v>76</v>
      </c>
      <c r="O31" s="60">
        <v>0</v>
      </c>
      <c r="P31" s="59">
        <v>0</v>
      </c>
      <c r="Q31" s="60"/>
      <c r="R31" s="60">
        <v>0</v>
      </c>
      <c r="S31" s="70">
        <v>1.56</v>
      </c>
      <c r="T31" s="71">
        <v>13</v>
      </c>
      <c r="U31" s="71">
        <v>10</v>
      </c>
      <c r="V31" s="78">
        <v>3</v>
      </c>
      <c r="W31" s="78">
        <v>0.4</v>
      </c>
      <c r="X31" s="78">
        <v>2.5099999999999998</v>
      </c>
      <c r="Y31" s="70">
        <v>10.8</v>
      </c>
      <c r="Z31" s="71">
        <v>14.6</v>
      </c>
      <c r="AA31" s="77">
        <v>-3.9</v>
      </c>
      <c r="AB31" s="77">
        <v>-0.51</v>
      </c>
      <c r="AC31" s="78">
        <v>0.23</v>
      </c>
      <c r="AD31" s="63" t="s">
        <v>25</v>
      </c>
    </row>
    <row r="32" spans="1:30" ht="17.25" thickBot="1">
      <c r="A32" s="72">
        <v>30</v>
      </c>
      <c r="B32" s="57" t="s">
        <v>118</v>
      </c>
      <c r="C32" s="58" t="s">
        <v>1824</v>
      </c>
      <c r="D32" s="69" t="s">
        <v>1821</v>
      </c>
      <c r="E32" s="58" t="s">
        <v>69</v>
      </c>
      <c r="F32" s="69" t="s">
        <v>3587</v>
      </c>
      <c r="G32" s="69">
        <v>2000</v>
      </c>
      <c r="H32" s="70">
        <v>6</v>
      </c>
      <c r="I32" s="71">
        <v>399</v>
      </c>
      <c r="J32" s="71">
        <v>67</v>
      </c>
      <c r="K32" s="71">
        <v>49.3</v>
      </c>
      <c r="L32" s="71">
        <v>4.4000000000000004</v>
      </c>
      <c r="M32" s="70">
        <v>5</v>
      </c>
      <c r="N32" s="71">
        <v>74</v>
      </c>
      <c r="O32" s="60">
        <v>0</v>
      </c>
      <c r="P32" s="70">
        <v>1</v>
      </c>
      <c r="Q32" s="71">
        <v>28</v>
      </c>
      <c r="R32" s="60">
        <v>0</v>
      </c>
      <c r="S32" s="70">
        <v>2</v>
      </c>
      <c r="T32" s="71">
        <v>8</v>
      </c>
      <c r="U32" s="71">
        <v>5</v>
      </c>
      <c r="V32" s="78">
        <v>3</v>
      </c>
      <c r="W32" s="78">
        <v>0.68</v>
      </c>
      <c r="X32" s="78">
        <v>1.77</v>
      </c>
      <c r="Y32" s="70">
        <v>9</v>
      </c>
      <c r="Z32" s="71">
        <v>6.9</v>
      </c>
      <c r="AA32" s="78">
        <v>2</v>
      </c>
      <c r="AB32" s="78">
        <v>0.46</v>
      </c>
      <c r="AC32" s="78">
        <v>0.86</v>
      </c>
      <c r="AD32" s="63" t="s">
        <v>25</v>
      </c>
    </row>
    <row r="33" spans="1:30" ht="17.25" thickBot="1">
      <c r="A33" s="72">
        <v>31</v>
      </c>
      <c r="B33" s="57" t="s">
        <v>119</v>
      </c>
      <c r="C33" s="58" t="s">
        <v>1814</v>
      </c>
      <c r="D33" s="69" t="s">
        <v>102</v>
      </c>
      <c r="E33" s="58" t="s">
        <v>2351</v>
      </c>
      <c r="F33" s="69" t="s">
        <v>3588</v>
      </c>
      <c r="G33" s="69">
        <v>2001</v>
      </c>
      <c r="H33" s="70">
        <v>6</v>
      </c>
      <c r="I33" s="71">
        <v>500</v>
      </c>
      <c r="J33" s="71">
        <v>83</v>
      </c>
      <c r="K33" s="71">
        <v>61.7</v>
      </c>
      <c r="L33" s="71">
        <v>5.6</v>
      </c>
      <c r="M33" s="70">
        <v>6</v>
      </c>
      <c r="N33" s="71">
        <v>83</v>
      </c>
      <c r="O33" s="71">
        <v>3</v>
      </c>
      <c r="P33" s="59">
        <v>0</v>
      </c>
      <c r="Q33" s="60"/>
      <c r="R33" s="60">
        <v>0</v>
      </c>
      <c r="S33" s="70">
        <v>0.17</v>
      </c>
      <c r="T33" s="71">
        <v>5</v>
      </c>
      <c r="U33" s="71">
        <v>18</v>
      </c>
      <c r="V33" s="77">
        <v>-13</v>
      </c>
      <c r="W33" s="77">
        <v>-2.34</v>
      </c>
      <c r="X33" s="77">
        <v>-1.18</v>
      </c>
      <c r="Y33" s="70">
        <v>5.2</v>
      </c>
      <c r="Z33" s="71">
        <v>13</v>
      </c>
      <c r="AA33" s="77">
        <v>-7.8</v>
      </c>
      <c r="AB33" s="77">
        <v>-1.4</v>
      </c>
      <c r="AC33" s="78">
        <v>0.16</v>
      </c>
      <c r="AD33" s="63" t="s">
        <v>25</v>
      </c>
    </row>
    <row r="34" spans="1:30" ht="17.25" thickBot="1">
      <c r="A34" s="72">
        <v>32</v>
      </c>
      <c r="B34" s="57" t="s">
        <v>119</v>
      </c>
      <c r="C34" s="58" t="s">
        <v>1814</v>
      </c>
      <c r="D34" s="69" t="s">
        <v>103</v>
      </c>
      <c r="E34" s="58" t="s">
        <v>83</v>
      </c>
      <c r="F34" s="69" t="s">
        <v>3588</v>
      </c>
      <c r="G34" s="69">
        <v>2001</v>
      </c>
      <c r="H34" s="70">
        <v>1</v>
      </c>
      <c r="I34" s="71">
        <v>6</v>
      </c>
      <c r="J34" s="71">
        <v>6</v>
      </c>
      <c r="K34" s="71">
        <v>0.7</v>
      </c>
      <c r="L34" s="71">
        <v>0.1</v>
      </c>
      <c r="M34" s="59">
        <v>0</v>
      </c>
      <c r="N34" s="60"/>
      <c r="O34" s="60">
        <v>0</v>
      </c>
      <c r="P34" s="70">
        <v>1</v>
      </c>
      <c r="Q34" s="71">
        <v>6</v>
      </c>
      <c r="R34" s="71">
        <v>1</v>
      </c>
      <c r="S34" s="70">
        <v>3</v>
      </c>
      <c r="T34" s="60">
        <v>0</v>
      </c>
      <c r="U34" s="60">
        <v>0</v>
      </c>
      <c r="V34" s="60">
        <v>0</v>
      </c>
      <c r="W34" s="60">
        <v>0</v>
      </c>
      <c r="X34" s="77">
        <v>-1.1200000000000001</v>
      </c>
      <c r="Y34" s="59">
        <v>0</v>
      </c>
      <c r="Z34" s="60">
        <v>0</v>
      </c>
      <c r="AA34" s="60">
        <v>0</v>
      </c>
      <c r="AB34" s="60">
        <v>0</v>
      </c>
      <c r="AC34" s="77">
        <v>-0.32</v>
      </c>
      <c r="AD34" s="63" t="s">
        <v>25</v>
      </c>
    </row>
    <row r="35" spans="1:30" ht="17.25" thickBot="1">
      <c r="A35" s="72">
        <v>33</v>
      </c>
      <c r="B35" s="57" t="s">
        <v>120</v>
      </c>
      <c r="C35" s="58" t="s">
        <v>1816</v>
      </c>
      <c r="D35" s="69" t="s">
        <v>111</v>
      </c>
      <c r="E35" s="58" t="s">
        <v>91</v>
      </c>
      <c r="F35" s="69" t="s">
        <v>3589</v>
      </c>
      <c r="G35" s="69">
        <v>1993</v>
      </c>
      <c r="H35" s="70">
        <v>9</v>
      </c>
      <c r="I35" s="71">
        <v>810</v>
      </c>
      <c r="J35" s="71">
        <v>90</v>
      </c>
      <c r="K35" s="71">
        <v>100</v>
      </c>
      <c r="L35" s="71">
        <v>9</v>
      </c>
      <c r="M35" s="70">
        <v>9</v>
      </c>
      <c r="N35" s="71">
        <v>90</v>
      </c>
      <c r="O35" s="71">
        <v>9</v>
      </c>
      <c r="P35" s="59">
        <v>0</v>
      </c>
      <c r="Q35" s="60"/>
      <c r="R35" s="60">
        <v>0</v>
      </c>
      <c r="S35" s="70">
        <v>1.56</v>
      </c>
      <c r="T35" s="71">
        <v>16</v>
      </c>
      <c r="U35" s="71">
        <v>16</v>
      </c>
      <c r="V35" s="60">
        <v>0</v>
      </c>
      <c r="W35" s="60">
        <v>0</v>
      </c>
      <c r="X35" s="60"/>
      <c r="Y35" s="70">
        <v>13.3</v>
      </c>
      <c r="Z35" s="71">
        <v>18.3</v>
      </c>
      <c r="AA35" s="77">
        <v>-4.9000000000000004</v>
      </c>
      <c r="AB35" s="77">
        <v>-0.55000000000000004</v>
      </c>
      <c r="AC35" s="60"/>
      <c r="AD35" s="63" t="s">
        <v>25</v>
      </c>
    </row>
    <row r="36" spans="1:30" ht="17.25" thickBot="1">
      <c r="A36" s="72">
        <v>34</v>
      </c>
      <c r="B36" s="57" t="s">
        <v>121</v>
      </c>
      <c r="C36" s="58" t="s">
        <v>1832</v>
      </c>
      <c r="D36" s="69" t="s">
        <v>1835</v>
      </c>
      <c r="E36" s="58" t="s">
        <v>87</v>
      </c>
      <c r="F36" s="69" t="s">
        <v>3590</v>
      </c>
      <c r="G36" s="69">
        <v>1992</v>
      </c>
      <c r="H36" s="70">
        <v>8</v>
      </c>
      <c r="I36" s="71">
        <v>618</v>
      </c>
      <c r="J36" s="71">
        <v>77</v>
      </c>
      <c r="K36" s="71">
        <v>76.3</v>
      </c>
      <c r="L36" s="71">
        <v>6.9</v>
      </c>
      <c r="M36" s="70">
        <v>8</v>
      </c>
      <c r="N36" s="71">
        <v>77</v>
      </c>
      <c r="O36" s="71">
        <v>4</v>
      </c>
      <c r="P36" s="59">
        <v>0</v>
      </c>
      <c r="Q36" s="60"/>
      <c r="R36" s="60">
        <v>0</v>
      </c>
      <c r="S36" s="70">
        <v>1.1299999999999999</v>
      </c>
      <c r="T36" s="71">
        <v>9</v>
      </c>
      <c r="U36" s="71">
        <v>10</v>
      </c>
      <c r="V36" s="77">
        <v>-1</v>
      </c>
      <c r="W36" s="77">
        <v>-0.15</v>
      </c>
      <c r="X36" s="78">
        <v>0.32</v>
      </c>
      <c r="Y36" s="70">
        <v>8.8000000000000007</v>
      </c>
      <c r="Z36" s="71">
        <v>9.6999999999999993</v>
      </c>
      <c r="AA36" s="77">
        <v>-0.9</v>
      </c>
      <c r="AB36" s="77">
        <v>-0.13</v>
      </c>
      <c r="AC36" s="78">
        <v>0.28000000000000003</v>
      </c>
      <c r="AD36" s="63" t="s">
        <v>25</v>
      </c>
    </row>
    <row r="37" spans="1:30" ht="17.25" thickBot="1">
      <c r="A37" s="72">
        <v>35</v>
      </c>
      <c r="B37" s="57" t="s">
        <v>707</v>
      </c>
      <c r="C37" s="58" t="s">
        <v>1814</v>
      </c>
      <c r="D37" s="69" t="s">
        <v>111</v>
      </c>
      <c r="E37" s="58" t="s">
        <v>71</v>
      </c>
      <c r="F37" s="69" t="s">
        <v>3470</v>
      </c>
      <c r="G37" s="69">
        <v>1999</v>
      </c>
      <c r="H37" s="59">
        <v>0</v>
      </c>
      <c r="I37" s="60"/>
      <c r="J37" s="60"/>
      <c r="K37" s="60"/>
      <c r="L37" s="60"/>
      <c r="M37" s="59">
        <v>0</v>
      </c>
      <c r="N37" s="60"/>
      <c r="O37" s="60">
        <v>0</v>
      </c>
      <c r="P37" s="59">
        <v>0</v>
      </c>
      <c r="Q37" s="60"/>
      <c r="R37" s="71">
        <v>1</v>
      </c>
      <c r="S37" s="59"/>
      <c r="T37" s="60"/>
      <c r="U37" s="60"/>
      <c r="V37" s="60"/>
      <c r="W37" s="60"/>
      <c r="X37" s="60"/>
      <c r="Y37" s="59"/>
      <c r="Z37" s="60"/>
      <c r="AA37" s="60"/>
      <c r="AB37" s="60"/>
      <c r="AC37" s="60"/>
      <c r="AD37" s="63" t="s">
        <v>25</v>
      </c>
    </row>
    <row r="38" spans="1:30" ht="17.25" thickBot="1">
      <c r="A38" s="72">
        <v>36</v>
      </c>
      <c r="B38" s="57" t="s">
        <v>122</v>
      </c>
      <c r="C38" s="58" t="s">
        <v>1829</v>
      </c>
      <c r="D38" s="69" t="s">
        <v>102</v>
      </c>
      <c r="E38" s="58" t="s">
        <v>87</v>
      </c>
      <c r="F38" s="69" t="s">
        <v>3591</v>
      </c>
      <c r="G38" s="69">
        <v>1997</v>
      </c>
      <c r="H38" s="70">
        <v>7</v>
      </c>
      <c r="I38" s="71">
        <v>488</v>
      </c>
      <c r="J38" s="71">
        <v>70</v>
      </c>
      <c r="K38" s="71">
        <v>60.2</v>
      </c>
      <c r="L38" s="71">
        <v>5.4</v>
      </c>
      <c r="M38" s="70">
        <v>6</v>
      </c>
      <c r="N38" s="71">
        <v>78</v>
      </c>
      <c r="O38" s="60">
        <v>0</v>
      </c>
      <c r="P38" s="70">
        <v>1</v>
      </c>
      <c r="Q38" s="71">
        <v>20</v>
      </c>
      <c r="R38" s="60">
        <v>0</v>
      </c>
      <c r="S38" s="70">
        <v>1.1399999999999999</v>
      </c>
      <c r="T38" s="71">
        <v>7</v>
      </c>
      <c r="U38" s="71">
        <v>8</v>
      </c>
      <c r="V38" s="77">
        <v>-1</v>
      </c>
      <c r="W38" s="77">
        <v>-0.18</v>
      </c>
      <c r="X38" s="78">
        <v>0.1</v>
      </c>
      <c r="Y38" s="70">
        <v>5.6</v>
      </c>
      <c r="Z38" s="71">
        <v>7.2</v>
      </c>
      <c r="AA38" s="77">
        <v>-1.5</v>
      </c>
      <c r="AB38" s="77">
        <v>-0.28000000000000003</v>
      </c>
      <c r="AC38" s="77">
        <v>-0.21</v>
      </c>
      <c r="AD38" s="63" t="s">
        <v>25</v>
      </c>
    </row>
    <row r="39" spans="1:30" ht="17.25" thickBot="1">
      <c r="A39" s="72">
        <v>37</v>
      </c>
      <c r="B39" s="57" t="s">
        <v>123</v>
      </c>
      <c r="C39" s="58" t="s">
        <v>1826</v>
      </c>
      <c r="D39" s="69" t="s">
        <v>1821</v>
      </c>
      <c r="E39" s="58" t="s">
        <v>85</v>
      </c>
      <c r="F39" s="69" t="s">
        <v>3592</v>
      </c>
      <c r="G39" s="69">
        <v>1991</v>
      </c>
      <c r="H39" s="70">
        <v>9</v>
      </c>
      <c r="I39" s="71">
        <v>744</v>
      </c>
      <c r="J39" s="71">
        <v>83</v>
      </c>
      <c r="K39" s="71">
        <v>91.9</v>
      </c>
      <c r="L39" s="71">
        <v>8.3000000000000007</v>
      </c>
      <c r="M39" s="70">
        <v>9</v>
      </c>
      <c r="N39" s="71">
        <v>83</v>
      </c>
      <c r="O39" s="71">
        <v>8</v>
      </c>
      <c r="P39" s="59">
        <v>0</v>
      </c>
      <c r="Q39" s="60"/>
      <c r="R39" s="60">
        <v>0</v>
      </c>
      <c r="S39" s="70">
        <v>1.33</v>
      </c>
      <c r="T39" s="71">
        <v>6</v>
      </c>
      <c r="U39" s="71">
        <v>8</v>
      </c>
      <c r="V39" s="77">
        <v>-2</v>
      </c>
      <c r="W39" s="77">
        <v>-0.24</v>
      </c>
      <c r="X39" s="78">
        <v>2.4900000000000002</v>
      </c>
      <c r="Y39" s="70">
        <v>8.9</v>
      </c>
      <c r="Z39" s="71">
        <v>10.199999999999999</v>
      </c>
      <c r="AA39" s="77">
        <v>-1.3</v>
      </c>
      <c r="AB39" s="77">
        <v>-0.15</v>
      </c>
      <c r="AC39" s="78">
        <v>2.0099999999999998</v>
      </c>
      <c r="AD39" s="63" t="s">
        <v>25</v>
      </c>
    </row>
    <row r="40" spans="1:30" ht="17.25" thickBot="1">
      <c r="A40" s="72">
        <v>38</v>
      </c>
      <c r="B40" s="57" t="s">
        <v>3974</v>
      </c>
      <c r="C40" s="58" t="s">
        <v>1816</v>
      </c>
      <c r="D40" s="69" t="s">
        <v>104</v>
      </c>
      <c r="E40" s="58" t="s">
        <v>81</v>
      </c>
      <c r="F40" s="69" t="s">
        <v>3975</v>
      </c>
      <c r="G40" s="69">
        <v>2001</v>
      </c>
      <c r="H40" s="59">
        <v>0</v>
      </c>
      <c r="I40" s="60"/>
      <c r="J40" s="60"/>
      <c r="K40" s="60"/>
      <c r="L40" s="60"/>
      <c r="M40" s="59">
        <v>0</v>
      </c>
      <c r="N40" s="60"/>
      <c r="O40" s="60">
        <v>0</v>
      </c>
      <c r="P40" s="59">
        <v>0</v>
      </c>
      <c r="Q40" s="60"/>
      <c r="R40" s="71">
        <v>1</v>
      </c>
      <c r="S40" s="59"/>
      <c r="T40" s="60"/>
      <c r="U40" s="60"/>
      <c r="V40" s="60"/>
      <c r="W40" s="60"/>
      <c r="X40" s="60"/>
      <c r="Y40" s="59"/>
      <c r="Z40" s="60"/>
      <c r="AA40" s="60"/>
      <c r="AB40" s="60"/>
      <c r="AC40" s="60"/>
      <c r="AD40" s="63" t="s">
        <v>25</v>
      </c>
    </row>
    <row r="41" spans="1:30" ht="17.25" thickBot="1">
      <c r="A41" s="72">
        <v>39</v>
      </c>
      <c r="B41" s="57" t="s">
        <v>124</v>
      </c>
      <c r="C41" s="58" t="s">
        <v>1828</v>
      </c>
      <c r="D41" s="69" t="s">
        <v>1821</v>
      </c>
      <c r="E41" s="58" t="s">
        <v>83</v>
      </c>
      <c r="F41" s="69" t="s">
        <v>3593</v>
      </c>
      <c r="G41" s="69">
        <v>1997</v>
      </c>
      <c r="H41" s="70">
        <v>7</v>
      </c>
      <c r="I41" s="71">
        <v>227</v>
      </c>
      <c r="J41" s="71">
        <v>32</v>
      </c>
      <c r="K41" s="71">
        <v>28</v>
      </c>
      <c r="L41" s="71">
        <v>2.5</v>
      </c>
      <c r="M41" s="70">
        <v>2</v>
      </c>
      <c r="N41" s="71">
        <v>54</v>
      </c>
      <c r="O41" s="60">
        <v>0</v>
      </c>
      <c r="P41" s="70">
        <v>5</v>
      </c>
      <c r="Q41" s="71">
        <v>24</v>
      </c>
      <c r="R41" s="71">
        <v>1</v>
      </c>
      <c r="S41" s="70">
        <v>1.86</v>
      </c>
      <c r="T41" s="71">
        <v>8</v>
      </c>
      <c r="U41" s="71">
        <v>4</v>
      </c>
      <c r="V41" s="78">
        <v>4</v>
      </c>
      <c r="W41" s="78">
        <v>1.59</v>
      </c>
      <c r="X41" s="78">
        <v>0.66</v>
      </c>
      <c r="Y41" s="70">
        <v>7</v>
      </c>
      <c r="Z41" s="71">
        <v>5.8</v>
      </c>
      <c r="AA41" s="78">
        <v>1.2</v>
      </c>
      <c r="AB41" s="78">
        <v>0.47</v>
      </c>
      <c r="AC41" s="78">
        <v>0.21</v>
      </c>
      <c r="AD41" s="63" t="s">
        <v>25</v>
      </c>
    </row>
    <row r="42" spans="1:30" ht="17.25" thickBot="1">
      <c r="A42" s="72">
        <v>40</v>
      </c>
      <c r="B42" s="57" t="s">
        <v>2846</v>
      </c>
      <c r="C42" s="58" t="s">
        <v>1822</v>
      </c>
      <c r="D42" s="69" t="s">
        <v>104</v>
      </c>
      <c r="E42" s="58" t="s">
        <v>79</v>
      </c>
      <c r="F42" s="69" t="s">
        <v>3976</v>
      </c>
      <c r="G42" s="69">
        <v>2004</v>
      </c>
      <c r="H42" s="59">
        <v>0</v>
      </c>
      <c r="I42" s="60"/>
      <c r="J42" s="60"/>
      <c r="K42" s="60"/>
      <c r="L42" s="60"/>
      <c r="M42" s="59">
        <v>0</v>
      </c>
      <c r="N42" s="60"/>
      <c r="O42" s="60">
        <v>0</v>
      </c>
      <c r="P42" s="59">
        <v>0</v>
      </c>
      <c r="Q42" s="60"/>
      <c r="R42" s="71">
        <v>4</v>
      </c>
      <c r="S42" s="59"/>
      <c r="T42" s="60"/>
      <c r="U42" s="60"/>
      <c r="V42" s="60"/>
      <c r="W42" s="60"/>
      <c r="X42" s="60"/>
      <c r="Y42" s="59"/>
      <c r="Z42" s="60"/>
      <c r="AA42" s="60"/>
      <c r="AB42" s="60"/>
      <c r="AC42" s="60"/>
      <c r="AD42" s="63" t="s">
        <v>25</v>
      </c>
    </row>
    <row r="43" spans="1:30" ht="17.25" thickBot="1">
      <c r="A43" s="72">
        <v>41</v>
      </c>
      <c r="B43" s="57" t="s">
        <v>2958</v>
      </c>
      <c r="C43" s="58" t="s">
        <v>1814</v>
      </c>
      <c r="D43" s="69" t="s">
        <v>111</v>
      </c>
      <c r="E43" s="58" t="s">
        <v>77</v>
      </c>
      <c r="F43" s="69" t="s">
        <v>3977</v>
      </c>
      <c r="G43" s="69">
        <v>1999</v>
      </c>
      <c r="H43" s="59">
        <v>0</v>
      </c>
      <c r="I43" s="60"/>
      <c r="J43" s="60"/>
      <c r="K43" s="60"/>
      <c r="L43" s="60"/>
      <c r="M43" s="59">
        <v>0</v>
      </c>
      <c r="N43" s="60"/>
      <c r="O43" s="60">
        <v>0</v>
      </c>
      <c r="P43" s="59">
        <v>0</v>
      </c>
      <c r="Q43" s="60"/>
      <c r="R43" s="71">
        <v>3</v>
      </c>
      <c r="S43" s="59"/>
      <c r="T43" s="60"/>
      <c r="U43" s="60"/>
      <c r="V43" s="60"/>
      <c r="W43" s="60"/>
      <c r="X43" s="60"/>
      <c r="Y43" s="59"/>
      <c r="Z43" s="60"/>
      <c r="AA43" s="60"/>
      <c r="AB43" s="60"/>
      <c r="AC43" s="60"/>
      <c r="AD43" s="63" t="s">
        <v>25</v>
      </c>
    </row>
    <row r="44" spans="1:30" ht="17.25" thickBot="1">
      <c r="A44" s="72">
        <v>42</v>
      </c>
      <c r="B44" s="57" t="s">
        <v>2660</v>
      </c>
      <c r="C44" s="58" t="s">
        <v>1867</v>
      </c>
      <c r="D44" s="69" t="s">
        <v>1835</v>
      </c>
      <c r="E44" s="58" t="s">
        <v>2351</v>
      </c>
      <c r="F44" s="69" t="s">
        <v>3594</v>
      </c>
      <c r="G44" s="69">
        <v>1993</v>
      </c>
      <c r="H44" s="70">
        <v>3</v>
      </c>
      <c r="I44" s="71">
        <v>250</v>
      </c>
      <c r="J44" s="71">
        <v>83</v>
      </c>
      <c r="K44" s="71">
        <v>30.9</v>
      </c>
      <c r="L44" s="71">
        <v>2.8</v>
      </c>
      <c r="M44" s="70">
        <v>3</v>
      </c>
      <c r="N44" s="71">
        <v>83</v>
      </c>
      <c r="O44" s="71">
        <v>2</v>
      </c>
      <c r="P44" s="59">
        <v>0</v>
      </c>
      <c r="Q44" s="60"/>
      <c r="R44" s="60">
        <v>0</v>
      </c>
      <c r="S44" s="70">
        <v>0.33</v>
      </c>
      <c r="T44" s="71">
        <v>2</v>
      </c>
      <c r="U44" s="71">
        <v>4</v>
      </c>
      <c r="V44" s="77">
        <v>-2</v>
      </c>
      <c r="W44" s="77">
        <v>-0.72</v>
      </c>
      <c r="X44" s="78">
        <v>1.69</v>
      </c>
      <c r="Y44" s="70">
        <v>1.7</v>
      </c>
      <c r="Z44" s="71">
        <v>7.1</v>
      </c>
      <c r="AA44" s="77">
        <v>-5.4</v>
      </c>
      <c r="AB44" s="77">
        <v>-1.96</v>
      </c>
      <c r="AC44" s="77">
        <v>-0.71</v>
      </c>
      <c r="AD44" s="63" t="s">
        <v>25</v>
      </c>
    </row>
    <row r="45" spans="1:30" ht="17.25" thickBot="1">
      <c r="A45" s="72">
        <v>43</v>
      </c>
      <c r="B45" s="57" t="s">
        <v>3270</v>
      </c>
      <c r="C45" s="58" t="s">
        <v>1862</v>
      </c>
      <c r="D45" s="69" t="s">
        <v>103</v>
      </c>
      <c r="E45" s="58" t="s">
        <v>73</v>
      </c>
      <c r="F45" s="69" t="s">
        <v>3595</v>
      </c>
      <c r="G45" s="69">
        <v>2004</v>
      </c>
      <c r="H45" s="70">
        <v>4</v>
      </c>
      <c r="I45" s="71">
        <v>177</v>
      </c>
      <c r="J45" s="71">
        <v>44</v>
      </c>
      <c r="K45" s="71">
        <v>21.9</v>
      </c>
      <c r="L45" s="71">
        <v>2</v>
      </c>
      <c r="M45" s="70">
        <v>2</v>
      </c>
      <c r="N45" s="71">
        <v>78</v>
      </c>
      <c r="O45" s="71">
        <v>1</v>
      </c>
      <c r="P45" s="70">
        <v>2</v>
      </c>
      <c r="Q45" s="71">
        <v>11</v>
      </c>
      <c r="R45" s="71">
        <v>1</v>
      </c>
      <c r="S45" s="70">
        <v>1</v>
      </c>
      <c r="T45" s="71">
        <v>3</v>
      </c>
      <c r="U45" s="71">
        <v>5</v>
      </c>
      <c r="V45" s="77">
        <v>-2</v>
      </c>
      <c r="W45" s="77">
        <v>-1.02</v>
      </c>
      <c r="X45" s="77">
        <v>-1.87</v>
      </c>
      <c r="Y45" s="70">
        <v>3.2</v>
      </c>
      <c r="Z45" s="71">
        <v>3.8</v>
      </c>
      <c r="AA45" s="77">
        <v>-0.6</v>
      </c>
      <c r="AB45" s="77">
        <v>-0.31</v>
      </c>
      <c r="AC45" s="77">
        <v>-0.79</v>
      </c>
      <c r="AD45" s="63" t="s">
        <v>25</v>
      </c>
    </row>
    <row r="46" spans="1:30" ht="17.25" thickBot="1">
      <c r="A46" s="72">
        <v>44</v>
      </c>
      <c r="B46" s="57" t="s">
        <v>3271</v>
      </c>
      <c r="C46" s="58" t="s">
        <v>1853</v>
      </c>
      <c r="D46" s="69" t="s">
        <v>104</v>
      </c>
      <c r="E46" s="58" t="s">
        <v>75</v>
      </c>
      <c r="F46" s="69" t="s">
        <v>3978</v>
      </c>
      <c r="G46" s="69">
        <v>1997</v>
      </c>
      <c r="H46" s="59">
        <v>0</v>
      </c>
      <c r="I46" s="60"/>
      <c r="J46" s="60"/>
      <c r="K46" s="60"/>
      <c r="L46" s="60"/>
      <c r="M46" s="59">
        <v>0</v>
      </c>
      <c r="N46" s="60"/>
      <c r="O46" s="60">
        <v>0</v>
      </c>
      <c r="P46" s="59">
        <v>0</v>
      </c>
      <c r="Q46" s="60"/>
      <c r="R46" s="71">
        <v>5</v>
      </c>
      <c r="S46" s="59"/>
      <c r="T46" s="60"/>
      <c r="U46" s="60"/>
      <c r="V46" s="60"/>
      <c r="W46" s="60"/>
      <c r="X46" s="60"/>
      <c r="Y46" s="59"/>
      <c r="Z46" s="60"/>
      <c r="AA46" s="60"/>
      <c r="AB46" s="60"/>
      <c r="AC46" s="60"/>
      <c r="AD46" s="63" t="s">
        <v>25</v>
      </c>
    </row>
    <row r="47" spans="1:30" ht="17.25" thickBot="1">
      <c r="A47" s="72">
        <v>45</v>
      </c>
      <c r="B47" s="57" t="s">
        <v>125</v>
      </c>
      <c r="C47" s="58" t="s">
        <v>1833</v>
      </c>
      <c r="D47" s="69" t="s">
        <v>103</v>
      </c>
      <c r="E47" s="58" t="s">
        <v>77</v>
      </c>
      <c r="F47" s="69" t="s">
        <v>3596</v>
      </c>
      <c r="G47" s="69">
        <v>1998</v>
      </c>
      <c r="H47" s="70">
        <v>1</v>
      </c>
      <c r="I47" s="71">
        <v>19</v>
      </c>
      <c r="J47" s="71">
        <v>19</v>
      </c>
      <c r="K47" s="71">
        <v>2.2999999999999998</v>
      </c>
      <c r="L47" s="71">
        <v>0.2</v>
      </c>
      <c r="M47" s="59">
        <v>0</v>
      </c>
      <c r="N47" s="60"/>
      <c r="O47" s="60">
        <v>0</v>
      </c>
      <c r="P47" s="70">
        <v>1</v>
      </c>
      <c r="Q47" s="71">
        <v>19</v>
      </c>
      <c r="R47" s="60">
        <v>0</v>
      </c>
      <c r="S47" s="70">
        <v>1</v>
      </c>
      <c r="T47" s="60">
        <v>0</v>
      </c>
      <c r="U47" s="60">
        <v>0</v>
      </c>
      <c r="V47" s="60">
        <v>0</v>
      </c>
      <c r="W47" s="60">
        <v>0</v>
      </c>
      <c r="X47" s="77">
        <v>-0.23</v>
      </c>
      <c r="Y47" s="70">
        <v>0.4</v>
      </c>
      <c r="Z47" s="71">
        <v>0.2</v>
      </c>
      <c r="AA47" s="78">
        <v>0.2</v>
      </c>
      <c r="AB47" s="78">
        <v>0.92</v>
      </c>
      <c r="AC47" s="78">
        <v>0.26</v>
      </c>
      <c r="AD47" s="63" t="s">
        <v>25</v>
      </c>
    </row>
    <row r="48" spans="1:30" ht="17.25" thickBot="1">
      <c r="A48" s="72">
        <v>46</v>
      </c>
      <c r="B48" s="57" t="s">
        <v>2946</v>
      </c>
      <c r="C48" s="58" t="s">
        <v>1814</v>
      </c>
      <c r="D48" s="69" t="s">
        <v>103</v>
      </c>
      <c r="E48" s="58" t="s">
        <v>2653</v>
      </c>
      <c r="F48" s="69" t="s">
        <v>3597</v>
      </c>
      <c r="G48" s="69">
        <v>1993</v>
      </c>
      <c r="H48" s="70">
        <v>4</v>
      </c>
      <c r="I48" s="71">
        <v>175</v>
      </c>
      <c r="J48" s="71">
        <v>44</v>
      </c>
      <c r="K48" s="71">
        <v>21.6</v>
      </c>
      <c r="L48" s="71">
        <v>1.9</v>
      </c>
      <c r="M48" s="70">
        <v>2</v>
      </c>
      <c r="N48" s="71">
        <v>73</v>
      </c>
      <c r="O48" s="60">
        <v>0</v>
      </c>
      <c r="P48" s="70">
        <v>2</v>
      </c>
      <c r="Q48" s="71">
        <v>15</v>
      </c>
      <c r="R48" s="60">
        <v>0</v>
      </c>
      <c r="S48" s="70">
        <v>0.25</v>
      </c>
      <c r="T48" s="71">
        <v>2</v>
      </c>
      <c r="U48" s="71">
        <v>5</v>
      </c>
      <c r="V48" s="77">
        <v>-3</v>
      </c>
      <c r="W48" s="77">
        <v>-1.54</v>
      </c>
      <c r="X48" s="77">
        <v>-0.69</v>
      </c>
      <c r="Y48" s="70">
        <v>2.6</v>
      </c>
      <c r="Z48" s="71">
        <v>3.1</v>
      </c>
      <c r="AA48" s="77">
        <v>-0.4</v>
      </c>
      <c r="AB48" s="77">
        <v>-0.23</v>
      </c>
      <c r="AC48" s="78">
        <v>0.62</v>
      </c>
      <c r="AD48" s="63" t="s">
        <v>25</v>
      </c>
    </row>
    <row r="49" spans="1:30" ht="17.25" thickBot="1">
      <c r="A49" s="72">
        <v>47</v>
      </c>
      <c r="B49" s="57" t="s">
        <v>126</v>
      </c>
      <c r="C49" s="58" t="s">
        <v>1814</v>
      </c>
      <c r="D49" s="69" t="s">
        <v>102</v>
      </c>
      <c r="E49" s="58" t="s">
        <v>67</v>
      </c>
      <c r="F49" s="69" t="s">
        <v>3598</v>
      </c>
      <c r="G49" s="69">
        <v>1997</v>
      </c>
      <c r="H49" s="70">
        <v>6</v>
      </c>
      <c r="I49" s="71">
        <v>187</v>
      </c>
      <c r="J49" s="71">
        <v>31</v>
      </c>
      <c r="K49" s="71">
        <v>23.1</v>
      </c>
      <c r="L49" s="71">
        <v>2.1</v>
      </c>
      <c r="M49" s="70">
        <v>2</v>
      </c>
      <c r="N49" s="71">
        <v>47</v>
      </c>
      <c r="O49" s="60">
        <v>0</v>
      </c>
      <c r="P49" s="70">
        <v>4</v>
      </c>
      <c r="Q49" s="71">
        <v>24</v>
      </c>
      <c r="R49" s="60">
        <v>0</v>
      </c>
      <c r="S49" s="70">
        <v>1.5</v>
      </c>
      <c r="T49" s="71">
        <v>4</v>
      </c>
      <c r="U49" s="71">
        <v>2</v>
      </c>
      <c r="V49" s="78">
        <v>2</v>
      </c>
      <c r="W49" s="78">
        <v>0.96</v>
      </c>
      <c r="X49" s="77">
        <v>-0.92</v>
      </c>
      <c r="Y49" s="70">
        <v>4.2</v>
      </c>
      <c r="Z49" s="71">
        <v>1.8</v>
      </c>
      <c r="AA49" s="78">
        <v>2.4</v>
      </c>
      <c r="AB49" s="78">
        <v>1.1399999999999999</v>
      </c>
      <c r="AC49" s="77">
        <v>-0.01</v>
      </c>
      <c r="AD49" s="63" t="s">
        <v>25</v>
      </c>
    </row>
    <row r="50" spans="1:30" ht="17.25" thickBot="1">
      <c r="A50" s="72">
        <v>48</v>
      </c>
      <c r="B50" s="57" t="s">
        <v>2661</v>
      </c>
      <c r="C50" s="58" t="s">
        <v>1814</v>
      </c>
      <c r="D50" s="69" t="s">
        <v>1835</v>
      </c>
      <c r="E50" s="58" t="s">
        <v>2351</v>
      </c>
      <c r="F50" s="69" t="s">
        <v>3599</v>
      </c>
      <c r="G50" s="69">
        <v>1988</v>
      </c>
      <c r="H50" s="70">
        <v>8</v>
      </c>
      <c r="I50" s="71">
        <v>321</v>
      </c>
      <c r="J50" s="71">
        <v>40</v>
      </c>
      <c r="K50" s="71">
        <v>39.6</v>
      </c>
      <c r="L50" s="71">
        <v>3.6</v>
      </c>
      <c r="M50" s="70">
        <v>3</v>
      </c>
      <c r="N50" s="71">
        <v>68</v>
      </c>
      <c r="O50" s="71">
        <v>1</v>
      </c>
      <c r="P50" s="70">
        <v>5</v>
      </c>
      <c r="Q50" s="71">
        <v>24</v>
      </c>
      <c r="R50" s="60">
        <v>0</v>
      </c>
      <c r="S50" s="70">
        <v>0.13</v>
      </c>
      <c r="T50" s="71">
        <v>2</v>
      </c>
      <c r="U50" s="71">
        <v>6</v>
      </c>
      <c r="V50" s="77">
        <v>-4</v>
      </c>
      <c r="W50" s="77">
        <v>-1.1200000000000001</v>
      </c>
      <c r="X50" s="78">
        <v>1.27</v>
      </c>
      <c r="Y50" s="70">
        <v>3.4</v>
      </c>
      <c r="Z50" s="71">
        <v>7.3</v>
      </c>
      <c r="AA50" s="77">
        <v>-4</v>
      </c>
      <c r="AB50" s="77">
        <v>-1.1100000000000001</v>
      </c>
      <c r="AC50" s="78">
        <v>0.59</v>
      </c>
      <c r="AD50" s="63" t="s">
        <v>25</v>
      </c>
    </row>
    <row r="51" spans="1:30" ht="17.25" thickBot="1">
      <c r="A51" s="72">
        <v>49</v>
      </c>
      <c r="B51" s="57" t="s">
        <v>2724</v>
      </c>
      <c r="C51" s="58" t="s">
        <v>1829</v>
      </c>
      <c r="D51" s="69" t="s">
        <v>104</v>
      </c>
      <c r="E51" s="58" t="s">
        <v>75</v>
      </c>
      <c r="F51" s="69" t="s">
        <v>3600</v>
      </c>
      <c r="G51" s="69">
        <v>1999</v>
      </c>
      <c r="H51" s="70">
        <v>5</v>
      </c>
      <c r="I51" s="71">
        <v>217</v>
      </c>
      <c r="J51" s="71">
        <v>43</v>
      </c>
      <c r="K51" s="71">
        <v>26.8</v>
      </c>
      <c r="L51" s="71">
        <v>2.4</v>
      </c>
      <c r="M51" s="70">
        <v>2</v>
      </c>
      <c r="N51" s="71">
        <v>86</v>
      </c>
      <c r="O51" s="71">
        <v>1</v>
      </c>
      <c r="P51" s="70">
        <v>3</v>
      </c>
      <c r="Q51" s="71">
        <v>15</v>
      </c>
      <c r="R51" s="71">
        <v>4</v>
      </c>
      <c r="S51" s="70">
        <v>1.4</v>
      </c>
      <c r="T51" s="71">
        <v>3</v>
      </c>
      <c r="U51" s="71">
        <v>5</v>
      </c>
      <c r="V51" s="77">
        <v>-2</v>
      </c>
      <c r="W51" s="77">
        <v>-0.83</v>
      </c>
      <c r="X51" s="77">
        <v>-7.0000000000000007E-2</v>
      </c>
      <c r="Y51" s="70">
        <v>1.8</v>
      </c>
      <c r="Z51" s="71">
        <v>6.1</v>
      </c>
      <c r="AA51" s="77">
        <v>-4.3</v>
      </c>
      <c r="AB51" s="77">
        <v>-1.78</v>
      </c>
      <c r="AC51" s="77">
        <v>-1.36</v>
      </c>
      <c r="AD51" s="63" t="s">
        <v>25</v>
      </c>
    </row>
    <row r="52" spans="1:30" ht="17.25" thickBot="1">
      <c r="A52" s="72">
        <v>50</v>
      </c>
      <c r="B52" s="57" t="s">
        <v>3132</v>
      </c>
      <c r="C52" s="58" t="s">
        <v>3133</v>
      </c>
      <c r="D52" s="69" t="s">
        <v>111</v>
      </c>
      <c r="E52" s="58" t="s">
        <v>69</v>
      </c>
      <c r="F52" s="69" t="s">
        <v>3979</v>
      </c>
      <c r="G52" s="69">
        <v>1998</v>
      </c>
      <c r="H52" s="59">
        <v>0</v>
      </c>
      <c r="I52" s="60"/>
      <c r="J52" s="60"/>
      <c r="K52" s="60"/>
      <c r="L52" s="60"/>
      <c r="M52" s="59">
        <v>0</v>
      </c>
      <c r="N52" s="60"/>
      <c r="O52" s="60">
        <v>0</v>
      </c>
      <c r="P52" s="59">
        <v>0</v>
      </c>
      <c r="Q52" s="60"/>
      <c r="R52" s="71">
        <v>6</v>
      </c>
      <c r="S52" s="59"/>
      <c r="T52" s="60"/>
      <c r="U52" s="60"/>
      <c r="V52" s="60"/>
      <c r="W52" s="60"/>
      <c r="X52" s="60"/>
      <c r="Y52" s="59"/>
      <c r="Z52" s="60"/>
      <c r="AA52" s="60"/>
      <c r="AB52" s="60"/>
      <c r="AC52" s="60"/>
      <c r="AD52" s="63" t="s">
        <v>25</v>
      </c>
    </row>
    <row r="53" spans="1:30" ht="17.25" thickBot="1">
      <c r="A53" s="72">
        <v>51</v>
      </c>
      <c r="B53" s="57" t="s">
        <v>2959</v>
      </c>
      <c r="C53" s="58" t="s">
        <v>1840</v>
      </c>
      <c r="D53" s="69" t="s">
        <v>111</v>
      </c>
      <c r="E53" s="58" t="s">
        <v>81</v>
      </c>
      <c r="F53" s="69" t="s">
        <v>3980</v>
      </c>
      <c r="G53" s="69">
        <v>2003</v>
      </c>
      <c r="H53" s="59">
        <v>0</v>
      </c>
      <c r="I53" s="60"/>
      <c r="J53" s="60"/>
      <c r="K53" s="60"/>
      <c r="L53" s="60"/>
      <c r="M53" s="59">
        <v>0</v>
      </c>
      <c r="N53" s="60"/>
      <c r="O53" s="60">
        <v>0</v>
      </c>
      <c r="P53" s="59">
        <v>0</v>
      </c>
      <c r="Q53" s="60"/>
      <c r="R53" s="71">
        <v>1</v>
      </c>
      <c r="S53" s="59"/>
      <c r="T53" s="60"/>
      <c r="U53" s="60"/>
      <c r="V53" s="60"/>
      <c r="W53" s="60"/>
      <c r="X53" s="60"/>
      <c r="Y53" s="59"/>
      <c r="Z53" s="60"/>
      <c r="AA53" s="60"/>
      <c r="AB53" s="60"/>
      <c r="AC53" s="60"/>
      <c r="AD53" s="63" t="s">
        <v>25</v>
      </c>
    </row>
    <row r="54" spans="1:30" ht="17.25" thickBot="1">
      <c r="A54" s="72">
        <v>52</v>
      </c>
      <c r="B54" s="57" t="s">
        <v>3321</v>
      </c>
      <c r="C54" s="58" t="s">
        <v>1820</v>
      </c>
      <c r="D54" s="69" t="s">
        <v>104</v>
      </c>
      <c r="E54" s="58" t="s">
        <v>69</v>
      </c>
      <c r="F54" s="69" t="s">
        <v>3467</v>
      </c>
      <c r="G54" s="69">
        <v>1997</v>
      </c>
      <c r="H54" s="70">
        <v>1</v>
      </c>
      <c r="I54" s="71">
        <v>3</v>
      </c>
      <c r="J54" s="71">
        <v>3</v>
      </c>
      <c r="K54" s="71">
        <v>0.4</v>
      </c>
      <c r="L54" s="60">
        <v>0</v>
      </c>
      <c r="M54" s="59">
        <v>0</v>
      </c>
      <c r="N54" s="60"/>
      <c r="O54" s="60">
        <v>0</v>
      </c>
      <c r="P54" s="70">
        <v>1</v>
      </c>
      <c r="Q54" s="71">
        <v>3</v>
      </c>
      <c r="R54" s="71">
        <v>3</v>
      </c>
      <c r="S54" s="59">
        <v>0</v>
      </c>
      <c r="T54" s="60">
        <v>0</v>
      </c>
      <c r="U54" s="60">
        <v>0</v>
      </c>
      <c r="V54" s="60">
        <v>0</v>
      </c>
      <c r="W54" s="60">
        <v>0</v>
      </c>
      <c r="X54" s="78">
        <v>0.22</v>
      </c>
      <c r="Y54" s="70">
        <v>0.2</v>
      </c>
      <c r="Z54" s="60">
        <v>0</v>
      </c>
      <c r="AA54" s="78">
        <v>0.2</v>
      </c>
      <c r="AB54" s="78">
        <v>5.54</v>
      </c>
      <c r="AC54" s="78">
        <v>5.53</v>
      </c>
      <c r="AD54" s="63" t="s">
        <v>25</v>
      </c>
    </row>
    <row r="55" spans="1:30" ht="17.25" thickBot="1">
      <c r="A55" s="72">
        <v>53</v>
      </c>
      <c r="B55" s="57" t="s">
        <v>2662</v>
      </c>
      <c r="C55" s="58" t="s">
        <v>1828</v>
      </c>
      <c r="D55" s="69" t="s">
        <v>104</v>
      </c>
      <c r="E55" s="58" t="s">
        <v>2653</v>
      </c>
      <c r="F55" s="69" t="s">
        <v>3601</v>
      </c>
      <c r="G55" s="69">
        <v>1994</v>
      </c>
      <c r="H55" s="70">
        <v>7</v>
      </c>
      <c r="I55" s="71">
        <v>560</v>
      </c>
      <c r="J55" s="71">
        <v>80</v>
      </c>
      <c r="K55" s="71">
        <v>69.099999999999994</v>
      </c>
      <c r="L55" s="71">
        <v>6.2</v>
      </c>
      <c r="M55" s="70">
        <v>7</v>
      </c>
      <c r="N55" s="71">
        <v>80</v>
      </c>
      <c r="O55" s="71">
        <v>6</v>
      </c>
      <c r="P55" s="59">
        <v>0</v>
      </c>
      <c r="Q55" s="60"/>
      <c r="R55" s="60">
        <v>0</v>
      </c>
      <c r="S55" s="70">
        <v>0.56999999999999995</v>
      </c>
      <c r="T55" s="71">
        <v>5</v>
      </c>
      <c r="U55" s="71">
        <v>12</v>
      </c>
      <c r="V55" s="77">
        <v>-7</v>
      </c>
      <c r="W55" s="77">
        <v>-1.1299999999999999</v>
      </c>
      <c r="X55" s="77">
        <v>-0.41</v>
      </c>
      <c r="Y55" s="70">
        <v>7.4</v>
      </c>
      <c r="Z55" s="71">
        <v>11.7</v>
      </c>
      <c r="AA55" s="77">
        <v>-4.3</v>
      </c>
      <c r="AB55" s="77">
        <v>-0.69</v>
      </c>
      <c r="AC55" s="78">
        <v>0.1</v>
      </c>
      <c r="AD55" s="63" t="s">
        <v>25</v>
      </c>
    </row>
    <row r="56" spans="1:30" ht="17.25" thickBot="1">
      <c r="A56" s="72">
        <v>54</v>
      </c>
      <c r="B56" s="57" t="s">
        <v>3258</v>
      </c>
      <c r="C56" s="58" t="s">
        <v>1816</v>
      </c>
      <c r="D56" s="69" t="s">
        <v>103</v>
      </c>
      <c r="E56" s="58" t="s">
        <v>93</v>
      </c>
      <c r="F56" s="69" t="s">
        <v>3602</v>
      </c>
      <c r="G56" s="69">
        <v>1998</v>
      </c>
      <c r="H56" s="70">
        <v>2</v>
      </c>
      <c r="I56" s="71">
        <v>114</v>
      </c>
      <c r="J56" s="71">
        <v>57</v>
      </c>
      <c r="K56" s="71">
        <v>14.1</v>
      </c>
      <c r="L56" s="71">
        <v>1.3</v>
      </c>
      <c r="M56" s="70">
        <v>2</v>
      </c>
      <c r="N56" s="71">
        <v>57</v>
      </c>
      <c r="O56" s="60">
        <v>0</v>
      </c>
      <c r="P56" s="59">
        <v>0</v>
      </c>
      <c r="Q56" s="60"/>
      <c r="R56" s="60">
        <v>0</v>
      </c>
      <c r="S56" s="70">
        <v>0.5</v>
      </c>
      <c r="T56" s="71">
        <v>1</v>
      </c>
      <c r="U56" s="71">
        <v>1</v>
      </c>
      <c r="V56" s="60">
        <v>0</v>
      </c>
      <c r="W56" s="60">
        <v>0</v>
      </c>
      <c r="X56" s="78">
        <v>0.52</v>
      </c>
      <c r="Y56" s="70">
        <v>0.4</v>
      </c>
      <c r="Z56" s="71">
        <v>2.2999999999999998</v>
      </c>
      <c r="AA56" s="77">
        <v>-1.9</v>
      </c>
      <c r="AB56" s="77">
        <v>-1.52</v>
      </c>
      <c r="AC56" s="77">
        <v>-1.33</v>
      </c>
      <c r="AD56" s="63" t="s">
        <v>25</v>
      </c>
    </row>
    <row r="57" spans="1:30" ht="17.25" thickBot="1">
      <c r="A57" s="72">
        <v>55</v>
      </c>
      <c r="B57" s="57" t="s">
        <v>2663</v>
      </c>
      <c r="C57" s="58" t="s">
        <v>1868</v>
      </c>
      <c r="D57" s="69" t="s">
        <v>103</v>
      </c>
      <c r="E57" s="58" t="s">
        <v>2351</v>
      </c>
      <c r="F57" s="69" t="s">
        <v>3603</v>
      </c>
      <c r="G57" s="69">
        <v>2001</v>
      </c>
      <c r="H57" s="70">
        <v>3</v>
      </c>
      <c r="I57" s="71">
        <v>48</v>
      </c>
      <c r="J57" s="71">
        <v>16</v>
      </c>
      <c r="K57" s="71">
        <v>5.9</v>
      </c>
      <c r="L57" s="71">
        <v>0.5</v>
      </c>
      <c r="M57" s="59">
        <v>0</v>
      </c>
      <c r="N57" s="60"/>
      <c r="O57" s="60">
        <v>0</v>
      </c>
      <c r="P57" s="70">
        <v>3</v>
      </c>
      <c r="Q57" s="71">
        <v>16</v>
      </c>
      <c r="R57" s="71">
        <v>4</v>
      </c>
      <c r="S57" s="59">
        <v>0</v>
      </c>
      <c r="T57" s="60">
        <v>0</v>
      </c>
      <c r="U57" s="71">
        <v>3</v>
      </c>
      <c r="V57" s="77">
        <v>-3</v>
      </c>
      <c r="W57" s="77">
        <v>-5.63</v>
      </c>
      <c r="X57" s="77">
        <v>-3.97</v>
      </c>
      <c r="Y57" s="70">
        <v>0.4</v>
      </c>
      <c r="Z57" s="71">
        <v>2.1</v>
      </c>
      <c r="AA57" s="77">
        <v>-1.7</v>
      </c>
      <c r="AB57" s="77">
        <v>-3.2</v>
      </c>
      <c r="AC57" s="77">
        <v>-1.85</v>
      </c>
      <c r="AD57" s="63" t="s">
        <v>25</v>
      </c>
    </row>
    <row r="58" spans="1:30" ht="17.25" thickBot="1">
      <c r="A58" s="72">
        <v>56</v>
      </c>
      <c r="B58" s="57" t="s">
        <v>127</v>
      </c>
      <c r="C58" s="58" t="s">
        <v>1817</v>
      </c>
      <c r="D58" s="69" t="s">
        <v>1821</v>
      </c>
      <c r="E58" s="58" t="s">
        <v>91</v>
      </c>
      <c r="F58" s="69" t="s">
        <v>3604</v>
      </c>
      <c r="G58" s="69">
        <v>1995</v>
      </c>
      <c r="H58" s="70">
        <v>7</v>
      </c>
      <c r="I58" s="71">
        <v>339</v>
      </c>
      <c r="J58" s="71">
        <v>48</v>
      </c>
      <c r="K58" s="71">
        <v>41.9</v>
      </c>
      <c r="L58" s="71">
        <v>3.8</v>
      </c>
      <c r="M58" s="70">
        <v>3</v>
      </c>
      <c r="N58" s="71">
        <v>76</v>
      </c>
      <c r="O58" s="71">
        <v>1</v>
      </c>
      <c r="P58" s="70">
        <v>4</v>
      </c>
      <c r="Q58" s="71">
        <v>28</v>
      </c>
      <c r="R58" s="71">
        <v>2</v>
      </c>
      <c r="S58" s="70">
        <v>2</v>
      </c>
      <c r="T58" s="71">
        <v>7</v>
      </c>
      <c r="U58" s="71">
        <v>5</v>
      </c>
      <c r="V58" s="78">
        <v>2</v>
      </c>
      <c r="W58" s="78">
        <v>0.53</v>
      </c>
      <c r="X58" s="78">
        <v>0.91</v>
      </c>
      <c r="Y58" s="70">
        <v>5.2</v>
      </c>
      <c r="Z58" s="71">
        <v>6.8</v>
      </c>
      <c r="AA58" s="77">
        <v>-1.6</v>
      </c>
      <c r="AB58" s="77">
        <v>-0.42</v>
      </c>
      <c r="AC58" s="78">
        <v>0.22</v>
      </c>
      <c r="AD58" s="63" t="s">
        <v>25</v>
      </c>
    </row>
    <row r="59" spans="1:30" ht="17.25" thickBot="1">
      <c r="A59" s="72">
        <v>57</v>
      </c>
      <c r="B59" s="57" t="s">
        <v>1785</v>
      </c>
      <c r="C59" s="58" t="s">
        <v>1814</v>
      </c>
      <c r="D59" s="69" t="s">
        <v>111</v>
      </c>
      <c r="E59" s="58" t="s">
        <v>93</v>
      </c>
      <c r="F59" s="69" t="s">
        <v>3981</v>
      </c>
      <c r="G59" s="69">
        <v>1993</v>
      </c>
      <c r="H59" s="59">
        <v>0</v>
      </c>
      <c r="I59" s="60"/>
      <c r="J59" s="60"/>
      <c r="K59" s="60"/>
      <c r="L59" s="60"/>
      <c r="M59" s="59">
        <v>0</v>
      </c>
      <c r="N59" s="60"/>
      <c r="O59" s="60">
        <v>0</v>
      </c>
      <c r="P59" s="59">
        <v>0</v>
      </c>
      <c r="Q59" s="60"/>
      <c r="R59" s="71">
        <v>9</v>
      </c>
      <c r="S59" s="59"/>
      <c r="T59" s="60"/>
      <c r="U59" s="60"/>
      <c r="V59" s="60"/>
      <c r="W59" s="60"/>
      <c r="X59" s="60"/>
      <c r="Y59" s="59"/>
      <c r="Z59" s="60"/>
      <c r="AA59" s="60"/>
      <c r="AB59" s="60"/>
      <c r="AC59" s="60"/>
      <c r="AD59" s="63" t="s">
        <v>25</v>
      </c>
    </row>
    <row r="60" spans="1:30" ht="17.25" thickBot="1">
      <c r="A60" s="72">
        <v>58</v>
      </c>
      <c r="B60" s="57" t="s">
        <v>2725</v>
      </c>
      <c r="C60" s="58" t="s">
        <v>2726</v>
      </c>
      <c r="D60" s="69" t="s">
        <v>1821</v>
      </c>
      <c r="E60" s="58" t="s">
        <v>2350</v>
      </c>
      <c r="F60" s="69" t="s">
        <v>3605</v>
      </c>
      <c r="G60" s="69">
        <v>1990</v>
      </c>
      <c r="H60" s="70">
        <v>4</v>
      </c>
      <c r="I60" s="71">
        <v>171</v>
      </c>
      <c r="J60" s="71">
        <v>43</v>
      </c>
      <c r="K60" s="71">
        <v>21.1</v>
      </c>
      <c r="L60" s="71">
        <v>1.9</v>
      </c>
      <c r="M60" s="70">
        <v>3</v>
      </c>
      <c r="N60" s="71">
        <v>42</v>
      </c>
      <c r="O60" s="60">
        <v>0</v>
      </c>
      <c r="P60" s="70">
        <v>1</v>
      </c>
      <c r="Q60" s="71">
        <v>45</v>
      </c>
      <c r="R60" s="71">
        <v>1</v>
      </c>
      <c r="S60" s="70">
        <v>0.25</v>
      </c>
      <c r="T60" s="71">
        <v>3</v>
      </c>
      <c r="U60" s="71">
        <v>4</v>
      </c>
      <c r="V60" s="77">
        <v>-1</v>
      </c>
      <c r="W60" s="77">
        <v>-0.53</v>
      </c>
      <c r="X60" s="78">
        <v>1.59</v>
      </c>
      <c r="Y60" s="70">
        <v>1.9</v>
      </c>
      <c r="Z60" s="71">
        <v>2.5</v>
      </c>
      <c r="AA60" s="77">
        <v>-0.6</v>
      </c>
      <c r="AB60" s="77">
        <v>-0.33</v>
      </c>
      <c r="AC60" s="78">
        <v>1.01</v>
      </c>
      <c r="AD60" s="63" t="s">
        <v>25</v>
      </c>
    </row>
    <row r="61" spans="1:30" ht="17.25" thickBot="1">
      <c r="A61" s="72">
        <v>59</v>
      </c>
      <c r="B61" s="57" t="s">
        <v>2664</v>
      </c>
      <c r="C61" s="58" t="s">
        <v>1818</v>
      </c>
      <c r="D61" s="69" t="s">
        <v>103</v>
      </c>
      <c r="E61" s="58" t="s">
        <v>2350</v>
      </c>
      <c r="F61" s="69" t="s">
        <v>3606</v>
      </c>
      <c r="G61" s="69">
        <v>1998</v>
      </c>
      <c r="H61" s="70">
        <v>9</v>
      </c>
      <c r="I61" s="71">
        <v>579</v>
      </c>
      <c r="J61" s="71">
        <v>64</v>
      </c>
      <c r="K61" s="71">
        <v>71.5</v>
      </c>
      <c r="L61" s="71">
        <v>6.4</v>
      </c>
      <c r="M61" s="70">
        <v>7</v>
      </c>
      <c r="N61" s="71">
        <v>76</v>
      </c>
      <c r="O61" s="71">
        <v>2</v>
      </c>
      <c r="P61" s="70">
        <v>2</v>
      </c>
      <c r="Q61" s="71">
        <v>23</v>
      </c>
      <c r="R61" s="60">
        <v>0</v>
      </c>
      <c r="S61" s="70">
        <v>0.44</v>
      </c>
      <c r="T61" s="71">
        <v>5</v>
      </c>
      <c r="U61" s="71">
        <v>17</v>
      </c>
      <c r="V61" s="77">
        <v>-12</v>
      </c>
      <c r="W61" s="77">
        <v>-1.87</v>
      </c>
      <c r="X61" s="77">
        <v>-0.31</v>
      </c>
      <c r="Y61" s="70">
        <v>4.5999999999999996</v>
      </c>
      <c r="Z61" s="71">
        <v>14.7</v>
      </c>
      <c r="AA61" s="77">
        <v>-10.199999999999999</v>
      </c>
      <c r="AB61" s="77">
        <v>-1.58</v>
      </c>
      <c r="AC61" s="77">
        <v>-1.6</v>
      </c>
      <c r="AD61" s="63" t="s">
        <v>25</v>
      </c>
    </row>
    <row r="62" spans="1:30" ht="17.25" thickBot="1">
      <c r="A62" s="72">
        <v>60</v>
      </c>
      <c r="B62" s="57" t="s">
        <v>2727</v>
      </c>
      <c r="C62" s="58" t="s">
        <v>1871</v>
      </c>
      <c r="D62" s="69" t="s">
        <v>111</v>
      </c>
      <c r="E62" s="58" t="s">
        <v>81</v>
      </c>
      <c r="F62" s="69" t="s">
        <v>3982</v>
      </c>
      <c r="G62" s="69">
        <v>2002</v>
      </c>
      <c r="H62" s="59">
        <v>0</v>
      </c>
      <c r="I62" s="60"/>
      <c r="J62" s="60"/>
      <c r="K62" s="60"/>
      <c r="L62" s="60"/>
      <c r="M62" s="59">
        <v>0</v>
      </c>
      <c r="N62" s="60"/>
      <c r="O62" s="60">
        <v>0</v>
      </c>
      <c r="P62" s="59">
        <v>0</v>
      </c>
      <c r="Q62" s="60"/>
      <c r="R62" s="71">
        <v>6</v>
      </c>
      <c r="S62" s="59"/>
      <c r="T62" s="60"/>
      <c r="U62" s="60"/>
      <c r="V62" s="60"/>
      <c r="W62" s="60"/>
      <c r="X62" s="60"/>
      <c r="Y62" s="59"/>
      <c r="Z62" s="60"/>
      <c r="AA62" s="60"/>
      <c r="AB62" s="60"/>
      <c r="AC62" s="60"/>
      <c r="AD62" s="63" t="s">
        <v>25</v>
      </c>
    </row>
    <row r="63" spans="1:30" ht="17.25" thickBot="1">
      <c r="A63" s="72">
        <v>61</v>
      </c>
      <c r="B63" s="57" t="s">
        <v>2665</v>
      </c>
      <c r="C63" s="58" t="s">
        <v>1814</v>
      </c>
      <c r="D63" s="69" t="s">
        <v>103</v>
      </c>
      <c r="E63" s="58" t="s">
        <v>2653</v>
      </c>
      <c r="F63" s="69" t="s">
        <v>3607</v>
      </c>
      <c r="G63" s="69">
        <v>1992</v>
      </c>
      <c r="H63" s="70">
        <v>2</v>
      </c>
      <c r="I63" s="71">
        <v>28</v>
      </c>
      <c r="J63" s="71">
        <v>14</v>
      </c>
      <c r="K63" s="71">
        <v>3.5</v>
      </c>
      <c r="L63" s="71">
        <v>0.3</v>
      </c>
      <c r="M63" s="59">
        <v>0</v>
      </c>
      <c r="N63" s="60"/>
      <c r="O63" s="60">
        <v>0</v>
      </c>
      <c r="P63" s="70">
        <v>2</v>
      </c>
      <c r="Q63" s="71">
        <v>14</v>
      </c>
      <c r="R63" s="71">
        <v>6</v>
      </c>
      <c r="S63" s="59">
        <v>0</v>
      </c>
      <c r="T63" s="60">
        <v>0</v>
      </c>
      <c r="U63" s="71">
        <v>1</v>
      </c>
      <c r="V63" s="77">
        <v>-1</v>
      </c>
      <c r="W63" s="77">
        <v>-3.21</v>
      </c>
      <c r="X63" s="77">
        <v>-2.29</v>
      </c>
      <c r="Y63" s="70">
        <v>0.6</v>
      </c>
      <c r="Z63" s="71">
        <v>1.2</v>
      </c>
      <c r="AA63" s="77">
        <v>-0.6</v>
      </c>
      <c r="AB63" s="77">
        <v>-1.97</v>
      </c>
      <c r="AC63" s="77">
        <v>-1.29</v>
      </c>
      <c r="AD63" s="63" t="s">
        <v>25</v>
      </c>
    </row>
    <row r="64" spans="1:30" ht="17.25" thickBot="1">
      <c r="A64" s="72">
        <v>62</v>
      </c>
      <c r="B64" s="57" t="s">
        <v>3033</v>
      </c>
      <c r="C64" s="58" t="s">
        <v>3118</v>
      </c>
      <c r="D64" s="69" t="s">
        <v>102</v>
      </c>
      <c r="E64" s="58" t="s">
        <v>96</v>
      </c>
      <c r="F64" s="69" t="s">
        <v>3464</v>
      </c>
      <c r="G64" s="69">
        <v>1998</v>
      </c>
      <c r="H64" s="70">
        <v>6</v>
      </c>
      <c r="I64" s="71">
        <v>286</v>
      </c>
      <c r="J64" s="71">
        <v>48</v>
      </c>
      <c r="K64" s="71">
        <v>35.299999999999997</v>
      </c>
      <c r="L64" s="71">
        <v>3.2</v>
      </c>
      <c r="M64" s="70">
        <v>3</v>
      </c>
      <c r="N64" s="71">
        <v>72</v>
      </c>
      <c r="O64" s="71">
        <v>1</v>
      </c>
      <c r="P64" s="70">
        <v>3</v>
      </c>
      <c r="Q64" s="71">
        <v>23</v>
      </c>
      <c r="R64" s="60">
        <v>0</v>
      </c>
      <c r="S64" s="70">
        <v>1.17</v>
      </c>
      <c r="T64" s="71">
        <v>3</v>
      </c>
      <c r="U64" s="71">
        <v>5</v>
      </c>
      <c r="V64" s="77">
        <v>-2</v>
      </c>
      <c r="W64" s="77">
        <v>-0.63</v>
      </c>
      <c r="X64" s="77">
        <v>-0.11</v>
      </c>
      <c r="Y64" s="70">
        <v>4.5999999999999996</v>
      </c>
      <c r="Z64" s="71">
        <v>3.8</v>
      </c>
      <c r="AA64" s="78">
        <v>0.7</v>
      </c>
      <c r="AB64" s="78">
        <v>0.23</v>
      </c>
      <c r="AC64" s="77">
        <v>-0.06</v>
      </c>
      <c r="AD64" s="63" t="s">
        <v>25</v>
      </c>
    </row>
    <row r="65" spans="1:30" ht="17.25" thickBot="1">
      <c r="A65" s="72">
        <v>63</v>
      </c>
      <c r="B65" s="57" t="s">
        <v>2666</v>
      </c>
      <c r="C65" s="58" t="s">
        <v>1838</v>
      </c>
      <c r="D65" s="69" t="s">
        <v>104</v>
      </c>
      <c r="E65" s="58" t="s">
        <v>2350</v>
      </c>
      <c r="F65" s="69" t="s">
        <v>3608</v>
      </c>
      <c r="G65" s="69">
        <v>2000</v>
      </c>
      <c r="H65" s="70">
        <v>6</v>
      </c>
      <c r="I65" s="71">
        <v>502</v>
      </c>
      <c r="J65" s="71">
        <v>84</v>
      </c>
      <c r="K65" s="71">
        <v>62</v>
      </c>
      <c r="L65" s="71">
        <v>5.6</v>
      </c>
      <c r="M65" s="70">
        <v>6</v>
      </c>
      <c r="N65" s="71">
        <v>84</v>
      </c>
      <c r="O65" s="71">
        <v>3</v>
      </c>
      <c r="P65" s="59">
        <v>0</v>
      </c>
      <c r="Q65" s="60"/>
      <c r="R65" s="60">
        <v>0</v>
      </c>
      <c r="S65" s="70">
        <v>0.67</v>
      </c>
      <c r="T65" s="71">
        <v>4</v>
      </c>
      <c r="U65" s="71">
        <v>12</v>
      </c>
      <c r="V65" s="77">
        <v>-8</v>
      </c>
      <c r="W65" s="77">
        <v>-1.43</v>
      </c>
      <c r="X65" s="78">
        <v>0.9</v>
      </c>
      <c r="Y65" s="70">
        <v>4.0999999999999996</v>
      </c>
      <c r="Z65" s="71">
        <v>9.1999999999999993</v>
      </c>
      <c r="AA65" s="77">
        <v>-5.0999999999999996</v>
      </c>
      <c r="AB65" s="77">
        <v>-0.91</v>
      </c>
      <c r="AC65" s="78">
        <v>0.56000000000000005</v>
      </c>
      <c r="AD65" s="63" t="s">
        <v>25</v>
      </c>
    </row>
    <row r="66" spans="1:30" ht="17.25" thickBot="1">
      <c r="A66" s="72">
        <v>64</v>
      </c>
      <c r="B66" s="57" t="s">
        <v>128</v>
      </c>
      <c r="C66" s="58" t="s">
        <v>1827</v>
      </c>
      <c r="D66" s="69" t="s">
        <v>103</v>
      </c>
      <c r="E66" s="58" t="s">
        <v>95</v>
      </c>
      <c r="F66" s="69" t="s">
        <v>3609</v>
      </c>
      <c r="G66" s="69">
        <v>1996</v>
      </c>
      <c r="H66" s="70">
        <v>9</v>
      </c>
      <c r="I66" s="71">
        <v>780</v>
      </c>
      <c r="J66" s="71">
        <v>87</v>
      </c>
      <c r="K66" s="71">
        <v>96.3</v>
      </c>
      <c r="L66" s="71">
        <v>8.6999999999999993</v>
      </c>
      <c r="M66" s="70">
        <v>9</v>
      </c>
      <c r="N66" s="71">
        <v>87</v>
      </c>
      <c r="O66" s="71">
        <v>6</v>
      </c>
      <c r="P66" s="59">
        <v>0</v>
      </c>
      <c r="Q66" s="60"/>
      <c r="R66" s="60">
        <v>0</v>
      </c>
      <c r="S66" s="70">
        <v>0.33</v>
      </c>
      <c r="T66" s="71">
        <v>6</v>
      </c>
      <c r="U66" s="71">
        <v>19</v>
      </c>
      <c r="V66" s="77">
        <v>-13</v>
      </c>
      <c r="W66" s="77">
        <v>-1.5</v>
      </c>
      <c r="X66" s="78">
        <v>1.5</v>
      </c>
      <c r="Y66" s="70">
        <v>9</v>
      </c>
      <c r="Z66" s="71">
        <v>20</v>
      </c>
      <c r="AA66" s="77">
        <v>-11.1</v>
      </c>
      <c r="AB66" s="77">
        <v>-1.28</v>
      </c>
      <c r="AC66" s="78">
        <v>7.0000000000000007E-2</v>
      </c>
      <c r="AD66" s="63" t="s">
        <v>25</v>
      </c>
    </row>
    <row r="67" spans="1:30" ht="17.25" thickBot="1">
      <c r="A67" s="72">
        <v>65</v>
      </c>
      <c r="B67" s="57" t="s">
        <v>129</v>
      </c>
      <c r="C67" s="58" t="s">
        <v>1841</v>
      </c>
      <c r="D67" s="69" t="s">
        <v>103</v>
      </c>
      <c r="E67" s="58" t="s">
        <v>71</v>
      </c>
      <c r="F67" s="69" t="s">
        <v>3610</v>
      </c>
      <c r="G67" s="69">
        <v>1996</v>
      </c>
      <c r="H67" s="70">
        <v>8</v>
      </c>
      <c r="I67" s="71">
        <v>656</v>
      </c>
      <c r="J67" s="71">
        <v>82</v>
      </c>
      <c r="K67" s="71">
        <v>81</v>
      </c>
      <c r="L67" s="71">
        <v>7.3</v>
      </c>
      <c r="M67" s="70">
        <v>8</v>
      </c>
      <c r="N67" s="71">
        <v>82</v>
      </c>
      <c r="O67" s="71">
        <v>5</v>
      </c>
      <c r="P67" s="59">
        <v>0</v>
      </c>
      <c r="Q67" s="60"/>
      <c r="R67" s="60">
        <v>0</v>
      </c>
      <c r="S67" s="70">
        <v>2.5</v>
      </c>
      <c r="T67" s="71">
        <v>16</v>
      </c>
      <c r="U67" s="71">
        <v>8</v>
      </c>
      <c r="V67" s="78">
        <v>8</v>
      </c>
      <c r="W67" s="78">
        <v>1.1000000000000001</v>
      </c>
      <c r="X67" s="77">
        <v>-1.24</v>
      </c>
      <c r="Y67" s="70">
        <v>14.3</v>
      </c>
      <c r="Z67" s="71">
        <v>9.9</v>
      </c>
      <c r="AA67" s="78">
        <v>4.4000000000000004</v>
      </c>
      <c r="AB67" s="78">
        <v>0.6</v>
      </c>
      <c r="AC67" s="78">
        <v>0.43</v>
      </c>
      <c r="AD67" s="63" t="s">
        <v>25</v>
      </c>
    </row>
    <row r="68" spans="1:30" ht="17.25" thickBot="1">
      <c r="A68" s="72">
        <v>66</v>
      </c>
      <c r="B68" s="57" t="s">
        <v>2847</v>
      </c>
      <c r="C68" s="58" t="s">
        <v>1818</v>
      </c>
      <c r="D68" s="69" t="s">
        <v>1812</v>
      </c>
      <c r="E68" s="58" t="s">
        <v>65</v>
      </c>
      <c r="F68" s="69" t="s">
        <v>3611</v>
      </c>
      <c r="G68" s="69">
        <v>2003</v>
      </c>
      <c r="H68" s="70">
        <v>3</v>
      </c>
      <c r="I68" s="71">
        <v>47</v>
      </c>
      <c r="J68" s="71">
        <v>16</v>
      </c>
      <c r="K68" s="71">
        <v>5.8</v>
      </c>
      <c r="L68" s="71">
        <v>0.5</v>
      </c>
      <c r="M68" s="59">
        <v>0</v>
      </c>
      <c r="N68" s="60"/>
      <c r="O68" s="60">
        <v>0</v>
      </c>
      <c r="P68" s="70">
        <v>3</v>
      </c>
      <c r="Q68" s="71">
        <v>16</v>
      </c>
      <c r="R68" s="71">
        <v>4</v>
      </c>
      <c r="S68" s="70">
        <v>2</v>
      </c>
      <c r="T68" s="71">
        <v>2</v>
      </c>
      <c r="U68" s="71">
        <v>1</v>
      </c>
      <c r="V68" s="78">
        <v>1</v>
      </c>
      <c r="W68" s="78">
        <v>1.91</v>
      </c>
      <c r="X68" s="78">
        <v>0.62</v>
      </c>
      <c r="Y68" s="70">
        <v>0.5</v>
      </c>
      <c r="Z68" s="71">
        <v>0.3</v>
      </c>
      <c r="AA68" s="78">
        <v>0.2</v>
      </c>
      <c r="AB68" s="78">
        <v>0.4</v>
      </c>
      <c r="AC68" s="77">
        <v>-0.67</v>
      </c>
      <c r="AD68" s="63" t="s">
        <v>25</v>
      </c>
    </row>
    <row r="69" spans="1:30" ht="17.25" thickBot="1">
      <c r="A69" s="72">
        <v>67</v>
      </c>
      <c r="B69" s="57" t="s">
        <v>2947</v>
      </c>
      <c r="C69" s="58" t="s">
        <v>1814</v>
      </c>
      <c r="D69" s="69" t="s">
        <v>104</v>
      </c>
      <c r="E69" s="58" t="s">
        <v>2351</v>
      </c>
      <c r="F69" s="69" t="s">
        <v>3612</v>
      </c>
      <c r="G69" s="69">
        <v>2000</v>
      </c>
      <c r="H69" s="70">
        <v>6</v>
      </c>
      <c r="I69" s="71">
        <v>408</v>
      </c>
      <c r="J69" s="71">
        <v>68</v>
      </c>
      <c r="K69" s="71">
        <v>50.4</v>
      </c>
      <c r="L69" s="71">
        <v>4.5</v>
      </c>
      <c r="M69" s="70">
        <v>5</v>
      </c>
      <c r="N69" s="71">
        <v>78</v>
      </c>
      <c r="O69" s="71">
        <v>2</v>
      </c>
      <c r="P69" s="70">
        <v>1</v>
      </c>
      <c r="Q69" s="71">
        <v>20</v>
      </c>
      <c r="R69" s="71">
        <v>1</v>
      </c>
      <c r="S69" s="59">
        <v>0</v>
      </c>
      <c r="T69" s="71">
        <v>4</v>
      </c>
      <c r="U69" s="71">
        <v>11</v>
      </c>
      <c r="V69" s="77">
        <v>-7</v>
      </c>
      <c r="W69" s="77">
        <v>-1.54</v>
      </c>
      <c r="X69" s="78">
        <v>0.69</v>
      </c>
      <c r="Y69" s="70">
        <v>4.9000000000000004</v>
      </c>
      <c r="Z69" s="71">
        <v>8.5</v>
      </c>
      <c r="AA69" s="77">
        <v>-3.6</v>
      </c>
      <c r="AB69" s="77">
        <v>-0.8</v>
      </c>
      <c r="AC69" s="78">
        <v>1.34</v>
      </c>
      <c r="AD69" s="63" t="s">
        <v>25</v>
      </c>
    </row>
    <row r="70" spans="1:30" ht="17.25" thickBot="1">
      <c r="A70" s="72">
        <v>68</v>
      </c>
      <c r="B70" s="57" t="s">
        <v>130</v>
      </c>
      <c r="C70" s="58" t="s">
        <v>1832</v>
      </c>
      <c r="D70" s="69" t="s">
        <v>104</v>
      </c>
      <c r="E70" s="58" t="s">
        <v>87</v>
      </c>
      <c r="F70" s="69" t="s">
        <v>3613</v>
      </c>
      <c r="G70" s="69">
        <v>1991</v>
      </c>
      <c r="H70" s="70">
        <v>8</v>
      </c>
      <c r="I70" s="71">
        <v>685</v>
      </c>
      <c r="J70" s="71">
        <v>86</v>
      </c>
      <c r="K70" s="71">
        <v>84.6</v>
      </c>
      <c r="L70" s="71">
        <v>7.6</v>
      </c>
      <c r="M70" s="70">
        <v>8</v>
      </c>
      <c r="N70" s="71">
        <v>86</v>
      </c>
      <c r="O70" s="71">
        <v>6</v>
      </c>
      <c r="P70" s="59">
        <v>0</v>
      </c>
      <c r="Q70" s="60"/>
      <c r="R70" s="60">
        <v>0</v>
      </c>
      <c r="S70" s="70">
        <v>1.1299999999999999</v>
      </c>
      <c r="T70" s="71">
        <v>8</v>
      </c>
      <c r="U70" s="71">
        <v>9</v>
      </c>
      <c r="V70" s="77">
        <v>-1</v>
      </c>
      <c r="W70" s="77">
        <v>-0.13</v>
      </c>
      <c r="X70" s="78">
        <v>0.59</v>
      </c>
      <c r="Y70" s="70">
        <v>9.6999999999999993</v>
      </c>
      <c r="Z70" s="71">
        <v>10.6</v>
      </c>
      <c r="AA70" s="77">
        <v>-0.9</v>
      </c>
      <c r="AB70" s="77">
        <v>-0.12</v>
      </c>
      <c r="AC70" s="78">
        <v>0.49</v>
      </c>
      <c r="AD70" s="63" t="s">
        <v>25</v>
      </c>
    </row>
    <row r="71" spans="1:30" ht="17.25" thickBot="1">
      <c r="A71" s="72">
        <v>69</v>
      </c>
      <c r="B71" s="57" t="s">
        <v>131</v>
      </c>
      <c r="C71" s="58" t="s">
        <v>1820</v>
      </c>
      <c r="D71" s="69" t="s">
        <v>104</v>
      </c>
      <c r="E71" s="58" t="s">
        <v>67</v>
      </c>
      <c r="F71" s="69" t="s">
        <v>3614</v>
      </c>
      <c r="G71" s="69">
        <v>2000</v>
      </c>
      <c r="H71" s="70">
        <v>5</v>
      </c>
      <c r="I71" s="71">
        <v>446</v>
      </c>
      <c r="J71" s="71">
        <v>89</v>
      </c>
      <c r="K71" s="71">
        <v>55.1</v>
      </c>
      <c r="L71" s="71">
        <v>5</v>
      </c>
      <c r="M71" s="70">
        <v>5</v>
      </c>
      <c r="N71" s="71">
        <v>89</v>
      </c>
      <c r="O71" s="71">
        <v>4</v>
      </c>
      <c r="P71" s="59">
        <v>0</v>
      </c>
      <c r="Q71" s="60"/>
      <c r="R71" s="60">
        <v>0</v>
      </c>
      <c r="S71" s="70">
        <v>1.8</v>
      </c>
      <c r="T71" s="71">
        <v>15</v>
      </c>
      <c r="U71" s="71">
        <v>3</v>
      </c>
      <c r="V71" s="78">
        <v>12</v>
      </c>
      <c r="W71" s="78">
        <v>2.42</v>
      </c>
      <c r="X71" s="78">
        <v>1.68</v>
      </c>
      <c r="Y71" s="70">
        <v>10.6</v>
      </c>
      <c r="Z71" s="71">
        <v>4.7</v>
      </c>
      <c r="AA71" s="78">
        <v>5.9</v>
      </c>
      <c r="AB71" s="78">
        <v>1.18</v>
      </c>
      <c r="AC71" s="78">
        <v>0.08</v>
      </c>
      <c r="AD71" s="63" t="s">
        <v>25</v>
      </c>
    </row>
    <row r="72" spans="1:30" ht="17.25" thickBot="1">
      <c r="A72" s="72">
        <v>70</v>
      </c>
      <c r="B72" s="57" t="s">
        <v>132</v>
      </c>
      <c r="C72" s="58" t="s">
        <v>1814</v>
      </c>
      <c r="D72" s="69" t="s">
        <v>1821</v>
      </c>
      <c r="E72" s="58" t="s">
        <v>91</v>
      </c>
      <c r="F72" s="69" t="s">
        <v>3615</v>
      </c>
      <c r="G72" s="69">
        <v>1996</v>
      </c>
      <c r="H72" s="70">
        <v>9</v>
      </c>
      <c r="I72" s="71">
        <v>809</v>
      </c>
      <c r="J72" s="71">
        <v>90</v>
      </c>
      <c r="K72" s="71">
        <v>99.9</v>
      </c>
      <c r="L72" s="71">
        <v>9</v>
      </c>
      <c r="M72" s="70">
        <v>9</v>
      </c>
      <c r="N72" s="71">
        <v>90</v>
      </c>
      <c r="O72" s="71">
        <v>8</v>
      </c>
      <c r="P72" s="59">
        <v>0</v>
      </c>
      <c r="Q72" s="60"/>
      <c r="R72" s="60">
        <v>0</v>
      </c>
      <c r="S72" s="70">
        <v>1.56</v>
      </c>
      <c r="T72" s="71">
        <v>16</v>
      </c>
      <c r="U72" s="71">
        <v>16</v>
      </c>
      <c r="V72" s="60">
        <v>0</v>
      </c>
      <c r="W72" s="60">
        <v>0</v>
      </c>
      <c r="X72" s="60">
        <v>0</v>
      </c>
      <c r="Y72" s="70">
        <v>13.3</v>
      </c>
      <c r="Z72" s="71">
        <v>18.2</v>
      </c>
      <c r="AA72" s="77">
        <v>-4.9000000000000004</v>
      </c>
      <c r="AB72" s="77">
        <v>-0.54</v>
      </c>
      <c r="AC72" s="78">
        <v>3.65</v>
      </c>
      <c r="AD72" s="63" t="s">
        <v>25</v>
      </c>
    </row>
    <row r="73" spans="1:30" ht="17.25" thickBot="1">
      <c r="A73" s="72">
        <v>71</v>
      </c>
      <c r="B73" s="57" t="s">
        <v>2728</v>
      </c>
      <c r="C73" s="58" t="s">
        <v>1814</v>
      </c>
      <c r="D73" s="69" t="s">
        <v>104</v>
      </c>
      <c r="E73" s="58" t="s">
        <v>96</v>
      </c>
      <c r="F73" s="69" t="s">
        <v>3616</v>
      </c>
      <c r="G73" s="69">
        <v>2002</v>
      </c>
      <c r="H73" s="70">
        <v>7</v>
      </c>
      <c r="I73" s="71">
        <v>630</v>
      </c>
      <c r="J73" s="71">
        <v>90</v>
      </c>
      <c r="K73" s="71">
        <v>77.8</v>
      </c>
      <c r="L73" s="71">
        <v>7</v>
      </c>
      <c r="M73" s="70">
        <v>7</v>
      </c>
      <c r="N73" s="71">
        <v>90</v>
      </c>
      <c r="O73" s="71">
        <v>7</v>
      </c>
      <c r="P73" s="59">
        <v>0</v>
      </c>
      <c r="Q73" s="60"/>
      <c r="R73" s="71">
        <v>2</v>
      </c>
      <c r="S73" s="70">
        <v>1</v>
      </c>
      <c r="T73" s="71">
        <v>9</v>
      </c>
      <c r="U73" s="71">
        <v>9</v>
      </c>
      <c r="V73" s="60">
        <v>0</v>
      </c>
      <c r="W73" s="60">
        <v>0</v>
      </c>
      <c r="X73" s="78">
        <v>2.5</v>
      </c>
      <c r="Y73" s="70">
        <v>11.5</v>
      </c>
      <c r="Z73" s="71">
        <v>8</v>
      </c>
      <c r="AA73" s="78">
        <v>3.5</v>
      </c>
      <c r="AB73" s="78">
        <v>0.5</v>
      </c>
      <c r="AC73" s="78">
        <v>1.03</v>
      </c>
      <c r="AD73" s="63" t="s">
        <v>25</v>
      </c>
    </row>
    <row r="74" spans="1:30" ht="17.25" thickBot="1">
      <c r="A74" s="72">
        <v>72</v>
      </c>
      <c r="B74" s="57" t="s">
        <v>3384</v>
      </c>
      <c r="C74" s="58" t="s">
        <v>1814</v>
      </c>
      <c r="D74" s="69" t="s">
        <v>102</v>
      </c>
      <c r="E74" s="58" t="s">
        <v>2351</v>
      </c>
      <c r="F74" s="69" t="s">
        <v>3617</v>
      </c>
      <c r="G74" s="69">
        <v>2000</v>
      </c>
      <c r="H74" s="70">
        <v>3</v>
      </c>
      <c r="I74" s="71">
        <v>63</v>
      </c>
      <c r="J74" s="71">
        <v>21</v>
      </c>
      <c r="K74" s="71">
        <v>7.8</v>
      </c>
      <c r="L74" s="71">
        <v>0.7</v>
      </c>
      <c r="M74" s="59">
        <v>0</v>
      </c>
      <c r="N74" s="60"/>
      <c r="O74" s="60">
        <v>0</v>
      </c>
      <c r="P74" s="70">
        <v>3</v>
      </c>
      <c r="Q74" s="71">
        <v>21</v>
      </c>
      <c r="R74" s="60">
        <v>0</v>
      </c>
      <c r="S74" s="59">
        <v>0</v>
      </c>
      <c r="T74" s="60">
        <v>0</v>
      </c>
      <c r="U74" s="71">
        <v>2</v>
      </c>
      <c r="V74" s="77">
        <v>-2</v>
      </c>
      <c r="W74" s="77">
        <v>-2.86</v>
      </c>
      <c r="X74" s="77">
        <v>-1.05</v>
      </c>
      <c r="Y74" s="70">
        <v>0.3</v>
      </c>
      <c r="Z74" s="71">
        <v>1.3</v>
      </c>
      <c r="AA74" s="77">
        <v>-1</v>
      </c>
      <c r="AB74" s="77">
        <v>-1.5</v>
      </c>
      <c r="AC74" s="77">
        <v>-0.03</v>
      </c>
      <c r="AD74" s="63" t="s">
        <v>25</v>
      </c>
    </row>
    <row r="75" spans="1:30" ht="17.25" thickBot="1">
      <c r="A75" s="72">
        <v>73</v>
      </c>
      <c r="B75" s="57" t="s">
        <v>2960</v>
      </c>
      <c r="C75" s="58" t="s">
        <v>1814</v>
      </c>
      <c r="D75" s="69" t="s">
        <v>103</v>
      </c>
      <c r="E75" s="58" t="s">
        <v>77</v>
      </c>
      <c r="F75" s="69" t="s">
        <v>3983</v>
      </c>
      <c r="G75" s="69">
        <v>2003</v>
      </c>
      <c r="H75" s="59">
        <v>0</v>
      </c>
      <c r="I75" s="60"/>
      <c r="J75" s="60"/>
      <c r="K75" s="60"/>
      <c r="L75" s="60"/>
      <c r="M75" s="59">
        <v>0</v>
      </c>
      <c r="N75" s="60"/>
      <c r="O75" s="60">
        <v>0</v>
      </c>
      <c r="P75" s="59">
        <v>0</v>
      </c>
      <c r="Q75" s="60"/>
      <c r="R75" s="71">
        <v>5</v>
      </c>
      <c r="S75" s="59"/>
      <c r="T75" s="60"/>
      <c r="U75" s="60"/>
      <c r="V75" s="60"/>
      <c r="W75" s="60"/>
      <c r="X75" s="60"/>
      <c r="Y75" s="59"/>
      <c r="Z75" s="60"/>
      <c r="AA75" s="60"/>
      <c r="AB75" s="60"/>
      <c r="AC75" s="60"/>
      <c r="AD75" s="63" t="s">
        <v>25</v>
      </c>
    </row>
    <row r="76" spans="1:30" ht="17.25" thickBot="1">
      <c r="A76" s="72">
        <v>74</v>
      </c>
      <c r="B76" s="57" t="s">
        <v>3319</v>
      </c>
      <c r="C76" s="58" t="s">
        <v>1842</v>
      </c>
      <c r="D76" s="69" t="s">
        <v>102</v>
      </c>
      <c r="E76" s="58" t="s">
        <v>81</v>
      </c>
      <c r="F76" s="69" t="s">
        <v>3618</v>
      </c>
      <c r="G76" s="69">
        <v>2001</v>
      </c>
      <c r="H76" s="70">
        <v>3</v>
      </c>
      <c r="I76" s="71">
        <v>121</v>
      </c>
      <c r="J76" s="71">
        <v>40</v>
      </c>
      <c r="K76" s="71">
        <v>14.9</v>
      </c>
      <c r="L76" s="71">
        <v>1.3</v>
      </c>
      <c r="M76" s="70">
        <v>2</v>
      </c>
      <c r="N76" s="71">
        <v>55</v>
      </c>
      <c r="O76" s="60">
        <v>0</v>
      </c>
      <c r="P76" s="70">
        <v>1</v>
      </c>
      <c r="Q76" s="71">
        <v>12</v>
      </c>
      <c r="R76" s="60">
        <v>0</v>
      </c>
      <c r="S76" s="70">
        <v>2</v>
      </c>
      <c r="T76" s="71">
        <v>3</v>
      </c>
      <c r="U76" s="71">
        <v>1</v>
      </c>
      <c r="V76" s="78">
        <v>2</v>
      </c>
      <c r="W76" s="78">
        <v>1.49</v>
      </c>
      <c r="X76" s="78">
        <v>1.23</v>
      </c>
      <c r="Y76" s="70">
        <v>2.1</v>
      </c>
      <c r="Z76" s="71">
        <v>1.1000000000000001</v>
      </c>
      <c r="AA76" s="78">
        <v>1</v>
      </c>
      <c r="AB76" s="78">
        <v>0.73</v>
      </c>
      <c r="AC76" s="77">
        <v>-0.09</v>
      </c>
      <c r="AD76" s="63" t="s">
        <v>25</v>
      </c>
    </row>
    <row r="77" spans="1:30" ht="17.25" thickBot="1">
      <c r="A77" s="72">
        <v>75</v>
      </c>
      <c r="B77" s="57" t="s">
        <v>3411</v>
      </c>
      <c r="C77" s="58" t="s">
        <v>1814</v>
      </c>
      <c r="D77" s="69" t="s">
        <v>104</v>
      </c>
      <c r="E77" s="58" t="s">
        <v>81</v>
      </c>
      <c r="F77" s="69" t="s">
        <v>3965</v>
      </c>
      <c r="G77" s="69">
        <v>2002</v>
      </c>
      <c r="H77" s="59">
        <v>0</v>
      </c>
      <c r="I77" s="60"/>
      <c r="J77" s="60"/>
      <c r="K77" s="60"/>
      <c r="L77" s="60"/>
      <c r="M77" s="59">
        <v>0</v>
      </c>
      <c r="N77" s="60"/>
      <c r="O77" s="60">
        <v>0</v>
      </c>
      <c r="P77" s="59">
        <v>0</v>
      </c>
      <c r="Q77" s="60"/>
      <c r="R77" s="71">
        <v>1</v>
      </c>
      <c r="S77" s="59"/>
      <c r="T77" s="60"/>
      <c r="U77" s="60"/>
      <c r="V77" s="60"/>
      <c r="W77" s="60"/>
      <c r="X77" s="60"/>
      <c r="Y77" s="59"/>
      <c r="Z77" s="60"/>
      <c r="AA77" s="60"/>
      <c r="AB77" s="60"/>
      <c r="AC77" s="60"/>
      <c r="AD77" s="63" t="s">
        <v>25</v>
      </c>
    </row>
    <row r="78" spans="1:30" ht="17.25" thickBot="1">
      <c r="A78" s="72">
        <v>76</v>
      </c>
      <c r="B78" s="57" t="s">
        <v>2667</v>
      </c>
      <c r="C78" s="58" t="s">
        <v>1814</v>
      </c>
      <c r="D78" s="69" t="s">
        <v>1812</v>
      </c>
      <c r="E78" s="58" t="s">
        <v>2351</v>
      </c>
      <c r="F78" s="69" t="s">
        <v>3619</v>
      </c>
      <c r="G78" s="69">
        <v>2003</v>
      </c>
      <c r="H78" s="70">
        <v>2</v>
      </c>
      <c r="I78" s="71">
        <v>21</v>
      </c>
      <c r="J78" s="71">
        <v>11</v>
      </c>
      <c r="K78" s="71">
        <v>2.6</v>
      </c>
      <c r="L78" s="71">
        <v>0.2</v>
      </c>
      <c r="M78" s="59">
        <v>0</v>
      </c>
      <c r="N78" s="60"/>
      <c r="O78" s="60">
        <v>0</v>
      </c>
      <c r="P78" s="70">
        <v>2</v>
      </c>
      <c r="Q78" s="71">
        <v>11</v>
      </c>
      <c r="R78" s="71">
        <v>2</v>
      </c>
      <c r="S78" s="59">
        <v>0</v>
      </c>
      <c r="T78" s="60">
        <v>0</v>
      </c>
      <c r="U78" s="71">
        <v>1</v>
      </c>
      <c r="V78" s="77">
        <v>-1</v>
      </c>
      <c r="W78" s="77">
        <v>-4.29</v>
      </c>
      <c r="X78" s="77">
        <v>-2.46</v>
      </c>
      <c r="Y78" s="70">
        <v>0.3</v>
      </c>
      <c r="Z78" s="71">
        <v>0.1</v>
      </c>
      <c r="AA78" s="78">
        <v>0.2</v>
      </c>
      <c r="AB78" s="78">
        <v>0.74</v>
      </c>
      <c r="AC78" s="78">
        <v>2.27</v>
      </c>
      <c r="AD78" s="63" t="s">
        <v>25</v>
      </c>
    </row>
    <row r="79" spans="1:30" ht="17.25" thickBot="1">
      <c r="A79" s="72">
        <v>77</v>
      </c>
      <c r="B79" s="57" t="s">
        <v>661</v>
      </c>
      <c r="C79" s="58" t="s">
        <v>1840</v>
      </c>
      <c r="D79" s="69" t="s">
        <v>1821</v>
      </c>
      <c r="E79" s="58" t="s">
        <v>95</v>
      </c>
      <c r="F79" s="69" t="s">
        <v>3620</v>
      </c>
      <c r="G79" s="69">
        <v>1997</v>
      </c>
      <c r="H79" s="70">
        <v>8</v>
      </c>
      <c r="I79" s="71">
        <v>229</v>
      </c>
      <c r="J79" s="71">
        <v>29</v>
      </c>
      <c r="K79" s="71">
        <v>28.3</v>
      </c>
      <c r="L79" s="71">
        <v>2.5</v>
      </c>
      <c r="M79" s="70">
        <v>2</v>
      </c>
      <c r="N79" s="71">
        <v>65</v>
      </c>
      <c r="O79" s="60">
        <v>0</v>
      </c>
      <c r="P79" s="70">
        <v>6</v>
      </c>
      <c r="Q79" s="71">
        <v>17</v>
      </c>
      <c r="R79" s="71">
        <v>1</v>
      </c>
      <c r="S79" s="70">
        <v>0.38</v>
      </c>
      <c r="T79" s="71">
        <v>2</v>
      </c>
      <c r="U79" s="71">
        <v>3</v>
      </c>
      <c r="V79" s="77">
        <v>-1</v>
      </c>
      <c r="W79" s="77">
        <v>-0.39</v>
      </c>
      <c r="X79" s="78">
        <v>1.62</v>
      </c>
      <c r="Y79" s="70">
        <v>3.8</v>
      </c>
      <c r="Z79" s="71">
        <v>4.4000000000000004</v>
      </c>
      <c r="AA79" s="77">
        <v>-0.6</v>
      </c>
      <c r="AB79" s="77">
        <v>-0.24</v>
      </c>
      <c r="AC79" s="78">
        <v>1.45</v>
      </c>
      <c r="AD79" s="63" t="s">
        <v>25</v>
      </c>
    </row>
    <row r="80" spans="1:30" ht="17.25" thickBot="1">
      <c r="A80" s="72">
        <v>78</v>
      </c>
      <c r="B80" s="57" t="s">
        <v>2668</v>
      </c>
      <c r="C80" s="58" t="s">
        <v>1813</v>
      </c>
      <c r="D80" s="69" t="s">
        <v>1821</v>
      </c>
      <c r="E80" s="58" t="s">
        <v>2653</v>
      </c>
      <c r="F80" s="69" t="s">
        <v>3621</v>
      </c>
      <c r="G80" s="69">
        <v>1998</v>
      </c>
      <c r="H80" s="70">
        <v>9</v>
      </c>
      <c r="I80" s="71">
        <v>506</v>
      </c>
      <c r="J80" s="71">
        <v>56</v>
      </c>
      <c r="K80" s="71">
        <v>62.5</v>
      </c>
      <c r="L80" s="71">
        <v>5.6</v>
      </c>
      <c r="M80" s="70">
        <v>6</v>
      </c>
      <c r="N80" s="71">
        <v>73</v>
      </c>
      <c r="O80" s="71">
        <v>1</v>
      </c>
      <c r="P80" s="70">
        <v>3</v>
      </c>
      <c r="Q80" s="71">
        <v>23</v>
      </c>
      <c r="R80" s="60">
        <v>0</v>
      </c>
      <c r="S80" s="70">
        <v>0.56000000000000005</v>
      </c>
      <c r="T80" s="71">
        <v>5</v>
      </c>
      <c r="U80" s="71">
        <v>11</v>
      </c>
      <c r="V80" s="77">
        <v>-6</v>
      </c>
      <c r="W80" s="77">
        <v>-1.07</v>
      </c>
      <c r="X80" s="77">
        <v>-0.18</v>
      </c>
      <c r="Y80" s="70">
        <v>6.7</v>
      </c>
      <c r="Z80" s="71">
        <v>13.5</v>
      </c>
      <c r="AA80" s="77">
        <v>-6.8</v>
      </c>
      <c r="AB80" s="77">
        <v>-1.21</v>
      </c>
      <c r="AC80" s="77">
        <v>-1.31</v>
      </c>
      <c r="AD80" s="63" t="s">
        <v>25</v>
      </c>
    </row>
    <row r="81" spans="1:30" ht="17.25" thickBot="1">
      <c r="A81" s="72">
        <v>79</v>
      </c>
      <c r="B81" s="57" t="s">
        <v>2669</v>
      </c>
      <c r="C81" s="58" t="s">
        <v>1814</v>
      </c>
      <c r="D81" s="69" t="s">
        <v>103</v>
      </c>
      <c r="E81" s="58" t="s">
        <v>2350</v>
      </c>
      <c r="F81" s="69" t="s">
        <v>3622</v>
      </c>
      <c r="G81" s="69">
        <v>1995</v>
      </c>
      <c r="H81" s="70">
        <v>8</v>
      </c>
      <c r="I81" s="71">
        <v>516</v>
      </c>
      <c r="J81" s="71">
        <v>65</v>
      </c>
      <c r="K81" s="71">
        <v>63.7</v>
      </c>
      <c r="L81" s="71">
        <v>5.7</v>
      </c>
      <c r="M81" s="70">
        <v>5</v>
      </c>
      <c r="N81" s="71">
        <v>89</v>
      </c>
      <c r="O81" s="71">
        <v>4</v>
      </c>
      <c r="P81" s="70">
        <v>3</v>
      </c>
      <c r="Q81" s="71">
        <v>24</v>
      </c>
      <c r="R81" s="71">
        <v>1</v>
      </c>
      <c r="S81" s="70">
        <v>0.5</v>
      </c>
      <c r="T81" s="71">
        <v>5</v>
      </c>
      <c r="U81" s="71">
        <v>13</v>
      </c>
      <c r="V81" s="77">
        <v>-8</v>
      </c>
      <c r="W81" s="77">
        <v>-1.4</v>
      </c>
      <c r="X81" s="78">
        <v>1.05</v>
      </c>
      <c r="Y81" s="70">
        <v>5.9</v>
      </c>
      <c r="Z81" s="71">
        <v>9.6</v>
      </c>
      <c r="AA81" s="77">
        <v>-3.7</v>
      </c>
      <c r="AB81" s="77">
        <v>-0.64</v>
      </c>
      <c r="AC81" s="78">
        <v>1.33</v>
      </c>
      <c r="AD81" s="63" t="s">
        <v>25</v>
      </c>
    </row>
    <row r="82" spans="1:30" ht="17.25" thickBot="1">
      <c r="A82" s="72">
        <v>80</v>
      </c>
      <c r="B82" s="57" t="s">
        <v>2670</v>
      </c>
      <c r="C82" s="58" t="s">
        <v>1827</v>
      </c>
      <c r="D82" s="69" t="s">
        <v>1821</v>
      </c>
      <c r="E82" s="58" t="s">
        <v>2350</v>
      </c>
      <c r="F82" s="69" t="s">
        <v>3623</v>
      </c>
      <c r="G82" s="69">
        <v>1998</v>
      </c>
      <c r="H82" s="70">
        <v>8</v>
      </c>
      <c r="I82" s="71">
        <v>156</v>
      </c>
      <c r="J82" s="71">
        <v>20</v>
      </c>
      <c r="K82" s="71">
        <v>19.3</v>
      </c>
      <c r="L82" s="71">
        <v>1.7</v>
      </c>
      <c r="M82" s="59">
        <v>0</v>
      </c>
      <c r="N82" s="60"/>
      <c r="O82" s="60">
        <v>0</v>
      </c>
      <c r="P82" s="70">
        <v>8</v>
      </c>
      <c r="Q82" s="71">
        <v>20</v>
      </c>
      <c r="R82" s="60">
        <v>0</v>
      </c>
      <c r="S82" s="70">
        <v>0.38</v>
      </c>
      <c r="T82" s="71">
        <v>2</v>
      </c>
      <c r="U82" s="71">
        <v>3</v>
      </c>
      <c r="V82" s="77">
        <v>-1</v>
      </c>
      <c r="W82" s="77">
        <v>-0.57999999999999996</v>
      </c>
      <c r="X82" s="78">
        <v>1.49</v>
      </c>
      <c r="Y82" s="70">
        <v>3.1</v>
      </c>
      <c r="Z82" s="71">
        <v>3.5</v>
      </c>
      <c r="AA82" s="77">
        <v>-0.3</v>
      </c>
      <c r="AB82" s="77">
        <v>-0.18</v>
      </c>
      <c r="AC82" s="78">
        <v>1.17</v>
      </c>
      <c r="AD82" s="63" t="s">
        <v>25</v>
      </c>
    </row>
    <row r="83" spans="1:30" ht="17.25" thickBot="1">
      <c r="A83" s="72">
        <v>81</v>
      </c>
      <c r="B83" s="57" t="s">
        <v>134</v>
      </c>
      <c r="C83" s="58" t="s">
        <v>1822</v>
      </c>
      <c r="D83" s="69" t="s">
        <v>104</v>
      </c>
      <c r="E83" s="58" t="s">
        <v>93</v>
      </c>
      <c r="F83" s="69" t="s">
        <v>3624</v>
      </c>
      <c r="G83" s="69">
        <v>2002</v>
      </c>
      <c r="H83" s="70">
        <v>6</v>
      </c>
      <c r="I83" s="71">
        <v>145</v>
      </c>
      <c r="J83" s="71">
        <v>24</v>
      </c>
      <c r="K83" s="71">
        <v>17.899999999999999</v>
      </c>
      <c r="L83" s="71">
        <v>1.6</v>
      </c>
      <c r="M83" s="70">
        <v>1</v>
      </c>
      <c r="N83" s="71">
        <v>84</v>
      </c>
      <c r="O83" s="60">
        <v>0</v>
      </c>
      <c r="P83" s="70">
        <v>5</v>
      </c>
      <c r="Q83" s="71">
        <v>12</v>
      </c>
      <c r="R83" s="60">
        <v>0</v>
      </c>
      <c r="S83" s="70">
        <v>0.67</v>
      </c>
      <c r="T83" s="71">
        <v>1</v>
      </c>
      <c r="U83" s="71">
        <v>3</v>
      </c>
      <c r="V83" s="77">
        <v>-2</v>
      </c>
      <c r="W83" s="77">
        <v>-1.24</v>
      </c>
      <c r="X83" s="77">
        <v>-0.97</v>
      </c>
      <c r="Y83" s="70">
        <v>2.1</v>
      </c>
      <c r="Z83" s="71">
        <v>3.3</v>
      </c>
      <c r="AA83" s="77">
        <v>-1.2</v>
      </c>
      <c r="AB83" s="77">
        <v>-0.75</v>
      </c>
      <c r="AC83" s="77">
        <v>-0.45</v>
      </c>
      <c r="AD83" s="63" t="s">
        <v>25</v>
      </c>
    </row>
    <row r="84" spans="1:30" ht="17.25" thickBot="1">
      <c r="A84" s="72">
        <v>82</v>
      </c>
      <c r="B84" s="57" t="s">
        <v>3388</v>
      </c>
      <c r="C84" s="58" t="s">
        <v>1839</v>
      </c>
      <c r="D84" s="69" t="s">
        <v>104</v>
      </c>
      <c r="E84" s="58" t="s">
        <v>93</v>
      </c>
      <c r="F84" s="69" t="s">
        <v>3984</v>
      </c>
      <c r="G84" s="69">
        <v>1998</v>
      </c>
      <c r="H84" s="59">
        <v>0</v>
      </c>
      <c r="I84" s="60"/>
      <c r="J84" s="60"/>
      <c r="K84" s="60"/>
      <c r="L84" s="60"/>
      <c r="M84" s="59">
        <v>0</v>
      </c>
      <c r="N84" s="60"/>
      <c r="O84" s="60">
        <v>0</v>
      </c>
      <c r="P84" s="59">
        <v>0</v>
      </c>
      <c r="Q84" s="60"/>
      <c r="R84" s="71">
        <v>3</v>
      </c>
      <c r="S84" s="59"/>
      <c r="T84" s="60"/>
      <c r="U84" s="60"/>
      <c r="V84" s="60"/>
      <c r="W84" s="60"/>
      <c r="X84" s="60"/>
      <c r="Y84" s="59"/>
      <c r="Z84" s="60"/>
      <c r="AA84" s="60"/>
      <c r="AB84" s="60"/>
      <c r="AC84" s="60"/>
      <c r="AD84" s="63" t="s">
        <v>25</v>
      </c>
    </row>
    <row r="85" spans="1:30" ht="17.25" thickBot="1">
      <c r="A85" s="72">
        <v>83</v>
      </c>
      <c r="B85" s="57" t="s">
        <v>783</v>
      </c>
      <c r="C85" s="58" t="s">
        <v>1823</v>
      </c>
      <c r="D85" s="69" t="s">
        <v>102</v>
      </c>
      <c r="E85" s="58" t="s">
        <v>73</v>
      </c>
      <c r="F85" s="69" t="s">
        <v>3625</v>
      </c>
      <c r="G85" s="69">
        <v>2004</v>
      </c>
      <c r="H85" s="70">
        <v>1</v>
      </c>
      <c r="I85" s="71">
        <v>45</v>
      </c>
      <c r="J85" s="71">
        <v>45</v>
      </c>
      <c r="K85" s="71">
        <v>5.6</v>
      </c>
      <c r="L85" s="71">
        <v>0.5</v>
      </c>
      <c r="M85" s="70">
        <v>1</v>
      </c>
      <c r="N85" s="71">
        <v>45</v>
      </c>
      <c r="O85" s="60">
        <v>0</v>
      </c>
      <c r="P85" s="59">
        <v>0</v>
      </c>
      <c r="Q85" s="60"/>
      <c r="R85" s="71">
        <v>3</v>
      </c>
      <c r="S85" s="70">
        <v>3</v>
      </c>
      <c r="T85" s="71">
        <v>1</v>
      </c>
      <c r="U85" s="71">
        <v>1</v>
      </c>
      <c r="V85" s="60">
        <v>0</v>
      </c>
      <c r="W85" s="60">
        <v>0</v>
      </c>
      <c r="X85" s="77">
        <v>-0.47</v>
      </c>
      <c r="Y85" s="70">
        <v>0.3</v>
      </c>
      <c r="Z85" s="71">
        <v>0.4</v>
      </c>
      <c r="AA85" s="77">
        <v>-0.1</v>
      </c>
      <c r="AB85" s="77">
        <v>-0.1</v>
      </c>
      <c r="AC85" s="77">
        <v>-0.44</v>
      </c>
      <c r="AD85" s="63" t="s">
        <v>25</v>
      </c>
    </row>
    <row r="86" spans="1:30" ht="17.25" thickBot="1">
      <c r="A86" s="72">
        <v>84</v>
      </c>
      <c r="B86" s="57" t="s">
        <v>2948</v>
      </c>
      <c r="C86" s="58" t="s">
        <v>1814</v>
      </c>
      <c r="D86" s="69" t="s">
        <v>104</v>
      </c>
      <c r="E86" s="58" t="s">
        <v>2653</v>
      </c>
      <c r="F86" s="69" t="s">
        <v>3626</v>
      </c>
      <c r="G86" s="69">
        <v>1996</v>
      </c>
      <c r="H86" s="70">
        <v>8</v>
      </c>
      <c r="I86" s="71">
        <v>595</v>
      </c>
      <c r="J86" s="71">
        <v>74</v>
      </c>
      <c r="K86" s="71">
        <v>73.5</v>
      </c>
      <c r="L86" s="71">
        <v>6.6</v>
      </c>
      <c r="M86" s="70">
        <v>7</v>
      </c>
      <c r="N86" s="71">
        <v>75</v>
      </c>
      <c r="O86" s="71">
        <v>3</v>
      </c>
      <c r="P86" s="70">
        <v>1</v>
      </c>
      <c r="Q86" s="71">
        <v>70</v>
      </c>
      <c r="R86" s="60">
        <v>0</v>
      </c>
      <c r="S86" s="70">
        <v>0.63</v>
      </c>
      <c r="T86" s="71">
        <v>5</v>
      </c>
      <c r="U86" s="71">
        <v>12</v>
      </c>
      <c r="V86" s="77">
        <v>-7</v>
      </c>
      <c r="W86" s="77">
        <v>-1.06</v>
      </c>
      <c r="X86" s="77">
        <v>-0.22</v>
      </c>
      <c r="Y86" s="70">
        <v>7.8</v>
      </c>
      <c r="Z86" s="71">
        <v>12.4</v>
      </c>
      <c r="AA86" s="77">
        <v>-4.5999999999999996</v>
      </c>
      <c r="AB86" s="77">
        <v>-0.69</v>
      </c>
      <c r="AC86" s="78">
        <v>0.09</v>
      </c>
      <c r="AD86" s="63" t="s">
        <v>25</v>
      </c>
    </row>
    <row r="87" spans="1:30" ht="17.25" thickBot="1">
      <c r="A87" s="72">
        <v>85</v>
      </c>
      <c r="B87" s="57" t="s">
        <v>135</v>
      </c>
      <c r="C87" s="58" t="s">
        <v>1814</v>
      </c>
      <c r="D87" s="69" t="s">
        <v>104</v>
      </c>
      <c r="E87" s="58" t="s">
        <v>67</v>
      </c>
      <c r="F87" s="69" t="s">
        <v>3627</v>
      </c>
      <c r="G87" s="69">
        <v>1992</v>
      </c>
      <c r="H87" s="70">
        <v>9</v>
      </c>
      <c r="I87" s="71">
        <v>810</v>
      </c>
      <c r="J87" s="71">
        <v>90</v>
      </c>
      <c r="K87" s="71">
        <v>100</v>
      </c>
      <c r="L87" s="71">
        <v>9</v>
      </c>
      <c r="M87" s="70">
        <v>9</v>
      </c>
      <c r="N87" s="71">
        <v>90</v>
      </c>
      <c r="O87" s="71">
        <v>9</v>
      </c>
      <c r="P87" s="59">
        <v>0</v>
      </c>
      <c r="Q87" s="60"/>
      <c r="R87" s="60">
        <v>0</v>
      </c>
      <c r="S87" s="70">
        <v>1.78</v>
      </c>
      <c r="T87" s="71">
        <v>24</v>
      </c>
      <c r="U87" s="71">
        <v>9</v>
      </c>
      <c r="V87" s="78">
        <v>15</v>
      </c>
      <c r="W87" s="78">
        <v>1.67</v>
      </c>
      <c r="X87" s="60"/>
      <c r="Y87" s="70">
        <v>19.7</v>
      </c>
      <c r="Z87" s="71">
        <v>9.4</v>
      </c>
      <c r="AA87" s="78">
        <v>10.3</v>
      </c>
      <c r="AB87" s="78">
        <v>1.1499999999999999</v>
      </c>
      <c r="AC87" s="60"/>
      <c r="AD87" s="63" t="s">
        <v>25</v>
      </c>
    </row>
    <row r="88" spans="1:30" ht="17.25" thickBot="1">
      <c r="A88" s="72">
        <v>86</v>
      </c>
      <c r="B88" s="57" t="s">
        <v>2729</v>
      </c>
      <c r="C88" s="58" t="s">
        <v>1814</v>
      </c>
      <c r="D88" s="69" t="s">
        <v>102</v>
      </c>
      <c r="E88" s="58" t="s">
        <v>81</v>
      </c>
      <c r="F88" s="69" t="s">
        <v>3628</v>
      </c>
      <c r="G88" s="69">
        <v>2003</v>
      </c>
      <c r="H88" s="70">
        <v>2</v>
      </c>
      <c r="I88" s="71">
        <v>9</v>
      </c>
      <c r="J88" s="71">
        <v>5</v>
      </c>
      <c r="K88" s="71">
        <v>1.1000000000000001</v>
      </c>
      <c r="L88" s="71">
        <v>0.1</v>
      </c>
      <c r="M88" s="59">
        <v>0</v>
      </c>
      <c r="N88" s="60"/>
      <c r="O88" s="60">
        <v>0</v>
      </c>
      <c r="P88" s="70">
        <v>2</v>
      </c>
      <c r="Q88" s="71">
        <v>5</v>
      </c>
      <c r="R88" s="71">
        <v>1</v>
      </c>
      <c r="S88" s="70">
        <v>1.5</v>
      </c>
      <c r="T88" s="60">
        <v>0</v>
      </c>
      <c r="U88" s="71">
        <v>1</v>
      </c>
      <c r="V88" s="77">
        <v>-1</v>
      </c>
      <c r="W88" s="77">
        <v>-10</v>
      </c>
      <c r="X88" s="77">
        <v>-10.56</v>
      </c>
      <c r="Y88" s="70">
        <v>0.1</v>
      </c>
      <c r="Z88" s="71">
        <v>0.9</v>
      </c>
      <c r="AA88" s="77">
        <v>-0.8</v>
      </c>
      <c r="AB88" s="77">
        <v>-7.71</v>
      </c>
      <c r="AC88" s="77">
        <v>-8.61</v>
      </c>
      <c r="AD88" s="63" t="s">
        <v>25</v>
      </c>
    </row>
    <row r="89" spans="1:30" ht="17.25" thickBot="1">
      <c r="A89" s="72">
        <v>87</v>
      </c>
      <c r="B89" s="57" t="s">
        <v>3985</v>
      </c>
      <c r="C89" s="58" t="s">
        <v>1814</v>
      </c>
      <c r="D89" s="69" t="s">
        <v>103</v>
      </c>
      <c r="E89" s="58" t="s">
        <v>2351</v>
      </c>
      <c r="F89" s="69" t="s">
        <v>3986</v>
      </c>
      <c r="G89" s="69">
        <v>2001</v>
      </c>
      <c r="H89" s="59">
        <v>0</v>
      </c>
      <c r="I89" s="60"/>
      <c r="J89" s="60"/>
      <c r="K89" s="60"/>
      <c r="L89" s="60"/>
      <c r="M89" s="59">
        <v>0</v>
      </c>
      <c r="N89" s="60"/>
      <c r="O89" s="60">
        <v>0</v>
      </c>
      <c r="P89" s="59">
        <v>0</v>
      </c>
      <c r="Q89" s="60"/>
      <c r="R89" s="71">
        <v>1</v>
      </c>
      <c r="S89" s="59"/>
      <c r="T89" s="60"/>
      <c r="U89" s="60"/>
      <c r="V89" s="60"/>
      <c r="W89" s="60"/>
      <c r="X89" s="60"/>
      <c r="Y89" s="59"/>
      <c r="Z89" s="60"/>
      <c r="AA89" s="60"/>
      <c r="AB89" s="60"/>
      <c r="AC89" s="60"/>
      <c r="AD89" s="63" t="s">
        <v>25</v>
      </c>
    </row>
    <row r="90" spans="1:30" ht="17.25" thickBot="1">
      <c r="A90" s="72">
        <v>88</v>
      </c>
      <c r="B90" s="57" t="s">
        <v>2831</v>
      </c>
      <c r="C90" s="58" t="s">
        <v>1844</v>
      </c>
      <c r="D90" s="69" t="s">
        <v>103</v>
      </c>
      <c r="E90" s="58" t="s">
        <v>81</v>
      </c>
      <c r="F90" s="69" t="s">
        <v>3629</v>
      </c>
      <c r="G90" s="69">
        <v>2001</v>
      </c>
      <c r="H90" s="70">
        <v>7</v>
      </c>
      <c r="I90" s="71">
        <v>543</v>
      </c>
      <c r="J90" s="71">
        <v>78</v>
      </c>
      <c r="K90" s="71">
        <v>67</v>
      </c>
      <c r="L90" s="71">
        <v>6</v>
      </c>
      <c r="M90" s="70">
        <v>6</v>
      </c>
      <c r="N90" s="71">
        <v>86</v>
      </c>
      <c r="O90" s="71">
        <v>3</v>
      </c>
      <c r="P90" s="70">
        <v>1</v>
      </c>
      <c r="Q90" s="71">
        <v>30</v>
      </c>
      <c r="R90" s="60">
        <v>0</v>
      </c>
      <c r="S90" s="70">
        <v>1.43</v>
      </c>
      <c r="T90" s="71">
        <v>11</v>
      </c>
      <c r="U90" s="71">
        <v>6</v>
      </c>
      <c r="V90" s="78">
        <v>5</v>
      </c>
      <c r="W90" s="78">
        <v>0.83</v>
      </c>
      <c r="X90" s="78">
        <v>1.17</v>
      </c>
      <c r="Y90" s="70">
        <v>10.1</v>
      </c>
      <c r="Z90" s="71">
        <v>5.5</v>
      </c>
      <c r="AA90" s="78">
        <v>4.5999999999999996</v>
      </c>
      <c r="AB90" s="78">
        <v>0.77</v>
      </c>
      <c r="AC90" s="77">
        <v>-0.1</v>
      </c>
      <c r="AD90" s="63" t="s">
        <v>25</v>
      </c>
    </row>
    <row r="91" spans="1:30" ht="17.25" thickBot="1">
      <c r="A91" s="72">
        <v>89</v>
      </c>
      <c r="B91" s="57" t="s">
        <v>136</v>
      </c>
      <c r="C91" s="58" t="s">
        <v>1813</v>
      </c>
      <c r="D91" s="69" t="s">
        <v>103</v>
      </c>
      <c r="E91" s="58" t="s">
        <v>75</v>
      </c>
      <c r="F91" s="69" t="s">
        <v>3630</v>
      </c>
      <c r="G91" s="69">
        <v>1991</v>
      </c>
      <c r="H91" s="70">
        <v>7</v>
      </c>
      <c r="I91" s="71">
        <v>165</v>
      </c>
      <c r="J91" s="71">
        <v>24</v>
      </c>
      <c r="K91" s="71">
        <v>20.399999999999999</v>
      </c>
      <c r="L91" s="71">
        <v>1.8</v>
      </c>
      <c r="M91" s="70">
        <v>2</v>
      </c>
      <c r="N91" s="71">
        <v>36</v>
      </c>
      <c r="O91" s="60">
        <v>0</v>
      </c>
      <c r="P91" s="70">
        <v>5</v>
      </c>
      <c r="Q91" s="71">
        <v>19</v>
      </c>
      <c r="R91" s="71">
        <v>2</v>
      </c>
      <c r="S91" s="70">
        <v>1.43</v>
      </c>
      <c r="T91" s="71">
        <v>3</v>
      </c>
      <c r="U91" s="71">
        <v>2</v>
      </c>
      <c r="V91" s="78">
        <v>1</v>
      </c>
      <c r="W91" s="78">
        <v>0.55000000000000004</v>
      </c>
      <c r="X91" s="78">
        <v>1.66</v>
      </c>
      <c r="Y91" s="70">
        <v>2.6</v>
      </c>
      <c r="Z91" s="71">
        <v>4.3</v>
      </c>
      <c r="AA91" s="77">
        <v>-1.6</v>
      </c>
      <c r="AB91" s="77">
        <v>-0.89</v>
      </c>
      <c r="AC91" s="77">
        <v>-0.14000000000000001</v>
      </c>
      <c r="AD91" s="63" t="s">
        <v>25</v>
      </c>
    </row>
    <row r="92" spans="1:30" ht="17.25" thickBot="1">
      <c r="A92" s="72">
        <v>90</v>
      </c>
      <c r="B92" s="57" t="s">
        <v>2832</v>
      </c>
      <c r="C92" s="58" t="s">
        <v>1814</v>
      </c>
      <c r="D92" s="69" t="s">
        <v>102</v>
      </c>
      <c r="E92" s="58" t="s">
        <v>96</v>
      </c>
      <c r="F92" s="69" t="s">
        <v>3631</v>
      </c>
      <c r="G92" s="69">
        <v>1997</v>
      </c>
      <c r="H92" s="70">
        <v>6</v>
      </c>
      <c r="I92" s="71">
        <v>322</v>
      </c>
      <c r="J92" s="71">
        <v>54</v>
      </c>
      <c r="K92" s="71">
        <v>39.799999999999997</v>
      </c>
      <c r="L92" s="71">
        <v>3.6</v>
      </c>
      <c r="M92" s="70">
        <v>4</v>
      </c>
      <c r="N92" s="71">
        <v>67</v>
      </c>
      <c r="O92" s="71">
        <v>1</v>
      </c>
      <c r="P92" s="70">
        <v>2</v>
      </c>
      <c r="Q92" s="71">
        <v>27</v>
      </c>
      <c r="R92" s="60">
        <v>0</v>
      </c>
      <c r="S92" s="70">
        <v>1</v>
      </c>
      <c r="T92" s="71">
        <v>6</v>
      </c>
      <c r="U92" s="71">
        <v>5</v>
      </c>
      <c r="V92" s="78">
        <v>1</v>
      </c>
      <c r="W92" s="78">
        <v>0.28000000000000003</v>
      </c>
      <c r="X92" s="78">
        <v>1.39</v>
      </c>
      <c r="Y92" s="70">
        <v>6.3</v>
      </c>
      <c r="Z92" s="71">
        <v>4.9000000000000004</v>
      </c>
      <c r="AA92" s="78">
        <v>1.5</v>
      </c>
      <c r="AB92" s="78">
        <v>0.41</v>
      </c>
      <c r="AC92" s="78">
        <v>0.24</v>
      </c>
      <c r="AD92" s="63" t="s">
        <v>25</v>
      </c>
    </row>
    <row r="93" spans="1:30" ht="17.25" thickBot="1">
      <c r="A93" s="72">
        <v>91</v>
      </c>
      <c r="B93" s="57" t="s">
        <v>2730</v>
      </c>
      <c r="C93" s="58" t="s">
        <v>1813</v>
      </c>
      <c r="D93" s="69" t="s">
        <v>103</v>
      </c>
      <c r="E93" s="58" t="s">
        <v>2653</v>
      </c>
      <c r="F93" s="69" t="s">
        <v>3987</v>
      </c>
      <c r="G93" s="69">
        <v>1998</v>
      </c>
      <c r="H93" s="59">
        <v>0</v>
      </c>
      <c r="I93" s="60"/>
      <c r="J93" s="60"/>
      <c r="K93" s="60"/>
      <c r="L93" s="60"/>
      <c r="M93" s="59">
        <v>0</v>
      </c>
      <c r="N93" s="60"/>
      <c r="O93" s="60">
        <v>0</v>
      </c>
      <c r="P93" s="59">
        <v>0</v>
      </c>
      <c r="Q93" s="60"/>
      <c r="R93" s="71">
        <v>1</v>
      </c>
      <c r="S93" s="59"/>
      <c r="T93" s="60"/>
      <c r="U93" s="60"/>
      <c r="V93" s="60"/>
      <c r="W93" s="60"/>
      <c r="X93" s="60"/>
      <c r="Y93" s="59"/>
      <c r="Z93" s="60"/>
      <c r="AA93" s="60"/>
      <c r="AB93" s="60"/>
      <c r="AC93" s="60"/>
      <c r="AD93" s="63" t="s">
        <v>25</v>
      </c>
    </row>
    <row r="94" spans="1:30" ht="17.25" thickBot="1">
      <c r="A94" s="72">
        <v>92</v>
      </c>
      <c r="B94" s="57" t="s">
        <v>137</v>
      </c>
      <c r="C94" s="58" t="s">
        <v>1834</v>
      </c>
      <c r="D94" s="69" t="s">
        <v>102</v>
      </c>
      <c r="E94" s="58" t="s">
        <v>96</v>
      </c>
      <c r="F94" s="69" t="s">
        <v>3632</v>
      </c>
      <c r="G94" s="69">
        <v>2002</v>
      </c>
      <c r="H94" s="70">
        <v>1</v>
      </c>
      <c r="I94" s="71">
        <v>1</v>
      </c>
      <c r="J94" s="71">
        <v>1</v>
      </c>
      <c r="K94" s="71">
        <v>0.1</v>
      </c>
      <c r="L94" s="60">
        <v>0</v>
      </c>
      <c r="M94" s="59">
        <v>0</v>
      </c>
      <c r="N94" s="60"/>
      <c r="O94" s="60">
        <v>0</v>
      </c>
      <c r="P94" s="70">
        <v>1</v>
      </c>
      <c r="Q94" s="71">
        <v>1</v>
      </c>
      <c r="R94" s="71">
        <v>2</v>
      </c>
      <c r="S94" s="59">
        <v>0</v>
      </c>
      <c r="T94" s="60">
        <v>0</v>
      </c>
      <c r="U94" s="60">
        <v>0</v>
      </c>
      <c r="V94" s="60">
        <v>0</v>
      </c>
      <c r="W94" s="60">
        <v>0</v>
      </c>
      <c r="X94" s="78">
        <v>0.56000000000000005</v>
      </c>
      <c r="Y94" s="59">
        <v>0</v>
      </c>
      <c r="Z94" s="71">
        <v>0.2</v>
      </c>
      <c r="AA94" s="77">
        <v>-0.2</v>
      </c>
      <c r="AB94" s="77">
        <v>-19.260000000000002</v>
      </c>
      <c r="AC94" s="77">
        <v>-19.55</v>
      </c>
      <c r="AD94" s="63" t="s">
        <v>25</v>
      </c>
    </row>
    <row r="95" spans="1:30" ht="17.25" thickBot="1">
      <c r="A95" s="72">
        <v>93</v>
      </c>
      <c r="B95" s="57" t="s">
        <v>138</v>
      </c>
      <c r="C95" s="58" t="s">
        <v>1824</v>
      </c>
      <c r="D95" s="69" t="s">
        <v>104</v>
      </c>
      <c r="E95" s="58" t="s">
        <v>83</v>
      </c>
      <c r="F95" s="69" t="s">
        <v>3633</v>
      </c>
      <c r="G95" s="69">
        <v>1993</v>
      </c>
      <c r="H95" s="70">
        <v>5</v>
      </c>
      <c r="I95" s="71">
        <v>252</v>
      </c>
      <c r="J95" s="71">
        <v>50</v>
      </c>
      <c r="K95" s="71">
        <v>31.1</v>
      </c>
      <c r="L95" s="71">
        <v>2.8</v>
      </c>
      <c r="M95" s="70">
        <v>3</v>
      </c>
      <c r="N95" s="71">
        <v>66</v>
      </c>
      <c r="O95" s="71">
        <v>2</v>
      </c>
      <c r="P95" s="70">
        <v>2</v>
      </c>
      <c r="Q95" s="71">
        <v>27</v>
      </c>
      <c r="R95" s="71">
        <v>2</v>
      </c>
      <c r="S95" s="70">
        <v>1.4</v>
      </c>
      <c r="T95" s="71">
        <v>5</v>
      </c>
      <c r="U95" s="71">
        <v>5</v>
      </c>
      <c r="V95" s="60">
        <v>0</v>
      </c>
      <c r="W95" s="60">
        <v>0</v>
      </c>
      <c r="X95" s="77">
        <v>-1.61</v>
      </c>
      <c r="Y95" s="70">
        <v>5.9</v>
      </c>
      <c r="Z95" s="71">
        <v>4</v>
      </c>
      <c r="AA95" s="78">
        <v>1.8</v>
      </c>
      <c r="AB95" s="78">
        <v>0.66</v>
      </c>
      <c r="AC95" s="78">
        <v>0.49</v>
      </c>
      <c r="AD95" s="63" t="s">
        <v>25</v>
      </c>
    </row>
    <row r="96" spans="1:30" ht="17.25" thickBot="1">
      <c r="A96" s="72">
        <v>94</v>
      </c>
      <c r="B96" s="57" t="s">
        <v>3134</v>
      </c>
      <c r="C96" s="58" t="s">
        <v>1814</v>
      </c>
      <c r="D96" s="69" t="s">
        <v>111</v>
      </c>
      <c r="E96" s="58" t="s">
        <v>65</v>
      </c>
      <c r="F96" s="69" t="s">
        <v>3988</v>
      </c>
      <c r="G96" s="69">
        <v>1985</v>
      </c>
      <c r="H96" s="59">
        <v>0</v>
      </c>
      <c r="I96" s="60"/>
      <c r="J96" s="60"/>
      <c r="K96" s="60"/>
      <c r="L96" s="60"/>
      <c r="M96" s="59">
        <v>0</v>
      </c>
      <c r="N96" s="60"/>
      <c r="O96" s="60">
        <v>0</v>
      </c>
      <c r="P96" s="59">
        <v>0</v>
      </c>
      <c r="Q96" s="60"/>
      <c r="R96" s="71">
        <v>4</v>
      </c>
      <c r="S96" s="59"/>
      <c r="T96" s="60"/>
      <c r="U96" s="60"/>
      <c r="V96" s="60"/>
      <c r="W96" s="60"/>
      <c r="X96" s="60"/>
      <c r="Y96" s="59"/>
      <c r="Z96" s="60"/>
      <c r="AA96" s="60"/>
      <c r="AB96" s="60"/>
      <c r="AC96" s="60"/>
      <c r="AD96" s="63" t="s">
        <v>25</v>
      </c>
    </row>
    <row r="97" spans="1:30" ht="17.25" thickBot="1">
      <c r="A97" s="72">
        <v>95</v>
      </c>
      <c r="B97" s="57" t="s">
        <v>139</v>
      </c>
      <c r="C97" s="58" t="s">
        <v>1824</v>
      </c>
      <c r="D97" s="69" t="s">
        <v>103</v>
      </c>
      <c r="E97" s="58" t="s">
        <v>69</v>
      </c>
      <c r="F97" s="69" t="s">
        <v>3634</v>
      </c>
      <c r="G97" s="69">
        <v>1992</v>
      </c>
      <c r="H97" s="70">
        <v>8</v>
      </c>
      <c r="I97" s="71">
        <v>648</v>
      </c>
      <c r="J97" s="71">
        <v>81</v>
      </c>
      <c r="K97" s="71">
        <v>80</v>
      </c>
      <c r="L97" s="71">
        <v>7.2</v>
      </c>
      <c r="M97" s="70">
        <v>8</v>
      </c>
      <c r="N97" s="71">
        <v>81</v>
      </c>
      <c r="O97" s="71">
        <v>6</v>
      </c>
      <c r="P97" s="59">
        <v>0</v>
      </c>
      <c r="Q97" s="60"/>
      <c r="R97" s="60">
        <v>0</v>
      </c>
      <c r="S97" s="70">
        <v>1.5</v>
      </c>
      <c r="T97" s="71">
        <v>6</v>
      </c>
      <c r="U97" s="71">
        <v>11</v>
      </c>
      <c r="V97" s="77">
        <v>-5</v>
      </c>
      <c r="W97" s="77">
        <v>-0.69</v>
      </c>
      <c r="X97" s="77">
        <v>-2.36</v>
      </c>
      <c r="Y97" s="70">
        <v>11.4</v>
      </c>
      <c r="Z97" s="71">
        <v>10.8</v>
      </c>
      <c r="AA97" s="78">
        <v>0.5</v>
      </c>
      <c r="AB97" s="78">
        <v>7.0000000000000007E-2</v>
      </c>
      <c r="AC97" s="78">
        <v>0.24</v>
      </c>
      <c r="AD97" s="63" t="s">
        <v>25</v>
      </c>
    </row>
    <row r="98" spans="1:30" ht="17.25" thickBot="1">
      <c r="A98" s="72">
        <v>96</v>
      </c>
      <c r="B98" s="57" t="s">
        <v>140</v>
      </c>
      <c r="C98" s="58" t="s">
        <v>1836</v>
      </c>
      <c r="D98" s="69" t="s">
        <v>1835</v>
      </c>
      <c r="E98" s="58" t="s">
        <v>83</v>
      </c>
      <c r="F98" s="69" t="s">
        <v>3635</v>
      </c>
      <c r="G98" s="69">
        <v>1997</v>
      </c>
      <c r="H98" s="70">
        <v>9</v>
      </c>
      <c r="I98" s="71">
        <v>797</v>
      </c>
      <c r="J98" s="71">
        <v>89</v>
      </c>
      <c r="K98" s="71">
        <v>98.4</v>
      </c>
      <c r="L98" s="71">
        <v>8.9</v>
      </c>
      <c r="M98" s="70">
        <v>9</v>
      </c>
      <c r="N98" s="71">
        <v>89</v>
      </c>
      <c r="O98" s="71">
        <v>7</v>
      </c>
      <c r="P98" s="59">
        <v>0</v>
      </c>
      <c r="Q98" s="60"/>
      <c r="R98" s="60">
        <v>0</v>
      </c>
      <c r="S98" s="70">
        <v>2.11</v>
      </c>
      <c r="T98" s="71">
        <v>23</v>
      </c>
      <c r="U98" s="71">
        <v>12</v>
      </c>
      <c r="V98" s="78">
        <v>11</v>
      </c>
      <c r="W98" s="78">
        <v>1.24</v>
      </c>
      <c r="X98" s="78">
        <v>8.17</v>
      </c>
      <c r="Y98" s="70">
        <v>16</v>
      </c>
      <c r="Z98" s="71">
        <v>13.3</v>
      </c>
      <c r="AA98" s="78">
        <v>2.7</v>
      </c>
      <c r="AB98" s="78">
        <v>0.3</v>
      </c>
      <c r="AC98" s="77">
        <v>-1.23</v>
      </c>
      <c r="AD98" s="63" t="s">
        <v>25</v>
      </c>
    </row>
    <row r="99" spans="1:30" ht="17.25" thickBot="1">
      <c r="A99" s="72">
        <v>97</v>
      </c>
      <c r="B99" s="57" t="s">
        <v>3119</v>
      </c>
      <c r="C99" s="58" t="s">
        <v>1846</v>
      </c>
      <c r="D99" s="69" t="s">
        <v>104</v>
      </c>
      <c r="E99" s="58" t="s">
        <v>75</v>
      </c>
      <c r="F99" s="69" t="s">
        <v>3636</v>
      </c>
      <c r="G99" s="69">
        <v>1995</v>
      </c>
      <c r="H99" s="70">
        <v>6</v>
      </c>
      <c r="I99" s="71">
        <v>468</v>
      </c>
      <c r="J99" s="71">
        <v>78</v>
      </c>
      <c r="K99" s="71">
        <v>57.8</v>
      </c>
      <c r="L99" s="71">
        <v>5.2</v>
      </c>
      <c r="M99" s="70">
        <v>5</v>
      </c>
      <c r="N99" s="71">
        <v>90</v>
      </c>
      <c r="O99" s="71">
        <v>5</v>
      </c>
      <c r="P99" s="70">
        <v>1</v>
      </c>
      <c r="Q99" s="71">
        <v>18</v>
      </c>
      <c r="R99" s="60">
        <v>0</v>
      </c>
      <c r="S99" s="70">
        <v>1.17</v>
      </c>
      <c r="T99" s="71">
        <v>4</v>
      </c>
      <c r="U99" s="71">
        <v>6</v>
      </c>
      <c r="V99" s="77">
        <v>-2</v>
      </c>
      <c r="W99" s="77">
        <v>-0.38</v>
      </c>
      <c r="X99" s="78">
        <v>0.93</v>
      </c>
      <c r="Y99" s="70">
        <v>6</v>
      </c>
      <c r="Z99" s="71">
        <v>5.3</v>
      </c>
      <c r="AA99" s="78">
        <v>0.7</v>
      </c>
      <c r="AB99" s="78">
        <v>0.13</v>
      </c>
      <c r="AC99" s="78">
        <v>2.16</v>
      </c>
      <c r="AD99" s="63" t="s">
        <v>25</v>
      </c>
    </row>
    <row r="100" spans="1:30" ht="17.25" thickBot="1">
      <c r="A100" s="72">
        <v>98</v>
      </c>
      <c r="B100" s="57" t="s">
        <v>2961</v>
      </c>
      <c r="C100" s="58" t="s">
        <v>1822</v>
      </c>
      <c r="D100" s="69" t="s">
        <v>103</v>
      </c>
      <c r="E100" s="58" t="s">
        <v>93</v>
      </c>
      <c r="F100" s="69" t="s">
        <v>3637</v>
      </c>
      <c r="G100" s="69">
        <v>1994</v>
      </c>
      <c r="H100" s="70">
        <v>1</v>
      </c>
      <c r="I100" s="71">
        <v>5</v>
      </c>
      <c r="J100" s="71">
        <v>5</v>
      </c>
      <c r="K100" s="71">
        <v>0.6</v>
      </c>
      <c r="L100" s="71">
        <v>0.1</v>
      </c>
      <c r="M100" s="59">
        <v>0</v>
      </c>
      <c r="N100" s="60"/>
      <c r="O100" s="60">
        <v>0</v>
      </c>
      <c r="P100" s="70">
        <v>1</v>
      </c>
      <c r="Q100" s="71">
        <v>5</v>
      </c>
      <c r="R100" s="71">
        <v>3</v>
      </c>
      <c r="S100" s="70">
        <v>3</v>
      </c>
      <c r="T100" s="60">
        <v>0</v>
      </c>
      <c r="U100" s="60">
        <v>0</v>
      </c>
      <c r="V100" s="60">
        <v>0</v>
      </c>
      <c r="W100" s="60">
        <v>0</v>
      </c>
      <c r="X100" s="78">
        <v>0.45</v>
      </c>
      <c r="Y100" s="59">
        <v>0</v>
      </c>
      <c r="Z100" s="71">
        <v>0.1</v>
      </c>
      <c r="AA100" s="77">
        <v>-0.1</v>
      </c>
      <c r="AB100" s="77">
        <v>-1.27</v>
      </c>
      <c r="AC100" s="77">
        <v>-0.9</v>
      </c>
      <c r="AD100" s="63" t="s">
        <v>25</v>
      </c>
    </row>
    <row r="101" spans="1:30" ht="17.25" thickBot="1">
      <c r="A101" s="72">
        <v>99</v>
      </c>
      <c r="B101" s="57" t="s">
        <v>141</v>
      </c>
      <c r="C101" s="58" t="s">
        <v>1825</v>
      </c>
      <c r="D101" s="69" t="s">
        <v>103</v>
      </c>
      <c r="E101" s="58" t="s">
        <v>73</v>
      </c>
      <c r="F101" s="69" t="s">
        <v>3638</v>
      </c>
      <c r="G101" s="69">
        <v>2004</v>
      </c>
      <c r="H101" s="70">
        <v>2</v>
      </c>
      <c r="I101" s="71">
        <v>69</v>
      </c>
      <c r="J101" s="71">
        <v>35</v>
      </c>
      <c r="K101" s="71">
        <v>8.5</v>
      </c>
      <c r="L101" s="71">
        <v>0.8</v>
      </c>
      <c r="M101" s="70">
        <v>1</v>
      </c>
      <c r="N101" s="71">
        <v>66</v>
      </c>
      <c r="O101" s="60">
        <v>0</v>
      </c>
      <c r="P101" s="70">
        <v>1</v>
      </c>
      <c r="Q101" s="71">
        <v>3</v>
      </c>
      <c r="R101" s="60">
        <v>0</v>
      </c>
      <c r="S101" s="70">
        <v>3</v>
      </c>
      <c r="T101" s="71">
        <v>5</v>
      </c>
      <c r="U101" s="71">
        <v>1</v>
      </c>
      <c r="V101" s="78">
        <v>4</v>
      </c>
      <c r="W101" s="78">
        <v>5.22</v>
      </c>
      <c r="X101" s="78">
        <v>5.22</v>
      </c>
      <c r="Y101" s="70">
        <v>3.1</v>
      </c>
      <c r="Z101" s="71">
        <v>2</v>
      </c>
      <c r="AA101" s="78">
        <v>1</v>
      </c>
      <c r="AB101" s="78">
        <v>1.36</v>
      </c>
      <c r="AC101" s="78">
        <v>1.1499999999999999</v>
      </c>
      <c r="AD101" s="63" t="s">
        <v>25</v>
      </c>
    </row>
    <row r="102" spans="1:30" ht="17.25" thickBot="1">
      <c r="A102" s="72">
        <v>100</v>
      </c>
      <c r="B102" s="57" t="s">
        <v>142</v>
      </c>
      <c r="C102" s="58" t="s">
        <v>1814</v>
      </c>
      <c r="D102" s="69" t="s">
        <v>1835</v>
      </c>
      <c r="E102" s="58" t="s">
        <v>83</v>
      </c>
      <c r="F102" s="69" t="s">
        <v>3989</v>
      </c>
      <c r="G102" s="69">
        <v>1995</v>
      </c>
      <c r="H102" s="59">
        <v>0</v>
      </c>
      <c r="I102" s="60"/>
      <c r="J102" s="60"/>
      <c r="K102" s="60"/>
      <c r="L102" s="60"/>
      <c r="M102" s="59">
        <v>0</v>
      </c>
      <c r="N102" s="60"/>
      <c r="O102" s="60">
        <v>0</v>
      </c>
      <c r="P102" s="59">
        <v>0</v>
      </c>
      <c r="Q102" s="60"/>
      <c r="R102" s="71">
        <v>9</v>
      </c>
      <c r="S102" s="59"/>
      <c r="T102" s="60"/>
      <c r="U102" s="60"/>
      <c r="V102" s="60"/>
      <c r="W102" s="60"/>
      <c r="X102" s="60"/>
      <c r="Y102" s="59"/>
      <c r="Z102" s="60"/>
      <c r="AA102" s="60"/>
      <c r="AB102" s="60"/>
      <c r="AC102" s="60"/>
      <c r="AD102" s="63" t="s">
        <v>25</v>
      </c>
    </row>
    <row r="103" spans="1:30" ht="17.25" thickBot="1">
      <c r="A103" s="72">
        <v>101</v>
      </c>
      <c r="B103" s="57" t="s">
        <v>3484</v>
      </c>
      <c r="C103" s="58" t="s">
        <v>1814</v>
      </c>
      <c r="D103" s="69" t="s">
        <v>104</v>
      </c>
      <c r="E103" s="58" t="s">
        <v>79</v>
      </c>
      <c r="F103" s="69" t="s">
        <v>3990</v>
      </c>
      <c r="G103" s="69">
        <v>2004</v>
      </c>
      <c r="H103" s="59">
        <v>0</v>
      </c>
      <c r="I103" s="60"/>
      <c r="J103" s="60"/>
      <c r="K103" s="60"/>
      <c r="L103" s="60"/>
      <c r="M103" s="59">
        <v>0</v>
      </c>
      <c r="N103" s="60"/>
      <c r="O103" s="60">
        <v>0</v>
      </c>
      <c r="P103" s="59">
        <v>0</v>
      </c>
      <c r="Q103" s="60"/>
      <c r="R103" s="71">
        <v>1</v>
      </c>
      <c r="S103" s="59"/>
      <c r="T103" s="60"/>
      <c r="U103" s="60"/>
      <c r="V103" s="60"/>
      <c r="W103" s="60"/>
      <c r="X103" s="60"/>
      <c r="Y103" s="59"/>
      <c r="Z103" s="60"/>
      <c r="AA103" s="60"/>
      <c r="AB103" s="60"/>
      <c r="AC103" s="60"/>
      <c r="AD103" s="63" t="s">
        <v>25</v>
      </c>
    </row>
    <row r="104" spans="1:30" ht="17.25" thickBot="1">
      <c r="A104" s="72">
        <v>102</v>
      </c>
      <c r="B104" s="57" t="s">
        <v>2962</v>
      </c>
      <c r="C104" s="58" t="s">
        <v>1841</v>
      </c>
      <c r="D104" s="69" t="s">
        <v>103</v>
      </c>
      <c r="E104" s="58" t="s">
        <v>2351</v>
      </c>
      <c r="F104" s="69" t="s">
        <v>3991</v>
      </c>
      <c r="G104" s="69">
        <v>2000</v>
      </c>
      <c r="H104" s="59">
        <v>0</v>
      </c>
      <c r="I104" s="60"/>
      <c r="J104" s="60"/>
      <c r="K104" s="60"/>
      <c r="L104" s="60"/>
      <c r="M104" s="59">
        <v>0</v>
      </c>
      <c r="N104" s="60"/>
      <c r="O104" s="60">
        <v>0</v>
      </c>
      <c r="P104" s="59">
        <v>0</v>
      </c>
      <c r="Q104" s="60"/>
      <c r="R104" s="71">
        <v>1</v>
      </c>
      <c r="S104" s="59"/>
      <c r="T104" s="60"/>
      <c r="U104" s="60"/>
      <c r="V104" s="60"/>
      <c r="W104" s="60"/>
      <c r="X104" s="60"/>
      <c r="Y104" s="59"/>
      <c r="Z104" s="60"/>
      <c r="AA104" s="60"/>
      <c r="AB104" s="60"/>
      <c r="AC104" s="60"/>
      <c r="AD104" s="63" t="s">
        <v>25</v>
      </c>
    </row>
    <row r="105" spans="1:30" ht="17.25" thickBot="1">
      <c r="A105" s="72">
        <v>103</v>
      </c>
      <c r="B105" s="57" t="s">
        <v>2949</v>
      </c>
      <c r="C105" s="58" t="s">
        <v>1843</v>
      </c>
      <c r="D105" s="69" t="s">
        <v>102</v>
      </c>
      <c r="E105" s="58" t="s">
        <v>96</v>
      </c>
      <c r="F105" s="69" t="s">
        <v>3639</v>
      </c>
      <c r="G105" s="69">
        <v>2004</v>
      </c>
      <c r="H105" s="70">
        <v>4</v>
      </c>
      <c r="I105" s="71">
        <v>32</v>
      </c>
      <c r="J105" s="71">
        <v>8</v>
      </c>
      <c r="K105" s="71">
        <v>4</v>
      </c>
      <c r="L105" s="71">
        <v>0.4</v>
      </c>
      <c r="M105" s="59">
        <v>0</v>
      </c>
      <c r="N105" s="60"/>
      <c r="O105" s="60">
        <v>0</v>
      </c>
      <c r="P105" s="70">
        <v>4</v>
      </c>
      <c r="Q105" s="71">
        <v>8</v>
      </c>
      <c r="R105" s="71">
        <v>3</v>
      </c>
      <c r="S105" s="70">
        <v>0.75</v>
      </c>
      <c r="T105" s="60">
        <v>0</v>
      </c>
      <c r="U105" s="71">
        <v>2</v>
      </c>
      <c r="V105" s="77">
        <v>-2</v>
      </c>
      <c r="W105" s="77">
        <v>-5.63</v>
      </c>
      <c r="X105" s="77">
        <v>-5.28</v>
      </c>
      <c r="Y105" s="70">
        <v>0.8</v>
      </c>
      <c r="Z105" s="71">
        <v>1.1000000000000001</v>
      </c>
      <c r="AA105" s="77">
        <v>-0.3</v>
      </c>
      <c r="AB105" s="77">
        <v>-0.94</v>
      </c>
      <c r="AC105" s="77">
        <v>-1.26</v>
      </c>
      <c r="AD105" s="63" t="s">
        <v>25</v>
      </c>
    </row>
    <row r="106" spans="1:30" ht="17.25" thickBot="1">
      <c r="A106" s="72">
        <v>104</v>
      </c>
      <c r="B106" s="57" t="s">
        <v>143</v>
      </c>
      <c r="C106" s="58" t="s">
        <v>1814</v>
      </c>
      <c r="D106" s="69" t="s">
        <v>1835</v>
      </c>
      <c r="E106" s="58" t="s">
        <v>81</v>
      </c>
      <c r="F106" s="69" t="s">
        <v>3640</v>
      </c>
      <c r="G106" s="69">
        <v>1996</v>
      </c>
      <c r="H106" s="70">
        <v>6</v>
      </c>
      <c r="I106" s="71">
        <v>336</v>
      </c>
      <c r="J106" s="71">
        <v>56</v>
      </c>
      <c r="K106" s="71">
        <v>41.5</v>
      </c>
      <c r="L106" s="71">
        <v>3.7</v>
      </c>
      <c r="M106" s="70">
        <v>4</v>
      </c>
      <c r="N106" s="71">
        <v>74</v>
      </c>
      <c r="O106" s="60">
        <v>0</v>
      </c>
      <c r="P106" s="70">
        <v>2</v>
      </c>
      <c r="Q106" s="71">
        <v>21</v>
      </c>
      <c r="R106" s="60">
        <v>0</v>
      </c>
      <c r="S106" s="70">
        <v>0.83</v>
      </c>
      <c r="T106" s="71">
        <v>5</v>
      </c>
      <c r="U106" s="71">
        <v>5</v>
      </c>
      <c r="V106" s="60">
        <v>0</v>
      </c>
      <c r="W106" s="60">
        <v>0</v>
      </c>
      <c r="X106" s="77">
        <v>-0.76</v>
      </c>
      <c r="Y106" s="70">
        <v>8.3000000000000007</v>
      </c>
      <c r="Z106" s="71">
        <v>4.0999999999999996</v>
      </c>
      <c r="AA106" s="78">
        <v>4.3</v>
      </c>
      <c r="AB106" s="78">
        <v>1.1399999999999999</v>
      </c>
      <c r="AC106" s="78">
        <v>0.57999999999999996</v>
      </c>
      <c r="AD106" s="63" t="s">
        <v>25</v>
      </c>
    </row>
    <row r="107" spans="1:30" ht="17.25" thickBot="1">
      <c r="A107" s="72">
        <v>105</v>
      </c>
      <c r="B107" s="57" t="s">
        <v>2671</v>
      </c>
      <c r="C107" s="58" t="s">
        <v>1820</v>
      </c>
      <c r="D107" s="69" t="s">
        <v>103</v>
      </c>
      <c r="E107" s="58" t="s">
        <v>2653</v>
      </c>
      <c r="F107" s="69" t="s">
        <v>3641</v>
      </c>
      <c r="G107" s="69">
        <v>1999</v>
      </c>
      <c r="H107" s="70">
        <v>7</v>
      </c>
      <c r="I107" s="71">
        <v>436</v>
      </c>
      <c r="J107" s="71">
        <v>62</v>
      </c>
      <c r="K107" s="71">
        <v>53.8</v>
      </c>
      <c r="L107" s="71">
        <v>4.8</v>
      </c>
      <c r="M107" s="70">
        <v>5</v>
      </c>
      <c r="N107" s="71">
        <v>78</v>
      </c>
      <c r="O107" s="60">
        <v>0</v>
      </c>
      <c r="P107" s="70">
        <v>2</v>
      </c>
      <c r="Q107" s="71">
        <v>23</v>
      </c>
      <c r="R107" s="71">
        <v>2</v>
      </c>
      <c r="S107" s="70">
        <v>0.14000000000000001</v>
      </c>
      <c r="T107" s="71">
        <v>2</v>
      </c>
      <c r="U107" s="71">
        <v>10</v>
      </c>
      <c r="V107" s="77">
        <v>-8</v>
      </c>
      <c r="W107" s="77">
        <v>-1.65</v>
      </c>
      <c r="X107" s="77">
        <v>-1.41</v>
      </c>
      <c r="Y107" s="70">
        <v>4.7</v>
      </c>
      <c r="Z107" s="71">
        <v>9.6</v>
      </c>
      <c r="AA107" s="77">
        <v>-4.9000000000000004</v>
      </c>
      <c r="AB107" s="77">
        <v>-1.01</v>
      </c>
      <c r="AC107" s="77">
        <v>-0.64</v>
      </c>
      <c r="AD107" s="63" t="s">
        <v>25</v>
      </c>
    </row>
    <row r="108" spans="1:30" ht="17.25" thickBot="1">
      <c r="A108" s="72">
        <v>106</v>
      </c>
      <c r="B108" s="57" t="s">
        <v>144</v>
      </c>
      <c r="C108" s="58" t="s">
        <v>1813</v>
      </c>
      <c r="D108" s="69" t="s">
        <v>103</v>
      </c>
      <c r="E108" s="58" t="s">
        <v>95</v>
      </c>
      <c r="F108" s="69" t="s">
        <v>3642</v>
      </c>
      <c r="G108" s="69">
        <v>1995</v>
      </c>
      <c r="H108" s="70">
        <v>9</v>
      </c>
      <c r="I108" s="71">
        <v>603</v>
      </c>
      <c r="J108" s="71">
        <v>67</v>
      </c>
      <c r="K108" s="71">
        <v>74.400000000000006</v>
      </c>
      <c r="L108" s="71">
        <v>6.7</v>
      </c>
      <c r="M108" s="70">
        <v>8</v>
      </c>
      <c r="N108" s="71">
        <v>71</v>
      </c>
      <c r="O108" s="60">
        <v>0</v>
      </c>
      <c r="P108" s="70">
        <v>1</v>
      </c>
      <c r="Q108" s="71">
        <v>34</v>
      </c>
      <c r="R108" s="60">
        <v>0</v>
      </c>
      <c r="S108" s="70">
        <v>0.33</v>
      </c>
      <c r="T108" s="71">
        <v>4</v>
      </c>
      <c r="U108" s="71">
        <v>15</v>
      </c>
      <c r="V108" s="77">
        <v>-11</v>
      </c>
      <c r="W108" s="77">
        <v>-1.64</v>
      </c>
      <c r="X108" s="77">
        <v>-0.34</v>
      </c>
      <c r="Y108" s="70">
        <v>5.7</v>
      </c>
      <c r="Z108" s="71">
        <v>16</v>
      </c>
      <c r="AA108" s="77">
        <v>-10.3</v>
      </c>
      <c r="AB108" s="77">
        <v>-1.54</v>
      </c>
      <c r="AC108" s="77">
        <v>-1.01</v>
      </c>
      <c r="AD108" s="63" t="s">
        <v>25</v>
      </c>
    </row>
    <row r="109" spans="1:30" ht="17.25" thickBot="1">
      <c r="A109" s="72">
        <v>107</v>
      </c>
      <c r="B109" s="57" t="s">
        <v>145</v>
      </c>
      <c r="C109" s="58" t="s">
        <v>1814</v>
      </c>
      <c r="D109" s="69" t="s">
        <v>103</v>
      </c>
      <c r="E109" s="58" t="s">
        <v>81</v>
      </c>
      <c r="F109" s="69" t="s">
        <v>3643</v>
      </c>
      <c r="G109" s="69">
        <v>2003</v>
      </c>
      <c r="H109" s="70">
        <v>2</v>
      </c>
      <c r="I109" s="71">
        <v>125</v>
      </c>
      <c r="J109" s="71">
        <v>63</v>
      </c>
      <c r="K109" s="71">
        <v>15.4</v>
      </c>
      <c r="L109" s="71">
        <v>1.4</v>
      </c>
      <c r="M109" s="70">
        <v>2</v>
      </c>
      <c r="N109" s="71">
        <v>63</v>
      </c>
      <c r="O109" s="60">
        <v>0</v>
      </c>
      <c r="P109" s="59">
        <v>0</v>
      </c>
      <c r="Q109" s="60"/>
      <c r="R109" s="71">
        <v>1</v>
      </c>
      <c r="S109" s="70">
        <v>0.5</v>
      </c>
      <c r="T109" s="71">
        <v>2</v>
      </c>
      <c r="U109" s="71">
        <v>2</v>
      </c>
      <c r="V109" s="60">
        <v>0</v>
      </c>
      <c r="W109" s="60">
        <v>0</v>
      </c>
      <c r="X109" s="77">
        <v>-0.53</v>
      </c>
      <c r="Y109" s="70">
        <v>3.5</v>
      </c>
      <c r="Z109" s="71">
        <v>2</v>
      </c>
      <c r="AA109" s="78">
        <v>1.5</v>
      </c>
      <c r="AB109" s="78">
        <v>1.0900000000000001</v>
      </c>
      <c r="AC109" s="78">
        <v>0.34</v>
      </c>
      <c r="AD109" s="63" t="s">
        <v>25</v>
      </c>
    </row>
    <row r="110" spans="1:30" ht="17.25" thickBot="1">
      <c r="A110" s="72">
        <v>108</v>
      </c>
      <c r="B110" s="57" t="s">
        <v>146</v>
      </c>
      <c r="C110" s="58" t="s">
        <v>1814</v>
      </c>
      <c r="D110" s="69" t="s">
        <v>104</v>
      </c>
      <c r="E110" s="58" t="s">
        <v>85</v>
      </c>
      <c r="F110" s="69" t="s">
        <v>3644</v>
      </c>
      <c r="G110" s="69">
        <v>1991</v>
      </c>
      <c r="H110" s="70">
        <v>1</v>
      </c>
      <c r="I110" s="71">
        <v>90</v>
      </c>
      <c r="J110" s="71">
        <v>90</v>
      </c>
      <c r="K110" s="71">
        <v>11.1</v>
      </c>
      <c r="L110" s="71">
        <v>1</v>
      </c>
      <c r="M110" s="70">
        <v>1</v>
      </c>
      <c r="N110" s="71">
        <v>90</v>
      </c>
      <c r="O110" s="71">
        <v>1</v>
      </c>
      <c r="P110" s="59">
        <v>0</v>
      </c>
      <c r="Q110" s="60"/>
      <c r="R110" s="71">
        <v>8</v>
      </c>
      <c r="S110" s="70">
        <v>1</v>
      </c>
      <c r="T110" s="60">
        <v>0</v>
      </c>
      <c r="U110" s="60">
        <v>0</v>
      </c>
      <c r="V110" s="60">
        <v>0</v>
      </c>
      <c r="W110" s="60">
        <v>0</v>
      </c>
      <c r="X110" s="78">
        <v>0.5</v>
      </c>
      <c r="Y110" s="70">
        <v>0.8</v>
      </c>
      <c r="Z110" s="71">
        <v>1</v>
      </c>
      <c r="AA110" s="77">
        <v>-0.2</v>
      </c>
      <c r="AB110" s="77">
        <v>-0.24</v>
      </c>
      <c r="AC110" s="78">
        <v>0.09</v>
      </c>
      <c r="AD110" s="63" t="s">
        <v>25</v>
      </c>
    </row>
    <row r="111" spans="1:30" ht="17.25" thickBot="1">
      <c r="A111" s="72">
        <v>109</v>
      </c>
      <c r="B111" s="57" t="s">
        <v>147</v>
      </c>
      <c r="C111" s="58" t="s">
        <v>1834</v>
      </c>
      <c r="D111" s="69" t="s">
        <v>104</v>
      </c>
      <c r="E111" s="58" t="s">
        <v>77</v>
      </c>
      <c r="F111" s="69" t="s">
        <v>3645</v>
      </c>
      <c r="G111" s="69">
        <v>2001</v>
      </c>
      <c r="H111" s="70">
        <v>9</v>
      </c>
      <c r="I111" s="71">
        <v>730</v>
      </c>
      <c r="J111" s="71">
        <v>81</v>
      </c>
      <c r="K111" s="71">
        <v>90.1</v>
      </c>
      <c r="L111" s="71">
        <v>8.1</v>
      </c>
      <c r="M111" s="70">
        <v>8</v>
      </c>
      <c r="N111" s="71">
        <v>90</v>
      </c>
      <c r="O111" s="71">
        <v>8</v>
      </c>
      <c r="P111" s="70">
        <v>1</v>
      </c>
      <c r="Q111" s="71">
        <v>10</v>
      </c>
      <c r="R111" s="60">
        <v>0</v>
      </c>
      <c r="S111" s="70">
        <v>1.1100000000000001</v>
      </c>
      <c r="T111" s="71">
        <v>13</v>
      </c>
      <c r="U111" s="71">
        <v>10</v>
      </c>
      <c r="V111" s="78">
        <v>3</v>
      </c>
      <c r="W111" s="78">
        <v>0.37</v>
      </c>
      <c r="X111" s="78">
        <v>1.49</v>
      </c>
      <c r="Y111" s="70">
        <v>15</v>
      </c>
      <c r="Z111" s="71">
        <v>8.9</v>
      </c>
      <c r="AA111" s="78">
        <v>6.1</v>
      </c>
      <c r="AB111" s="78">
        <v>0.75</v>
      </c>
      <c r="AC111" s="78">
        <v>0.97</v>
      </c>
      <c r="AD111" s="63" t="s">
        <v>25</v>
      </c>
    </row>
    <row r="112" spans="1:30" ht="17.25" thickBot="1">
      <c r="A112" s="72">
        <v>110</v>
      </c>
      <c r="B112" s="57" t="s">
        <v>148</v>
      </c>
      <c r="C112" s="58" t="s">
        <v>1814</v>
      </c>
      <c r="D112" s="69" t="s">
        <v>104</v>
      </c>
      <c r="E112" s="58" t="s">
        <v>81</v>
      </c>
      <c r="F112" s="69" t="s">
        <v>3646</v>
      </c>
      <c r="G112" s="69">
        <v>2003</v>
      </c>
      <c r="H112" s="70">
        <v>9</v>
      </c>
      <c r="I112" s="71">
        <v>799</v>
      </c>
      <c r="J112" s="71">
        <v>89</v>
      </c>
      <c r="K112" s="71">
        <v>98.6</v>
      </c>
      <c r="L112" s="71">
        <v>8.9</v>
      </c>
      <c r="M112" s="70">
        <v>9</v>
      </c>
      <c r="N112" s="71">
        <v>89</v>
      </c>
      <c r="O112" s="71">
        <v>8</v>
      </c>
      <c r="P112" s="59">
        <v>0</v>
      </c>
      <c r="Q112" s="60"/>
      <c r="R112" s="60">
        <v>0</v>
      </c>
      <c r="S112" s="70">
        <v>1.33</v>
      </c>
      <c r="T112" s="71">
        <v>13</v>
      </c>
      <c r="U112" s="71">
        <v>9</v>
      </c>
      <c r="V112" s="78">
        <v>4</v>
      </c>
      <c r="W112" s="78">
        <v>0.45</v>
      </c>
      <c r="X112" s="78">
        <v>0.45</v>
      </c>
      <c r="Y112" s="70">
        <v>15.7</v>
      </c>
      <c r="Z112" s="71">
        <v>9</v>
      </c>
      <c r="AA112" s="78">
        <v>6.7</v>
      </c>
      <c r="AB112" s="78">
        <v>0.76</v>
      </c>
      <c r="AC112" s="77">
        <v>-3.34</v>
      </c>
      <c r="AD112" s="63" t="s">
        <v>25</v>
      </c>
    </row>
    <row r="113" spans="1:30" ht="17.25" thickBot="1">
      <c r="A113" s="72">
        <v>111</v>
      </c>
      <c r="B113" s="57" t="s">
        <v>2950</v>
      </c>
      <c r="C113" s="58" t="s">
        <v>1814</v>
      </c>
      <c r="D113" s="69" t="s">
        <v>103</v>
      </c>
      <c r="E113" s="58" t="s">
        <v>95</v>
      </c>
      <c r="F113" s="69" t="s">
        <v>3647</v>
      </c>
      <c r="G113" s="69">
        <v>1997</v>
      </c>
      <c r="H113" s="70">
        <v>7</v>
      </c>
      <c r="I113" s="71">
        <v>523</v>
      </c>
      <c r="J113" s="71">
        <v>75</v>
      </c>
      <c r="K113" s="71">
        <v>64.599999999999994</v>
      </c>
      <c r="L113" s="71">
        <v>5.8</v>
      </c>
      <c r="M113" s="70">
        <v>6</v>
      </c>
      <c r="N113" s="71">
        <v>80</v>
      </c>
      <c r="O113" s="71">
        <v>4</v>
      </c>
      <c r="P113" s="70">
        <v>1</v>
      </c>
      <c r="Q113" s="71">
        <v>45</v>
      </c>
      <c r="R113" s="60">
        <v>0</v>
      </c>
      <c r="S113" s="70">
        <v>0.28999999999999998</v>
      </c>
      <c r="T113" s="71">
        <v>4</v>
      </c>
      <c r="U113" s="71">
        <v>14</v>
      </c>
      <c r="V113" s="77">
        <v>-10</v>
      </c>
      <c r="W113" s="77">
        <v>-1.72</v>
      </c>
      <c r="X113" s="77">
        <v>-0.47</v>
      </c>
      <c r="Y113" s="70">
        <v>5.7</v>
      </c>
      <c r="Z113" s="71">
        <v>13.2</v>
      </c>
      <c r="AA113" s="77">
        <v>-7.5</v>
      </c>
      <c r="AB113" s="77">
        <v>-1.28</v>
      </c>
      <c r="AC113" s="60">
        <v>0</v>
      </c>
      <c r="AD113" s="63" t="s">
        <v>25</v>
      </c>
    </row>
    <row r="114" spans="1:30" ht="17.25" thickBot="1">
      <c r="A114" s="72">
        <v>112</v>
      </c>
      <c r="B114" s="57" t="s">
        <v>2731</v>
      </c>
      <c r="C114" s="58" t="s">
        <v>1814</v>
      </c>
      <c r="D114" s="69" t="s">
        <v>103</v>
      </c>
      <c r="E114" s="58" t="s">
        <v>2350</v>
      </c>
      <c r="F114" s="69" t="s">
        <v>3648</v>
      </c>
      <c r="G114" s="69">
        <v>1989</v>
      </c>
      <c r="H114" s="70">
        <v>1</v>
      </c>
      <c r="I114" s="71">
        <v>17</v>
      </c>
      <c r="J114" s="71">
        <v>17</v>
      </c>
      <c r="K114" s="71">
        <v>2.1</v>
      </c>
      <c r="L114" s="71">
        <v>0.2</v>
      </c>
      <c r="M114" s="59">
        <v>0</v>
      </c>
      <c r="N114" s="60"/>
      <c r="O114" s="60">
        <v>0</v>
      </c>
      <c r="P114" s="70">
        <v>1</v>
      </c>
      <c r="Q114" s="71">
        <v>17</v>
      </c>
      <c r="R114" s="71">
        <v>8</v>
      </c>
      <c r="S114" s="59">
        <v>0</v>
      </c>
      <c r="T114" s="71">
        <v>1</v>
      </c>
      <c r="U114" s="60">
        <v>0</v>
      </c>
      <c r="V114" s="78">
        <v>1</v>
      </c>
      <c r="W114" s="78">
        <v>5.29</v>
      </c>
      <c r="X114" s="78">
        <v>7.22</v>
      </c>
      <c r="Y114" s="70">
        <v>0.6</v>
      </c>
      <c r="Z114" s="71">
        <v>0.1</v>
      </c>
      <c r="AA114" s="78">
        <v>0.5</v>
      </c>
      <c r="AB114" s="78">
        <v>2.48</v>
      </c>
      <c r="AC114" s="78">
        <v>3.68</v>
      </c>
      <c r="AD114" s="63" t="s">
        <v>25</v>
      </c>
    </row>
    <row r="115" spans="1:30" ht="17.25" thickBot="1">
      <c r="A115" s="72">
        <v>113</v>
      </c>
      <c r="B115" s="57" t="s">
        <v>149</v>
      </c>
      <c r="C115" s="58" t="s">
        <v>1832</v>
      </c>
      <c r="D115" s="69" t="s">
        <v>103</v>
      </c>
      <c r="E115" s="58" t="s">
        <v>91</v>
      </c>
      <c r="F115" s="69" t="s">
        <v>3649</v>
      </c>
      <c r="G115" s="69">
        <v>1996</v>
      </c>
      <c r="H115" s="70">
        <v>1</v>
      </c>
      <c r="I115" s="71">
        <v>1</v>
      </c>
      <c r="J115" s="71">
        <v>1</v>
      </c>
      <c r="K115" s="71">
        <v>0.1</v>
      </c>
      <c r="L115" s="60">
        <v>0</v>
      </c>
      <c r="M115" s="59">
        <v>0</v>
      </c>
      <c r="N115" s="60"/>
      <c r="O115" s="60">
        <v>0</v>
      </c>
      <c r="P115" s="70">
        <v>1</v>
      </c>
      <c r="Q115" s="71">
        <v>1</v>
      </c>
      <c r="R115" s="71">
        <v>6</v>
      </c>
      <c r="S115" s="70">
        <v>1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59">
        <v>0</v>
      </c>
      <c r="Z115" s="60">
        <v>0</v>
      </c>
      <c r="AA115" s="60">
        <v>0</v>
      </c>
      <c r="AB115" s="60">
        <v>0</v>
      </c>
      <c r="AC115" s="78">
        <v>0.55000000000000004</v>
      </c>
      <c r="AD115" s="63" t="s">
        <v>25</v>
      </c>
    </row>
    <row r="116" spans="1:30" ht="17.25" thickBot="1">
      <c r="A116" s="72">
        <v>114</v>
      </c>
      <c r="B116" s="57" t="s">
        <v>150</v>
      </c>
      <c r="C116" s="58" t="s">
        <v>1847</v>
      </c>
      <c r="D116" s="69" t="s">
        <v>104</v>
      </c>
      <c r="E116" s="58" t="s">
        <v>91</v>
      </c>
      <c r="F116" s="69" t="s">
        <v>3650</v>
      </c>
      <c r="G116" s="69">
        <v>1992</v>
      </c>
      <c r="H116" s="70">
        <v>9</v>
      </c>
      <c r="I116" s="71">
        <v>806</v>
      </c>
      <c r="J116" s="71">
        <v>90</v>
      </c>
      <c r="K116" s="71">
        <v>99.5</v>
      </c>
      <c r="L116" s="71">
        <v>9</v>
      </c>
      <c r="M116" s="70">
        <v>9</v>
      </c>
      <c r="N116" s="71">
        <v>90</v>
      </c>
      <c r="O116" s="71">
        <v>8</v>
      </c>
      <c r="P116" s="59">
        <v>0</v>
      </c>
      <c r="Q116" s="60"/>
      <c r="R116" s="60">
        <v>0</v>
      </c>
      <c r="S116" s="70">
        <v>1.56</v>
      </c>
      <c r="T116" s="71">
        <v>16</v>
      </c>
      <c r="U116" s="71">
        <v>16</v>
      </c>
      <c r="V116" s="60">
        <v>0</v>
      </c>
      <c r="W116" s="60">
        <v>0</v>
      </c>
      <c r="X116" s="60">
        <v>0</v>
      </c>
      <c r="Y116" s="70">
        <v>13.3</v>
      </c>
      <c r="Z116" s="71">
        <v>18.3</v>
      </c>
      <c r="AA116" s="77">
        <v>-4.9000000000000004</v>
      </c>
      <c r="AB116" s="77">
        <v>-0.55000000000000004</v>
      </c>
      <c r="AC116" s="77">
        <v>-0.95</v>
      </c>
      <c r="AD116" s="63" t="s">
        <v>25</v>
      </c>
    </row>
    <row r="117" spans="1:30" ht="17.25" thickBot="1">
      <c r="A117" s="72">
        <v>115</v>
      </c>
      <c r="B117" s="57" t="s">
        <v>151</v>
      </c>
      <c r="C117" s="58" t="s">
        <v>1824</v>
      </c>
      <c r="D117" s="69" t="s">
        <v>1812</v>
      </c>
      <c r="E117" s="58" t="s">
        <v>83</v>
      </c>
      <c r="F117" s="69" t="s">
        <v>3651</v>
      </c>
      <c r="G117" s="69">
        <v>1992</v>
      </c>
      <c r="H117" s="70">
        <v>2</v>
      </c>
      <c r="I117" s="71">
        <v>25</v>
      </c>
      <c r="J117" s="71">
        <v>13</v>
      </c>
      <c r="K117" s="71">
        <v>3.1</v>
      </c>
      <c r="L117" s="71">
        <v>0.3</v>
      </c>
      <c r="M117" s="59">
        <v>0</v>
      </c>
      <c r="N117" s="60"/>
      <c r="O117" s="60">
        <v>0</v>
      </c>
      <c r="P117" s="70">
        <v>2</v>
      </c>
      <c r="Q117" s="71">
        <v>13</v>
      </c>
      <c r="R117" s="60">
        <v>0</v>
      </c>
      <c r="S117" s="70">
        <v>1.5</v>
      </c>
      <c r="T117" s="71">
        <v>1</v>
      </c>
      <c r="U117" s="71">
        <v>1</v>
      </c>
      <c r="V117" s="60">
        <v>0</v>
      </c>
      <c r="W117" s="60">
        <v>0</v>
      </c>
      <c r="X117" s="77">
        <v>-1.1499999999999999</v>
      </c>
      <c r="Y117" s="70">
        <v>0.9</v>
      </c>
      <c r="Z117" s="71">
        <v>0.6</v>
      </c>
      <c r="AA117" s="78">
        <v>0.3</v>
      </c>
      <c r="AB117" s="78">
        <v>1.1599999999999999</v>
      </c>
      <c r="AC117" s="78">
        <v>0.86</v>
      </c>
      <c r="AD117" s="63" t="s">
        <v>25</v>
      </c>
    </row>
    <row r="118" spans="1:30" ht="17.25" thickBot="1">
      <c r="A118" s="72">
        <v>116</v>
      </c>
      <c r="B118" s="57" t="s">
        <v>152</v>
      </c>
      <c r="C118" s="58" t="s">
        <v>1834</v>
      </c>
      <c r="D118" s="69" t="s">
        <v>103</v>
      </c>
      <c r="E118" s="58" t="s">
        <v>91</v>
      </c>
      <c r="F118" s="69" t="s">
        <v>3889</v>
      </c>
      <c r="G118" s="69">
        <v>2000</v>
      </c>
      <c r="H118" s="59">
        <v>0</v>
      </c>
      <c r="I118" s="60"/>
      <c r="J118" s="60"/>
      <c r="K118" s="60"/>
      <c r="L118" s="60"/>
      <c r="M118" s="59">
        <v>0</v>
      </c>
      <c r="N118" s="60"/>
      <c r="O118" s="60">
        <v>0</v>
      </c>
      <c r="P118" s="59">
        <v>0</v>
      </c>
      <c r="Q118" s="60"/>
      <c r="R118" s="71">
        <v>1</v>
      </c>
      <c r="S118" s="59"/>
      <c r="T118" s="60"/>
      <c r="U118" s="60"/>
      <c r="V118" s="60"/>
      <c r="W118" s="60"/>
      <c r="X118" s="60"/>
      <c r="Y118" s="59"/>
      <c r="Z118" s="60"/>
      <c r="AA118" s="60"/>
      <c r="AB118" s="60"/>
      <c r="AC118" s="60"/>
      <c r="AD118" s="63" t="s">
        <v>25</v>
      </c>
    </row>
    <row r="119" spans="1:30" ht="17.25" thickBot="1">
      <c r="A119" s="72">
        <v>117</v>
      </c>
      <c r="B119" s="57" t="s">
        <v>2848</v>
      </c>
      <c r="C119" s="58" t="s">
        <v>1814</v>
      </c>
      <c r="D119" s="69" t="s">
        <v>1835</v>
      </c>
      <c r="E119" s="58" t="s">
        <v>91</v>
      </c>
      <c r="F119" s="69" t="s">
        <v>3992</v>
      </c>
      <c r="G119" s="69">
        <v>1989</v>
      </c>
      <c r="H119" s="59">
        <v>0</v>
      </c>
      <c r="I119" s="60"/>
      <c r="J119" s="60"/>
      <c r="K119" s="60"/>
      <c r="L119" s="60"/>
      <c r="M119" s="59">
        <v>0</v>
      </c>
      <c r="N119" s="60"/>
      <c r="O119" s="60">
        <v>0</v>
      </c>
      <c r="P119" s="59">
        <v>0</v>
      </c>
      <c r="Q119" s="60"/>
      <c r="R119" s="71">
        <v>4</v>
      </c>
      <c r="S119" s="59"/>
      <c r="T119" s="60"/>
      <c r="U119" s="60"/>
      <c r="V119" s="60"/>
      <c r="W119" s="60"/>
      <c r="X119" s="60"/>
      <c r="Y119" s="59"/>
      <c r="Z119" s="60"/>
      <c r="AA119" s="60"/>
      <c r="AB119" s="60"/>
      <c r="AC119" s="60"/>
      <c r="AD119" s="63" t="s">
        <v>25</v>
      </c>
    </row>
    <row r="120" spans="1:30" ht="17.25" thickBot="1">
      <c r="A120" s="72">
        <v>118</v>
      </c>
      <c r="B120" s="57" t="s">
        <v>153</v>
      </c>
      <c r="C120" s="58" t="s">
        <v>1822</v>
      </c>
      <c r="D120" s="69" t="s">
        <v>104</v>
      </c>
      <c r="E120" s="58" t="s">
        <v>81</v>
      </c>
      <c r="F120" s="69" t="s">
        <v>3652</v>
      </c>
      <c r="G120" s="69">
        <v>1998</v>
      </c>
      <c r="H120" s="70">
        <v>3</v>
      </c>
      <c r="I120" s="71">
        <v>270</v>
      </c>
      <c r="J120" s="71">
        <v>90</v>
      </c>
      <c r="K120" s="71">
        <v>33.299999999999997</v>
      </c>
      <c r="L120" s="71">
        <v>3</v>
      </c>
      <c r="M120" s="70">
        <v>3</v>
      </c>
      <c r="N120" s="71">
        <v>90</v>
      </c>
      <c r="O120" s="71">
        <v>3</v>
      </c>
      <c r="P120" s="59">
        <v>0</v>
      </c>
      <c r="Q120" s="60"/>
      <c r="R120" s="71">
        <v>5</v>
      </c>
      <c r="S120" s="70">
        <v>2.33</v>
      </c>
      <c r="T120" s="71">
        <v>8</v>
      </c>
      <c r="U120" s="71">
        <v>3</v>
      </c>
      <c r="V120" s="78">
        <v>5</v>
      </c>
      <c r="W120" s="78">
        <v>1.67</v>
      </c>
      <c r="X120" s="78">
        <v>1.83</v>
      </c>
      <c r="Y120" s="70">
        <v>4.8</v>
      </c>
      <c r="Z120" s="71">
        <v>2.8</v>
      </c>
      <c r="AA120" s="78">
        <v>2</v>
      </c>
      <c r="AB120" s="78">
        <v>0.67</v>
      </c>
      <c r="AC120" s="77">
        <v>-0.2</v>
      </c>
      <c r="AD120" s="63" t="s">
        <v>25</v>
      </c>
    </row>
    <row r="121" spans="1:30" ht="17.25" thickBot="1">
      <c r="A121" s="72">
        <v>119</v>
      </c>
      <c r="B121" s="57" t="s">
        <v>2672</v>
      </c>
      <c r="C121" s="58" t="s">
        <v>1834</v>
      </c>
      <c r="D121" s="69" t="s">
        <v>103</v>
      </c>
      <c r="E121" s="58" t="s">
        <v>2350</v>
      </c>
      <c r="F121" s="69" t="s">
        <v>3653</v>
      </c>
      <c r="G121" s="69">
        <v>1996</v>
      </c>
      <c r="H121" s="70">
        <v>9</v>
      </c>
      <c r="I121" s="71">
        <v>780</v>
      </c>
      <c r="J121" s="71">
        <v>87</v>
      </c>
      <c r="K121" s="71">
        <v>96.3</v>
      </c>
      <c r="L121" s="71">
        <v>8.6999999999999993</v>
      </c>
      <c r="M121" s="70">
        <v>9</v>
      </c>
      <c r="N121" s="71">
        <v>87</v>
      </c>
      <c r="O121" s="71">
        <v>8</v>
      </c>
      <c r="P121" s="59">
        <v>0</v>
      </c>
      <c r="Q121" s="60"/>
      <c r="R121" s="60">
        <v>0</v>
      </c>
      <c r="S121" s="70">
        <v>0.44</v>
      </c>
      <c r="T121" s="71">
        <v>7</v>
      </c>
      <c r="U121" s="71">
        <v>21</v>
      </c>
      <c r="V121" s="77">
        <v>-14</v>
      </c>
      <c r="W121" s="77">
        <v>-1.62</v>
      </c>
      <c r="X121" s="78">
        <v>4.38</v>
      </c>
      <c r="Y121" s="70">
        <v>7.3</v>
      </c>
      <c r="Z121" s="71">
        <v>17.2</v>
      </c>
      <c r="AA121" s="77">
        <v>-9.9</v>
      </c>
      <c r="AB121" s="77">
        <v>-1.1399999999999999</v>
      </c>
      <c r="AC121" s="77">
        <v>-0.33</v>
      </c>
      <c r="AD121" s="63" t="s">
        <v>25</v>
      </c>
    </row>
    <row r="122" spans="1:30" ht="17.25" thickBot="1">
      <c r="A122" s="72">
        <v>120</v>
      </c>
      <c r="B122" s="57" t="s">
        <v>154</v>
      </c>
      <c r="C122" s="58" t="s">
        <v>1824</v>
      </c>
      <c r="D122" s="69" t="s">
        <v>102</v>
      </c>
      <c r="E122" s="58" t="s">
        <v>93</v>
      </c>
      <c r="F122" s="69" t="s">
        <v>3654</v>
      </c>
      <c r="G122" s="69">
        <v>1999</v>
      </c>
      <c r="H122" s="70">
        <v>9</v>
      </c>
      <c r="I122" s="71">
        <v>711</v>
      </c>
      <c r="J122" s="71">
        <v>79</v>
      </c>
      <c r="K122" s="71">
        <v>87.8</v>
      </c>
      <c r="L122" s="71">
        <v>7.9</v>
      </c>
      <c r="M122" s="70">
        <v>9</v>
      </c>
      <c r="N122" s="71">
        <v>79</v>
      </c>
      <c r="O122" s="71">
        <v>2</v>
      </c>
      <c r="P122" s="59">
        <v>0</v>
      </c>
      <c r="Q122" s="60"/>
      <c r="R122" s="60">
        <v>0</v>
      </c>
      <c r="S122" s="70">
        <v>1.22</v>
      </c>
      <c r="T122" s="71">
        <v>9</v>
      </c>
      <c r="U122" s="71">
        <v>13</v>
      </c>
      <c r="V122" s="77">
        <v>-4</v>
      </c>
      <c r="W122" s="77">
        <v>-0.51</v>
      </c>
      <c r="X122" s="77">
        <v>-0.51</v>
      </c>
      <c r="Y122" s="70">
        <v>9.5</v>
      </c>
      <c r="Z122" s="71">
        <v>12.9</v>
      </c>
      <c r="AA122" s="77">
        <v>-3.4</v>
      </c>
      <c r="AB122" s="77">
        <v>-0.43</v>
      </c>
      <c r="AC122" s="77">
        <v>-0.45</v>
      </c>
      <c r="AD122" s="63" t="s">
        <v>25</v>
      </c>
    </row>
    <row r="123" spans="1:30" ht="17.25" thickBot="1">
      <c r="A123" s="72">
        <v>121</v>
      </c>
      <c r="B123" s="57" t="s">
        <v>2673</v>
      </c>
      <c r="C123" s="58" t="s">
        <v>1838</v>
      </c>
      <c r="D123" s="69" t="s">
        <v>103</v>
      </c>
      <c r="E123" s="58" t="s">
        <v>73</v>
      </c>
      <c r="F123" s="69" t="s">
        <v>3655</v>
      </c>
      <c r="G123" s="69">
        <v>1996</v>
      </c>
      <c r="H123" s="70">
        <v>5</v>
      </c>
      <c r="I123" s="71">
        <v>246</v>
      </c>
      <c r="J123" s="71">
        <v>49</v>
      </c>
      <c r="K123" s="71">
        <v>30.4</v>
      </c>
      <c r="L123" s="71">
        <v>2.7</v>
      </c>
      <c r="M123" s="70">
        <v>3</v>
      </c>
      <c r="N123" s="71">
        <v>74</v>
      </c>
      <c r="O123" s="60">
        <v>0</v>
      </c>
      <c r="P123" s="70">
        <v>2</v>
      </c>
      <c r="Q123" s="71">
        <v>12</v>
      </c>
      <c r="R123" s="71">
        <v>4</v>
      </c>
      <c r="S123" s="70">
        <v>3</v>
      </c>
      <c r="T123" s="71">
        <v>7</v>
      </c>
      <c r="U123" s="71">
        <v>3</v>
      </c>
      <c r="V123" s="78">
        <v>4</v>
      </c>
      <c r="W123" s="78">
        <v>1.46</v>
      </c>
      <c r="X123" s="78">
        <v>1.46</v>
      </c>
      <c r="Y123" s="70">
        <v>4.7</v>
      </c>
      <c r="Z123" s="71">
        <v>2.5</v>
      </c>
      <c r="AA123" s="78">
        <v>2.2000000000000002</v>
      </c>
      <c r="AB123" s="78">
        <v>0.81</v>
      </c>
      <c r="AC123" s="78">
        <v>0.72</v>
      </c>
      <c r="AD123" s="63" t="s">
        <v>25</v>
      </c>
    </row>
    <row r="124" spans="1:30" ht="17.25" thickBot="1">
      <c r="A124" s="72">
        <v>122</v>
      </c>
      <c r="B124" s="57" t="s">
        <v>2674</v>
      </c>
      <c r="C124" s="58" t="s">
        <v>1846</v>
      </c>
      <c r="D124" s="69" t="s">
        <v>104</v>
      </c>
      <c r="E124" s="58" t="s">
        <v>2350</v>
      </c>
      <c r="F124" s="69" t="s">
        <v>3656</v>
      </c>
      <c r="G124" s="69">
        <v>2002</v>
      </c>
      <c r="H124" s="70">
        <v>9</v>
      </c>
      <c r="I124" s="71">
        <v>765</v>
      </c>
      <c r="J124" s="71">
        <v>85</v>
      </c>
      <c r="K124" s="71">
        <v>94.4</v>
      </c>
      <c r="L124" s="71">
        <v>8.5</v>
      </c>
      <c r="M124" s="70">
        <v>9</v>
      </c>
      <c r="N124" s="71">
        <v>85</v>
      </c>
      <c r="O124" s="71">
        <v>8</v>
      </c>
      <c r="P124" s="59">
        <v>0</v>
      </c>
      <c r="Q124" s="60"/>
      <c r="R124" s="60">
        <v>0</v>
      </c>
      <c r="S124" s="70">
        <v>0.44</v>
      </c>
      <c r="T124" s="71">
        <v>7</v>
      </c>
      <c r="U124" s="71">
        <v>20</v>
      </c>
      <c r="V124" s="77">
        <v>-13</v>
      </c>
      <c r="W124" s="77">
        <v>-1.53</v>
      </c>
      <c r="X124" s="78">
        <v>4.47</v>
      </c>
      <c r="Y124" s="70">
        <v>7.3</v>
      </c>
      <c r="Z124" s="71">
        <v>16.3</v>
      </c>
      <c r="AA124" s="77">
        <v>-9</v>
      </c>
      <c r="AB124" s="77">
        <v>-1.06</v>
      </c>
      <c r="AC124" s="78">
        <v>1.22</v>
      </c>
      <c r="AD124" s="63" t="s">
        <v>25</v>
      </c>
    </row>
    <row r="125" spans="1:30" ht="17.25" thickBot="1">
      <c r="A125" s="72">
        <v>123</v>
      </c>
      <c r="B125" s="57" t="s">
        <v>155</v>
      </c>
      <c r="C125" s="58" t="s">
        <v>1843</v>
      </c>
      <c r="D125" s="69" t="s">
        <v>104</v>
      </c>
      <c r="E125" s="58" t="s">
        <v>69</v>
      </c>
      <c r="F125" s="69" t="s">
        <v>3657</v>
      </c>
      <c r="G125" s="69">
        <v>1999</v>
      </c>
      <c r="H125" s="70">
        <v>8</v>
      </c>
      <c r="I125" s="71">
        <v>655</v>
      </c>
      <c r="J125" s="71">
        <v>82</v>
      </c>
      <c r="K125" s="71">
        <v>80.900000000000006</v>
      </c>
      <c r="L125" s="71">
        <v>7.3</v>
      </c>
      <c r="M125" s="70">
        <v>7</v>
      </c>
      <c r="N125" s="71">
        <v>90</v>
      </c>
      <c r="O125" s="71">
        <v>7</v>
      </c>
      <c r="P125" s="70">
        <v>1</v>
      </c>
      <c r="Q125" s="71">
        <v>25</v>
      </c>
      <c r="R125" s="71">
        <v>1</v>
      </c>
      <c r="S125" s="70">
        <v>1.5</v>
      </c>
      <c r="T125" s="71">
        <v>10</v>
      </c>
      <c r="U125" s="71">
        <v>12</v>
      </c>
      <c r="V125" s="77">
        <v>-2</v>
      </c>
      <c r="W125" s="77">
        <v>-0.27</v>
      </c>
      <c r="X125" s="77">
        <v>-0.27</v>
      </c>
      <c r="Y125" s="70">
        <v>9.8000000000000007</v>
      </c>
      <c r="Z125" s="71">
        <v>10.1</v>
      </c>
      <c r="AA125" s="77">
        <v>-0.3</v>
      </c>
      <c r="AB125" s="77">
        <v>-0.04</v>
      </c>
      <c r="AC125" s="77">
        <v>-0.36</v>
      </c>
      <c r="AD125" s="63" t="s">
        <v>25</v>
      </c>
    </row>
    <row r="126" spans="1:30" ht="17.25" thickBot="1">
      <c r="A126" s="72">
        <v>124</v>
      </c>
      <c r="B126" s="57" t="s">
        <v>156</v>
      </c>
      <c r="C126" s="58" t="s">
        <v>1827</v>
      </c>
      <c r="D126" s="69" t="s">
        <v>1812</v>
      </c>
      <c r="E126" s="58" t="s">
        <v>77</v>
      </c>
      <c r="F126" s="69" t="s">
        <v>3658</v>
      </c>
      <c r="G126" s="69">
        <v>2000</v>
      </c>
      <c r="H126" s="70">
        <v>2</v>
      </c>
      <c r="I126" s="71">
        <v>54</v>
      </c>
      <c r="J126" s="71">
        <v>27</v>
      </c>
      <c r="K126" s="71">
        <v>6.7</v>
      </c>
      <c r="L126" s="71">
        <v>0.6</v>
      </c>
      <c r="M126" s="59">
        <v>0</v>
      </c>
      <c r="N126" s="60"/>
      <c r="O126" s="60">
        <v>0</v>
      </c>
      <c r="P126" s="70">
        <v>2</v>
      </c>
      <c r="Q126" s="71">
        <v>27</v>
      </c>
      <c r="R126" s="60">
        <v>0</v>
      </c>
      <c r="S126" s="70">
        <v>2</v>
      </c>
      <c r="T126" s="71">
        <v>1</v>
      </c>
      <c r="U126" s="60">
        <v>0</v>
      </c>
      <c r="V126" s="78">
        <v>1</v>
      </c>
      <c r="W126" s="78">
        <v>1.67</v>
      </c>
      <c r="X126" s="78">
        <v>1.55</v>
      </c>
      <c r="Y126" s="70">
        <v>1.8</v>
      </c>
      <c r="Z126" s="71">
        <v>0.6</v>
      </c>
      <c r="AA126" s="78">
        <v>1.2</v>
      </c>
      <c r="AB126" s="78">
        <v>1.98</v>
      </c>
      <c r="AC126" s="78">
        <v>1.42</v>
      </c>
      <c r="AD126" s="63" t="s">
        <v>25</v>
      </c>
    </row>
    <row r="127" spans="1:30" ht="17.25" thickBot="1">
      <c r="A127" s="72">
        <v>125</v>
      </c>
      <c r="B127" s="57" t="s">
        <v>157</v>
      </c>
      <c r="C127" s="58" t="s">
        <v>1824</v>
      </c>
      <c r="D127" s="69" t="s">
        <v>1812</v>
      </c>
      <c r="E127" s="58" t="s">
        <v>87</v>
      </c>
      <c r="F127" s="69" t="s">
        <v>3659</v>
      </c>
      <c r="G127" s="69">
        <v>2001</v>
      </c>
      <c r="H127" s="70">
        <v>4</v>
      </c>
      <c r="I127" s="71">
        <v>283</v>
      </c>
      <c r="J127" s="71">
        <v>71</v>
      </c>
      <c r="K127" s="71">
        <v>34.9</v>
      </c>
      <c r="L127" s="71">
        <v>3.1</v>
      </c>
      <c r="M127" s="70">
        <v>4</v>
      </c>
      <c r="N127" s="71">
        <v>71</v>
      </c>
      <c r="O127" s="60">
        <v>0</v>
      </c>
      <c r="P127" s="59">
        <v>0</v>
      </c>
      <c r="Q127" s="60"/>
      <c r="R127" s="60">
        <v>0</v>
      </c>
      <c r="S127" s="70">
        <v>1.5</v>
      </c>
      <c r="T127" s="71">
        <v>4</v>
      </c>
      <c r="U127" s="71">
        <v>6</v>
      </c>
      <c r="V127" s="77">
        <v>-2</v>
      </c>
      <c r="W127" s="77">
        <v>-0.64</v>
      </c>
      <c r="X127" s="77">
        <v>-0.64</v>
      </c>
      <c r="Y127" s="70">
        <v>3</v>
      </c>
      <c r="Z127" s="71">
        <v>4.5</v>
      </c>
      <c r="AA127" s="77">
        <v>-1.5</v>
      </c>
      <c r="AB127" s="77">
        <v>-0.46</v>
      </c>
      <c r="AC127" s="77">
        <v>-0.42</v>
      </c>
      <c r="AD127" s="63" t="s">
        <v>25</v>
      </c>
    </row>
    <row r="128" spans="1:30" ht="17.25" thickBot="1">
      <c r="A128" s="72">
        <v>126</v>
      </c>
      <c r="B128" s="57" t="s">
        <v>1786</v>
      </c>
      <c r="C128" s="58" t="s">
        <v>1820</v>
      </c>
      <c r="D128" s="69" t="s">
        <v>1821</v>
      </c>
      <c r="E128" s="58" t="s">
        <v>96</v>
      </c>
      <c r="F128" s="69" t="s">
        <v>3385</v>
      </c>
      <c r="G128" s="69">
        <v>1997</v>
      </c>
      <c r="H128" s="70">
        <v>8</v>
      </c>
      <c r="I128" s="71">
        <v>373</v>
      </c>
      <c r="J128" s="71">
        <v>47</v>
      </c>
      <c r="K128" s="71">
        <v>46</v>
      </c>
      <c r="L128" s="71">
        <v>4.0999999999999996</v>
      </c>
      <c r="M128" s="70">
        <v>3</v>
      </c>
      <c r="N128" s="71">
        <v>90</v>
      </c>
      <c r="O128" s="71">
        <v>2</v>
      </c>
      <c r="P128" s="70">
        <v>5</v>
      </c>
      <c r="Q128" s="71">
        <v>21</v>
      </c>
      <c r="R128" s="71">
        <v>1</v>
      </c>
      <c r="S128" s="70">
        <v>0.5</v>
      </c>
      <c r="T128" s="71">
        <v>2</v>
      </c>
      <c r="U128" s="71">
        <v>8</v>
      </c>
      <c r="V128" s="77">
        <v>-6</v>
      </c>
      <c r="W128" s="77">
        <v>-1.45</v>
      </c>
      <c r="X128" s="77">
        <v>-1.65</v>
      </c>
      <c r="Y128" s="70">
        <v>5.2</v>
      </c>
      <c r="Z128" s="71">
        <v>6.2</v>
      </c>
      <c r="AA128" s="77">
        <v>-1</v>
      </c>
      <c r="AB128" s="77">
        <v>-0.24</v>
      </c>
      <c r="AC128" s="77">
        <v>-0.94</v>
      </c>
      <c r="AD128" s="63" t="s">
        <v>25</v>
      </c>
    </row>
    <row r="129" spans="1:30" ht="17.25" thickBot="1">
      <c r="A129" s="72">
        <v>127</v>
      </c>
      <c r="B129" s="57" t="s">
        <v>158</v>
      </c>
      <c r="C129" s="58" t="s">
        <v>1814</v>
      </c>
      <c r="D129" s="69" t="s">
        <v>103</v>
      </c>
      <c r="E129" s="58" t="s">
        <v>77</v>
      </c>
      <c r="F129" s="69" t="s">
        <v>3660</v>
      </c>
      <c r="G129" s="69">
        <v>1998</v>
      </c>
      <c r="H129" s="70">
        <v>1</v>
      </c>
      <c r="I129" s="71">
        <v>10</v>
      </c>
      <c r="J129" s="71">
        <v>10</v>
      </c>
      <c r="K129" s="71">
        <v>1.2</v>
      </c>
      <c r="L129" s="71">
        <v>0.1</v>
      </c>
      <c r="M129" s="59">
        <v>0</v>
      </c>
      <c r="N129" s="60"/>
      <c r="O129" s="60">
        <v>0</v>
      </c>
      <c r="P129" s="70">
        <v>1</v>
      </c>
      <c r="Q129" s="71">
        <v>10</v>
      </c>
      <c r="R129" s="71">
        <v>1</v>
      </c>
      <c r="S129" s="70">
        <v>3</v>
      </c>
      <c r="T129" s="60">
        <v>0</v>
      </c>
      <c r="U129" s="60">
        <v>0</v>
      </c>
      <c r="V129" s="60">
        <v>0</v>
      </c>
      <c r="W129" s="60">
        <v>0</v>
      </c>
      <c r="X129" s="77">
        <v>-0.23</v>
      </c>
      <c r="Y129" s="59">
        <v>0</v>
      </c>
      <c r="Z129" s="71">
        <v>0.1</v>
      </c>
      <c r="AA129" s="77">
        <v>-0.1</v>
      </c>
      <c r="AB129" s="77">
        <v>-0.67</v>
      </c>
      <c r="AC129" s="77">
        <v>-1.34</v>
      </c>
      <c r="AD129" s="63" t="s">
        <v>25</v>
      </c>
    </row>
    <row r="130" spans="1:30" ht="17.25" thickBot="1">
      <c r="A130" s="72">
        <v>128</v>
      </c>
      <c r="B130" s="57" t="s">
        <v>2732</v>
      </c>
      <c r="C130" s="58" t="s">
        <v>1840</v>
      </c>
      <c r="D130" s="69" t="s">
        <v>111</v>
      </c>
      <c r="E130" s="58" t="s">
        <v>2351</v>
      </c>
      <c r="F130" s="69" t="s">
        <v>3993</v>
      </c>
      <c r="G130" s="69">
        <v>1992</v>
      </c>
      <c r="H130" s="59">
        <v>0</v>
      </c>
      <c r="I130" s="60"/>
      <c r="J130" s="60"/>
      <c r="K130" s="60"/>
      <c r="L130" s="60"/>
      <c r="M130" s="59">
        <v>0</v>
      </c>
      <c r="N130" s="60"/>
      <c r="O130" s="60">
        <v>0</v>
      </c>
      <c r="P130" s="59">
        <v>0</v>
      </c>
      <c r="Q130" s="60"/>
      <c r="R130" s="71">
        <v>8</v>
      </c>
      <c r="S130" s="59"/>
      <c r="T130" s="60"/>
      <c r="U130" s="60"/>
      <c r="V130" s="60"/>
      <c r="W130" s="60"/>
      <c r="X130" s="60"/>
      <c r="Y130" s="59"/>
      <c r="Z130" s="60"/>
      <c r="AA130" s="60"/>
      <c r="AB130" s="60"/>
      <c r="AC130" s="60"/>
      <c r="AD130" s="63" t="s">
        <v>25</v>
      </c>
    </row>
    <row r="131" spans="1:30" ht="17.25" thickBot="1">
      <c r="A131" s="72">
        <v>129</v>
      </c>
      <c r="B131" s="57" t="s">
        <v>159</v>
      </c>
      <c r="C131" s="58" t="s">
        <v>1840</v>
      </c>
      <c r="D131" s="69" t="s">
        <v>104</v>
      </c>
      <c r="E131" s="58" t="s">
        <v>71</v>
      </c>
      <c r="F131" s="69" t="s">
        <v>3661</v>
      </c>
      <c r="G131" s="69">
        <v>1993</v>
      </c>
      <c r="H131" s="70">
        <v>4</v>
      </c>
      <c r="I131" s="71">
        <v>47</v>
      </c>
      <c r="J131" s="71">
        <v>12</v>
      </c>
      <c r="K131" s="71">
        <v>5.8</v>
      </c>
      <c r="L131" s="71">
        <v>0.5</v>
      </c>
      <c r="M131" s="59">
        <v>0</v>
      </c>
      <c r="N131" s="60"/>
      <c r="O131" s="60">
        <v>0</v>
      </c>
      <c r="P131" s="70">
        <v>4</v>
      </c>
      <c r="Q131" s="71">
        <v>12</v>
      </c>
      <c r="R131" s="71">
        <v>4</v>
      </c>
      <c r="S131" s="70">
        <v>3</v>
      </c>
      <c r="T131" s="71">
        <v>2</v>
      </c>
      <c r="U131" s="60">
        <v>0</v>
      </c>
      <c r="V131" s="78">
        <v>2</v>
      </c>
      <c r="W131" s="78">
        <v>3.83</v>
      </c>
      <c r="X131" s="78">
        <v>2.65</v>
      </c>
      <c r="Y131" s="70">
        <v>1.1000000000000001</v>
      </c>
      <c r="Z131" s="71">
        <v>0.5</v>
      </c>
      <c r="AA131" s="78">
        <v>0.6</v>
      </c>
      <c r="AB131" s="78">
        <v>1.1599999999999999</v>
      </c>
      <c r="AC131" s="78">
        <v>0.68</v>
      </c>
      <c r="AD131" s="63" t="s">
        <v>25</v>
      </c>
    </row>
    <row r="132" spans="1:30" ht="17.25" thickBot="1">
      <c r="A132" s="72">
        <v>130</v>
      </c>
      <c r="B132" s="57" t="s">
        <v>2849</v>
      </c>
      <c r="C132" s="58" t="s">
        <v>1814</v>
      </c>
      <c r="D132" s="69" t="s">
        <v>103</v>
      </c>
      <c r="E132" s="58" t="s">
        <v>2351</v>
      </c>
      <c r="F132" s="69" t="s">
        <v>3662</v>
      </c>
      <c r="G132" s="69">
        <v>1998</v>
      </c>
      <c r="H132" s="70">
        <v>3</v>
      </c>
      <c r="I132" s="71">
        <v>60</v>
      </c>
      <c r="J132" s="71">
        <v>20</v>
      </c>
      <c r="K132" s="71">
        <v>7.4</v>
      </c>
      <c r="L132" s="71">
        <v>0.7</v>
      </c>
      <c r="M132" s="59">
        <v>0</v>
      </c>
      <c r="N132" s="60"/>
      <c r="O132" s="60">
        <v>0</v>
      </c>
      <c r="P132" s="70">
        <v>3</v>
      </c>
      <c r="Q132" s="71">
        <v>20</v>
      </c>
      <c r="R132" s="71">
        <v>1</v>
      </c>
      <c r="S132" s="59">
        <v>0</v>
      </c>
      <c r="T132" s="60">
        <v>0</v>
      </c>
      <c r="U132" s="71">
        <v>5</v>
      </c>
      <c r="V132" s="77">
        <v>-5</v>
      </c>
      <c r="W132" s="77">
        <v>-7.5</v>
      </c>
      <c r="X132" s="77">
        <v>-6.06</v>
      </c>
      <c r="Y132" s="70">
        <v>0.6</v>
      </c>
      <c r="Z132" s="71">
        <v>2.5</v>
      </c>
      <c r="AA132" s="77">
        <v>-1.9</v>
      </c>
      <c r="AB132" s="77">
        <v>-2.88</v>
      </c>
      <c r="AC132" s="77">
        <v>-1.52</v>
      </c>
      <c r="AD132" s="63" t="s">
        <v>25</v>
      </c>
    </row>
    <row r="133" spans="1:30" ht="17.25" thickBot="1">
      <c r="A133" s="72">
        <v>131</v>
      </c>
      <c r="B133" s="57" t="s">
        <v>160</v>
      </c>
      <c r="C133" s="58" t="s">
        <v>1814</v>
      </c>
      <c r="D133" s="69" t="s">
        <v>104</v>
      </c>
      <c r="E133" s="58" t="s">
        <v>93</v>
      </c>
      <c r="F133" s="69" t="s">
        <v>3663</v>
      </c>
      <c r="G133" s="69">
        <v>1990</v>
      </c>
      <c r="H133" s="70">
        <v>9</v>
      </c>
      <c r="I133" s="71">
        <v>790</v>
      </c>
      <c r="J133" s="71">
        <v>88</v>
      </c>
      <c r="K133" s="71">
        <v>97.5</v>
      </c>
      <c r="L133" s="71">
        <v>8.8000000000000007</v>
      </c>
      <c r="M133" s="70">
        <v>9</v>
      </c>
      <c r="N133" s="71">
        <v>88</v>
      </c>
      <c r="O133" s="71">
        <v>8</v>
      </c>
      <c r="P133" s="59">
        <v>0</v>
      </c>
      <c r="Q133" s="60"/>
      <c r="R133" s="60">
        <v>0</v>
      </c>
      <c r="S133" s="70">
        <v>1.22</v>
      </c>
      <c r="T133" s="71">
        <v>11</v>
      </c>
      <c r="U133" s="71">
        <v>15</v>
      </c>
      <c r="V133" s="77">
        <v>-4</v>
      </c>
      <c r="W133" s="77">
        <v>-0.46</v>
      </c>
      <c r="X133" s="77">
        <v>-0.46</v>
      </c>
      <c r="Y133" s="70">
        <v>11.9</v>
      </c>
      <c r="Z133" s="71">
        <v>15.5</v>
      </c>
      <c r="AA133" s="77">
        <v>-3.6</v>
      </c>
      <c r="AB133" s="77">
        <v>-0.41</v>
      </c>
      <c r="AC133" s="77">
        <v>-1.28</v>
      </c>
      <c r="AD133" s="63" t="s">
        <v>25</v>
      </c>
    </row>
    <row r="134" spans="1:30" ht="17.25" thickBot="1">
      <c r="A134" s="72">
        <v>132</v>
      </c>
      <c r="B134" s="57" t="s">
        <v>161</v>
      </c>
      <c r="C134" s="58" t="s">
        <v>1846</v>
      </c>
      <c r="D134" s="69" t="s">
        <v>103</v>
      </c>
      <c r="E134" s="58" t="s">
        <v>65</v>
      </c>
      <c r="F134" s="69" t="s">
        <v>3664</v>
      </c>
      <c r="G134" s="69">
        <v>1991</v>
      </c>
      <c r="H134" s="70">
        <v>1</v>
      </c>
      <c r="I134" s="71">
        <v>22</v>
      </c>
      <c r="J134" s="71">
        <v>22</v>
      </c>
      <c r="K134" s="71">
        <v>2.7</v>
      </c>
      <c r="L134" s="71">
        <v>0.2</v>
      </c>
      <c r="M134" s="70">
        <v>1</v>
      </c>
      <c r="N134" s="71">
        <v>22</v>
      </c>
      <c r="O134" s="60">
        <v>0</v>
      </c>
      <c r="P134" s="59">
        <v>0</v>
      </c>
      <c r="Q134" s="60"/>
      <c r="R134" s="60">
        <v>0</v>
      </c>
      <c r="S134" s="70">
        <v>3</v>
      </c>
      <c r="T134" s="71">
        <v>1</v>
      </c>
      <c r="U134" s="60">
        <v>0</v>
      </c>
      <c r="V134" s="78">
        <v>1</v>
      </c>
      <c r="W134" s="78">
        <v>4.09</v>
      </c>
      <c r="X134" s="78">
        <v>2.83</v>
      </c>
      <c r="Y134" s="70">
        <v>0.4</v>
      </c>
      <c r="Z134" s="71">
        <v>0.1</v>
      </c>
      <c r="AA134" s="78">
        <v>0.3</v>
      </c>
      <c r="AB134" s="78">
        <v>1.1299999999999999</v>
      </c>
      <c r="AC134" s="78">
        <v>0.1</v>
      </c>
      <c r="AD134" s="63" t="s">
        <v>25</v>
      </c>
    </row>
    <row r="135" spans="1:30" ht="17.25" thickBot="1">
      <c r="A135" s="72">
        <v>133</v>
      </c>
      <c r="B135" s="57" t="s">
        <v>3994</v>
      </c>
      <c r="C135" s="58" t="s">
        <v>3995</v>
      </c>
      <c r="D135" s="69" t="s">
        <v>104</v>
      </c>
      <c r="E135" s="58" t="s">
        <v>75</v>
      </c>
      <c r="F135" s="69" t="s">
        <v>3996</v>
      </c>
      <c r="G135" s="69">
        <v>2005</v>
      </c>
      <c r="H135" s="59">
        <v>0</v>
      </c>
      <c r="I135" s="60"/>
      <c r="J135" s="60"/>
      <c r="K135" s="60"/>
      <c r="L135" s="60"/>
      <c r="M135" s="59">
        <v>0</v>
      </c>
      <c r="N135" s="60"/>
      <c r="O135" s="60">
        <v>0</v>
      </c>
      <c r="P135" s="59">
        <v>0</v>
      </c>
      <c r="Q135" s="60"/>
      <c r="R135" s="71">
        <v>1</v>
      </c>
      <c r="S135" s="59"/>
      <c r="T135" s="60"/>
      <c r="U135" s="60"/>
      <c r="V135" s="60"/>
      <c r="W135" s="60"/>
      <c r="X135" s="60"/>
      <c r="Y135" s="59"/>
      <c r="Z135" s="60"/>
      <c r="AA135" s="60"/>
      <c r="AB135" s="60"/>
      <c r="AC135" s="60"/>
      <c r="AD135" s="63" t="s">
        <v>25</v>
      </c>
    </row>
    <row r="136" spans="1:30" ht="17.25" thickBot="1">
      <c r="A136" s="72">
        <v>134</v>
      </c>
      <c r="B136" s="57" t="s">
        <v>2951</v>
      </c>
      <c r="C136" s="58" t="s">
        <v>1846</v>
      </c>
      <c r="D136" s="69" t="s">
        <v>104</v>
      </c>
      <c r="E136" s="58" t="s">
        <v>2350</v>
      </c>
      <c r="F136" s="69" t="s">
        <v>3665</v>
      </c>
      <c r="G136" s="69">
        <v>1999</v>
      </c>
      <c r="H136" s="70">
        <v>6</v>
      </c>
      <c r="I136" s="71">
        <v>241</v>
      </c>
      <c r="J136" s="71">
        <v>40</v>
      </c>
      <c r="K136" s="71">
        <v>29.8</v>
      </c>
      <c r="L136" s="71">
        <v>2.7</v>
      </c>
      <c r="M136" s="70">
        <v>2</v>
      </c>
      <c r="N136" s="71">
        <v>90</v>
      </c>
      <c r="O136" s="71">
        <v>2</v>
      </c>
      <c r="P136" s="70">
        <v>4</v>
      </c>
      <c r="Q136" s="71">
        <v>15</v>
      </c>
      <c r="R136" s="71">
        <v>1</v>
      </c>
      <c r="S136" s="70">
        <v>0.67</v>
      </c>
      <c r="T136" s="71">
        <v>3</v>
      </c>
      <c r="U136" s="71">
        <v>11</v>
      </c>
      <c r="V136" s="77">
        <v>-8</v>
      </c>
      <c r="W136" s="77">
        <v>-2.99</v>
      </c>
      <c r="X136" s="77">
        <v>-1.72</v>
      </c>
      <c r="Y136" s="70">
        <v>2.6</v>
      </c>
      <c r="Z136" s="71">
        <v>5.9</v>
      </c>
      <c r="AA136" s="77">
        <v>-3.3</v>
      </c>
      <c r="AB136" s="77">
        <v>-1.22</v>
      </c>
      <c r="AC136" s="77">
        <v>-0.14000000000000001</v>
      </c>
      <c r="AD136" s="63" t="s">
        <v>25</v>
      </c>
    </row>
    <row r="137" spans="1:30" ht="17.25" thickBot="1">
      <c r="A137" s="72">
        <v>135</v>
      </c>
      <c r="B137" s="57" t="s">
        <v>3135</v>
      </c>
      <c r="C137" s="58" t="s">
        <v>1846</v>
      </c>
      <c r="D137" s="69" t="s">
        <v>1812</v>
      </c>
      <c r="E137" s="58" t="s">
        <v>83</v>
      </c>
      <c r="F137" s="69" t="s">
        <v>3666</v>
      </c>
      <c r="G137" s="69">
        <v>1995</v>
      </c>
      <c r="H137" s="70">
        <v>2</v>
      </c>
      <c r="I137" s="71">
        <v>2</v>
      </c>
      <c r="J137" s="71">
        <v>1</v>
      </c>
      <c r="K137" s="71">
        <v>0.2</v>
      </c>
      <c r="L137" s="60">
        <v>0</v>
      </c>
      <c r="M137" s="59">
        <v>0</v>
      </c>
      <c r="N137" s="60"/>
      <c r="O137" s="60">
        <v>0</v>
      </c>
      <c r="P137" s="70">
        <v>2</v>
      </c>
      <c r="Q137" s="71">
        <v>1</v>
      </c>
      <c r="R137" s="71">
        <v>4</v>
      </c>
      <c r="S137" s="70">
        <v>3</v>
      </c>
      <c r="T137" s="71">
        <v>1</v>
      </c>
      <c r="U137" s="60">
        <v>0</v>
      </c>
      <c r="V137" s="78">
        <v>1</v>
      </c>
      <c r="W137" s="78">
        <v>45</v>
      </c>
      <c r="X137" s="78">
        <v>44</v>
      </c>
      <c r="Y137" s="70">
        <v>0.6</v>
      </c>
      <c r="Z137" s="71">
        <v>0.2</v>
      </c>
      <c r="AA137" s="78">
        <v>0.4</v>
      </c>
      <c r="AB137" s="78">
        <v>19.399999999999999</v>
      </c>
      <c r="AC137" s="78">
        <v>19.13</v>
      </c>
      <c r="AD137" s="63" t="s">
        <v>25</v>
      </c>
    </row>
    <row r="138" spans="1:30" ht="17.25" thickBot="1">
      <c r="A138" s="72">
        <v>136</v>
      </c>
      <c r="B138" s="57" t="s">
        <v>2675</v>
      </c>
      <c r="C138" s="58" t="s">
        <v>1816</v>
      </c>
      <c r="D138" s="69" t="s">
        <v>1812</v>
      </c>
      <c r="E138" s="58" t="s">
        <v>83</v>
      </c>
      <c r="F138" s="69" t="s">
        <v>3667</v>
      </c>
      <c r="G138" s="69">
        <v>1999</v>
      </c>
      <c r="H138" s="70">
        <v>9</v>
      </c>
      <c r="I138" s="71">
        <v>704</v>
      </c>
      <c r="J138" s="71">
        <v>78</v>
      </c>
      <c r="K138" s="71">
        <v>86.9</v>
      </c>
      <c r="L138" s="71">
        <v>7.8</v>
      </c>
      <c r="M138" s="70">
        <v>9</v>
      </c>
      <c r="N138" s="71">
        <v>78</v>
      </c>
      <c r="O138" s="71">
        <v>2</v>
      </c>
      <c r="P138" s="59">
        <v>0</v>
      </c>
      <c r="Q138" s="60"/>
      <c r="R138" s="60">
        <v>0</v>
      </c>
      <c r="S138" s="70">
        <v>2.11</v>
      </c>
      <c r="T138" s="71">
        <v>19</v>
      </c>
      <c r="U138" s="71">
        <v>12</v>
      </c>
      <c r="V138" s="78">
        <v>7</v>
      </c>
      <c r="W138" s="78">
        <v>0.89</v>
      </c>
      <c r="X138" s="77">
        <v>-1.65</v>
      </c>
      <c r="Y138" s="70">
        <v>14.1</v>
      </c>
      <c r="Z138" s="71">
        <v>11.5</v>
      </c>
      <c r="AA138" s="78">
        <v>2.7</v>
      </c>
      <c r="AB138" s="78">
        <v>0.34</v>
      </c>
      <c r="AC138" s="78">
        <v>0.14000000000000001</v>
      </c>
      <c r="AD138" s="63" t="s">
        <v>25</v>
      </c>
    </row>
    <row r="139" spans="1:30" ht="17.25" thickBot="1">
      <c r="A139" s="72">
        <v>137</v>
      </c>
      <c r="B139" s="57" t="s">
        <v>2833</v>
      </c>
      <c r="C139" s="58" t="s">
        <v>1843</v>
      </c>
      <c r="D139" s="69" t="s">
        <v>104</v>
      </c>
      <c r="E139" s="58" t="s">
        <v>65</v>
      </c>
      <c r="F139" s="69" t="s">
        <v>3668</v>
      </c>
      <c r="G139" s="69">
        <v>1997</v>
      </c>
      <c r="H139" s="70">
        <v>8</v>
      </c>
      <c r="I139" s="71">
        <v>646</v>
      </c>
      <c r="J139" s="71">
        <v>81</v>
      </c>
      <c r="K139" s="71">
        <v>79.8</v>
      </c>
      <c r="L139" s="71">
        <v>7.2</v>
      </c>
      <c r="M139" s="70">
        <v>7</v>
      </c>
      <c r="N139" s="71">
        <v>90</v>
      </c>
      <c r="O139" s="71">
        <v>7</v>
      </c>
      <c r="P139" s="70">
        <v>1</v>
      </c>
      <c r="Q139" s="71">
        <v>16</v>
      </c>
      <c r="R139" s="60">
        <v>0</v>
      </c>
      <c r="S139" s="70">
        <v>2.25</v>
      </c>
      <c r="T139" s="71">
        <v>14</v>
      </c>
      <c r="U139" s="71">
        <v>6</v>
      </c>
      <c r="V139" s="78">
        <v>8</v>
      </c>
      <c r="W139" s="78">
        <v>1.1100000000000001</v>
      </c>
      <c r="X139" s="77">
        <v>-1.08</v>
      </c>
      <c r="Y139" s="70">
        <v>12.9</v>
      </c>
      <c r="Z139" s="71">
        <v>5.0999999999999996</v>
      </c>
      <c r="AA139" s="78">
        <v>7.8</v>
      </c>
      <c r="AB139" s="78">
        <v>1.08</v>
      </c>
      <c r="AC139" s="78">
        <v>0.23</v>
      </c>
      <c r="AD139" s="63" t="s">
        <v>25</v>
      </c>
    </row>
    <row r="140" spans="1:30" ht="17.25" thickBot="1">
      <c r="A140" s="72">
        <v>138</v>
      </c>
      <c r="B140" s="57" t="s">
        <v>162</v>
      </c>
      <c r="C140" s="58" t="s">
        <v>1848</v>
      </c>
      <c r="D140" s="69" t="s">
        <v>1821</v>
      </c>
      <c r="E140" s="58" t="s">
        <v>79</v>
      </c>
      <c r="F140" s="69" t="s">
        <v>3669</v>
      </c>
      <c r="G140" s="69">
        <v>1997</v>
      </c>
      <c r="H140" s="70">
        <v>9</v>
      </c>
      <c r="I140" s="71">
        <v>624</v>
      </c>
      <c r="J140" s="71">
        <v>69</v>
      </c>
      <c r="K140" s="71">
        <v>77</v>
      </c>
      <c r="L140" s="71">
        <v>6.9</v>
      </c>
      <c r="M140" s="70">
        <v>8</v>
      </c>
      <c r="N140" s="71">
        <v>72</v>
      </c>
      <c r="O140" s="71">
        <v>1</v>
      </c>
      <c r="P140" s="70">
        <v>1</v>
      </c>
      <c r="Q140" s="71">
        <v>45</v>
      </c>
      <c r="R140" s="60">
        <v>0</v>
      </c>
      <c r="S140" s="70">
        <v>2.2200000000000002</v>
      </c>
      <c r="T140" s="71">
        <v>16</v>
      </c>
      <c r="U140" s="71">
        <v>7</v>
      </c>
      <c r="V140" s="78">
        <v>9</v>
      </c>
      <c r="W140" s="78">
        <v>1.3</v>
      </c>
      <c r="X140" s="78">
        <v>0.33</v>
      </c>
      <c r="Y140" s="70">
        <v>16.2</v>
      </c>
      <c r="Z140" s="71">
        <v>8.8000000000000007</v>
      </c>
      <c r="AA140" s="78">
        <v>7.4</v>
      </c>
      <c r="AB140" s="78">
        <v>1.07</v>
      </c>
      <c r="AC140" s="78">
        <v>1.04</v>
      </c>
      <c r="AD140" s="63" t="s">
        <v>25</v>
      </c>
    </row>
    <row r="141" spans="1:30" ht="17.25" thickBot="1">
      <c r="A141" s="72">
        <v>139</v>
      </c>
      <c r="B141" s="57" t="s">
        <v>1804</v>
      </c>
      <c r="C141" s="58" t="s">
        <v>1869</v>
      </c>
      <c r="D141" s="69" t="s">
        <v>103</v>
      </c>
      <c r="E141" s="58" t="s">
        <v>75</v>
      </c>
      <c r="F141" s="69" t="s">
        <v>3997</v>
      </c>
      <c r="G141" s="69">
        <v>2004</v>
      </c>
      <c r="H141" s="59">
        <v>0</v>
      </c>
      <c r="I141" s="60"/>
      <c r="J141" s="60"/>
      <c r="K141" s="60"/>
      <c r="L141" s="60"/>
      <c r="M141" s="59">
        <v>0</v>
      </c>
      <c r="N141" s="60"/>
      <c r="O141" s="60">
        <v>0</v>
      </c>
      <c r="P141" s="59">
        <v>0</v>
      </c>
      <c r="Q141" s="60"/>
      <c r="R141" s="71">
        <v>1</v>
      </c>
      <c r="S141" s="59"/>
      <c r="T141" s="60"/>
      <c r="U141" s="60"/>
      <c r="V141" s="60"/>
      <c r="W141" s="60"/>
      <c r="X141" s="60"/>
      <c r="Y141" s="59"/>
      <c r="Z141" s="60"/>
      <c r="AA141" s="60"/>
      <c r="AB141" s="60"/>
      <c r="AC141" s="60"/>
      <c r="AD141" s="63" t="s">
        <v>25</v>
      </c>
    </row>
    <row r="142" spans="1:30" ht="17.25" thickBot="1">
      <c r="A142" s="72">
        <v>140</v>
      </c>
      <c r="B142" s="57" t="s">
        <v>3272</v>
      </c>
      <c r="C142" s="58" t="s">
        <v>1814</v>
      </c>
      <c r="D142" s="69" t="s">
        <v>1835</v>
      </c>
      <c r="E142" s="58" t="s">
        <v>71</v>
      </c>
      <c r="F142" s="69" t="s">
        <v>3998</v>
      </c>
      <c r="G142" s="69">
        <v>1994</v>
      </c>
      <c r="H142" s="59">
        <v>0</v>
      </c>
      <c r="I142" s="60"/>
      <c r="J142" s="60"/>
      <c r="K142" s="60"/>
      <c r="L142" s="60"/>
      <c r="M142" s="59">
        <v>0</v>
      </c>
      <c r="N142" s="60"/>
      <c r="O142" s="60">
        <v>0</v>
      </c>
      <c r="P142" s="59">
        <v>0</v>
      </c>
      <c r="Q142" s="60"/>
      <c r="R142" s="71">
        <v>4</v>
      </c>
      <c r="S142" s="59"/>
      <c r="T142" s="60"/>
      <c r="U142" s="60"/>
      <c r="V142" s="60"/>
      <c r="W142" s="60"/>
      <c r="X142" s="60"/>
      <c r="Y142" s="59"/>
      <c r="Z142" s="60"/>
      <c r="AA142" s="60"/>
      <c r="AB142" s="60"/>
      <c r="AC142" s="60"/>
      <c r="AD142" s="63" t="s">
        <v>25</v>
      </c>
    </row>
    <row r="143" spans="1:30" ht="17.25" thickBot="1">
      <c r="A143" s="72">
        <v>141</v>
      </c>
      <c r="B143" s="57" t="s">
        <v>163</v>
      </c>
      <c r="C143" s="58" t="s">
        <v>1816</v>
      </c>
      <c r="D143" s="69" t="s">
        <v>104</v>
      </c>
      <c r="E143" s="58" t="s">
        <v>83</v>
      </c>
      <c r="F143" s="69" t="s">
        <v>3670</v>
      </c>
      <c r="G143" s="69">
        <v>1993</v>
      </c>
      <c r="H143" s="70">
        <v>9</v>
      </c>
      <c r="I143" s="71">
        <v>800</v>
      </c>
      <c r="J143" s="71">
        <v>89</v>
      </c>
      <c r="K143" s="71">
        <v>98.8</v>
      </c>
      <c r="L143" s="71">
        <v>8.9</v>
      </c>
      <c r="M143" s="70">
        <v>9</v>
      </c>
      <c r="N143" s="71">
        <v>89</v>
      </c>
      <c r="O143" s="71">
        <v>8</v>
      </c>
      <c r="P143" s="59">
        <v>0</v>
      </c>
      <c r="Q143" s="60"/>
      <c r="R143" s="60">
        <v>0</v>
      </c>
      <c r="S143" s="70">
        <v>2.11</v>
      </c>
      <c r="T143" s="71">
        <v>23</v>
      </c>
      <c r="U143" s="71">
        <v>13</v>
      </c>
      <c r="V143" s="78">
        <v>10</v>
      </c>
      <c r="W143" s="78">
        <v>1.1299999999999999</v>
      </c>
      <c r="X143" s="78">
        <v>1.1299999999999999</v>
      </c>
      <c r="Y143" s="70">
        <v>17</v>
      </c>
      <c r="Z143" s="71">
        <v>13.7</v>
      </c>
      <c r="AA143" s="78">
        <v>3.3</v>
      </c>
      <c r="AB143" s="78">
        <v>0.37</v>
      </c>
      <c r="AC143" s="78">
        <v>4.18</v>
      </c>
      <c r="AD143" s="63" t="s">
        <v>25</v>
      </c>
    </row>
    <row r="144" spans="1:30" ht="17.25" thickBot="1">
      <c r="A144" s="72">
        <v>142</v>
      </c>
      <c r="B144" s="57" t="s">
        <v>164</v>
      </c>
      <c r="C144" s="58" t="s">
        <v>1816</v>
      </c>
      <c r="D144" s="69" t="s">
        <v>104</v>
      </c>
      <c r="E144" s="58" t="s">
        <v>75</v>
      </c>
      <c r="F144" s="69" t="s">
        <v>3671</v>
      </c>
      <c r="G144" s="69">
        <v>1997</v>
      </c>
      <c r="H144" s="70">
        <v>8</v>
      </c>
      <c r="I144" s="71">
        <v>700</v>
      </c>
      <c r="J144" s="71">
        <v>88</v>
      </c>
      <c r="K144" s="71">
        <v>86.4</v>
      </c>
      <c r="L144" s="71">
        <v>7.8</v>
      </c>
      <c r="M144" s="70">
        <v>8</v>
      </c>
      <c r="N144" s="71">
        <v>88</v>
      </c>
      <c r="O144" s="71">
        <v>7</v>
      </c>
      <c r="P144" s="59">
        <v>0</v>
      </c>
      <c r="Q144" s="60"/>
      <c r="R144" s="60">
        <v>0</v>
      </c>
      <c r="S144" s="70">
        <v>1.38</v>
      </c>
      <c r="T144" s="71">
        <v>6</v>
      </c>
      <c r="U144" s="71">
        <v>13</v>
      </c>
      <c r="V144" s="77">
        <v>-7</v>
      </c>
      <c r="W144" s="77">
        <v>-0.9</v>
      </c>
      <c r="X144" s="77">
        <v>-0.9</v>
      </c>
      <c r="Y144" s="70">
        <v>8.3000000000000007</v>
      </c>
      <c r="Z144" s="71">
        <v>15.3</v>
      </c>
      <c r="AA144" s="77">
        <v>-7</v>
      </c>
      <c r="AB144" s="77">
        <v>-0.9</v>
      </c>
      <c r="AC144" s="77">
        <v>-0.85</v>
      </c>
      <c r="AD144" s="63" t="s">
        <v>25</v>
      </c>
    </row>
    <row r="145" spans="1:30" ht="17.25" thickBot="1">
      <c r="A145" s="72">
        <v>143</v>
      </c>
      <c r="B145" s="57" t="s">
        <v>2676</v>
      </c>
      <c r="C145" s="58" t="s">
        <v>1816</v>
      </c>
      <c r="D145" s="69" t="s">
        <v>104</v>
      </c>
      <c r="E145" s="58" t="s">
        <v>81</v>
      </c>
      <c r="F145" s="69" t="s">
        <v>3672</v>
      </c>
      <c r="G145" s="69">
        <v>1998</v>
      </c>
      <c r="H145" s="70">
        <v>8</v>
      </c>
      <c r="I145" s="71">
        <v>720</v>
      </c>
      <c r="J145" s="71">
        <v>90</v>
      </c>
      <c r="K145" s="71">
        <v>88.9</v>
      </c>
      <c r="L145" s="71">
        <v>8</v>
      </c>
      <c r="M145" s="70">
        <v>8</v>
      </c>
      <c r="N145" s="71">
        <v>90</v>
      </c>
      <c r="O145" s="71">
        <v>8</v>
      </c>
      <c r="P145" s="59">
        <v>0</v>
      </c>
      <c r="Q145" s="60"/>
      <c r="R145" s="71">
        <v>1</v>
      </c>
      <c r="S145" s="70">
        <v>1.38</v>
      </c>
      <c r="T145" s="71">
        <v>11</v>
      </c>
      <c r="U145" s="71">
        <v>7</v>
      </c>
      <c r="V145" s="78">
        <v>4</v>
      </c>
      <c r="W145" s="78">
        <v>0.5</v>
      </c>
      <c r="X145" s="78">
        <v>0.5</v>
      </c>
      <c r="Y145" s="70">
        <v>15</v>
      </c>
      <c r="Z145" s="71">
        <v>8.1</v>
      </c>
      <c r="AA145" s="78">
        <v>6.9</v>
      </c>
      <c r="AB145" s="78">
        <v>0.86</v>
      </c>
      <c r="AC145" s="78">
        <v>0.54</v>
      </c>
      <c r="AD145" s="63" t="s">
        <v>25</v>
      </c>
    </row>
    <row r="146" spans="1:30" ht="17.25" thickBot="1">
      <c r="A146" s="72">
        <v>144</v>
      </c>
      <c r="B146" s="57" t="s">
        <v>165</v>
      </c>
      <c r="C146" s="58" t="s">
        <v>1813</v>
      </c>
      <c r="D146" s="69" t="s">
        <v>102</v>
      </c>
      <c r="E146" s="58" t="s">
        <v>79</v>
      </c>
      <c r="F146" s="69" t="s">
        <v>3673</v>
      </c>
      <c r="G146" s="69">
        <v>2005</v>
      </c>
      <c r="H146" s="70">
        <v>1</v>
      </c>
      <c r="I146" s="71">
        <v>14</v>
      </c>
      <c r="J146" s="71">
        <v>14</v>
      </c>
      <c r="K146" s="71">
        <v>1.7</v>
      </c>
      <c r="L146" s="71">
        <v>0.2</v>
      </c>
      <c r="M146" s="59">
        <v>0</v>
      </c>
      <c r="N146" s="60"/>
      <c r="O146" s="60">
        <v>0</v>
      </c>
      <c r="P146" s="70">
        <v>1</v>
      </c>
      <c r="Q146" s="71">
        <v>14</v>
      </c>
      <c r="R146" s="71">
        <v>4</v>
      </c>
      <c r="S146" s="70">
        <v>1</v>
      </c>
      <c r="T146" s="60">
        <v>0</v>
      </c>
      <c r="U146" s="60">
        <v>0</v>
      </c>
      <c r="V146" s="60">
        <v>0</v>
      </c>
      <c r="W146" s="60">
        <v>0</v>
      </c>
      <c r="X146" s="77">
        <v>-1.24</v>
      </c>
      <c r="Y146" s="59">
        <v>0</v>
      </c>
      <c r="Z146" s="60">
        <v>0</v>
      </c>
      <c r="AA146" s="60">
        <v>0</v>
      </c>
      <c r="AB146" s="78">
        <v>0.24</v>
      </c>
      <c r="AC146" s="77">
        <v>-0.6</v>
      </c>
      <c r="AD146" s="63" t="s">
        <v>25</v>
      </c>
    </row>
    <row r="147" spans="1:30" ht="17.25" thickBot="1">
      <c r="A147" s="72">
        <v>145</v>
      </c>
      <c r="B147" s="57" t="s">
        <v>2677</v>
      </c>
      <c r="C147" s="58" t="s">
        <v>1814</v>
      </c>
      <c r="D147" s="69" t="s">
        <v>103</v>
      </c>
      <c r="E147" s="58" t="s">
        <v>96</v>
      </c>
      <c r="F147" s="69" t="s">
        <v>3674</v>
      </c>
      <c r="G147" s="69">
        <v>2003</v>
      </c>
      <c r="H147" s="70">
        <v>3</v>
      </c>
      <c r="I147" s="71">
        <v>118</v>
      </c>
      <c r="J147" s="71">
        <v>39</v>
      </c>
      <c r="K147" s="71">
        <v>14.6</v>
      </c>
      <c r="L147" s="71">
        <v>1.3</v>
      </c>
      <c r="M147" s="70">
        <v>1</v>
      </c>
      <c r="N147" s="71">
        <v>65</v>
      </c>
      <c r="O147" s="60">
        <v>0</v>
      </c>
      <c r="P147" s="70">
        <v>2</v>
      </c>
      <c r="Q147" s="71">
        <v>27</v>
      </c>
      <c r="R147" s="71">
        <v>5</v>
      </c>
      <c r="S147" s="59">
        <v>0</v>
      </c>
      <c r="T147" s="60">
        <v>0</v>
      </c>
      <c r="U147" s="71">
        <v>2</v>
      </c>
      <c r="V147" s="77">
        <v>-2</v>
      </c>
      <c r="W147" s="77">
        <v>-1.53</v>
      </c>
      <c r="X147" s="77">
        <v>-1.1399999999999999</v>
      </c>
      <c r="Y147" s="70">
        <v>1.7</v>
      </c>
      <c r="Z147" s="71">
        <v>1.9</v>
      </c>
      <c r="AA147" s="77">
        <v>-0.2</v>
      </c>
      <c r="AB147" s="77">
        <v>-0.16</v>
      </c>
      <c r="AC147" s="77">
        <v>-0.5</v>
      </c>
      <c r="AD147" s="63" t="s">
        <v>25</v>
      </c>
    </row>
    <row r="148" spans="1:30" ht="17.25" thickBot="1">
      <c r="A148" s="72">
        <v>146</v>
      </c>
      <c r="B148" s="57" t="s">
        <v>166</v>
      </c>
      <c r="C148" s="58" t="s">
        <v>1834</v>
      </c>
      <c r="D148" s="69" t="s">
        <v>1812</v>
      </c>
      <c r="E148" s="58" t="s">
        <v>93</v>
      </c>
      <c r="F148" s="69" t="s">
        <v>3675</v>
      </c>
      <c r="G148" s="69">
        <v>1992</v>
      </c>
      <c r="H148" s="70">
        <v>5</v>
      </c>
      <c r="I148" s="71">
        <v>228</v>
      </c>
      <c r="J148" s="71">
        <v>46</v>
      </c>
      <c r="K148" s="71">
        <v>28.1</v>
      </c>
      <c r="L148" s="71">
        <v>2.5</v>
      </c>
      <c r="M148" s="70">
        <v>1</v>
      </c>
      <c r="N148" s="71">
        <v>90</v>
      </c>
      <c r="O148" s="71">
        <v>1</v>
      </c>
      <c r="P148" s="70">
        <v>4</v>
      </c>
      <c r="Q148" s="71">
        <v>35</v>
      </c>
      <c r="R148" s="71">
        <v>4</v>
      </c>
      <c r="S148" s="70">
        <v>1.6</v>
      </c>
      <c r="T148" s="71">
        <v>4</v>
      </c>
      <c r="U148" s="71">
        <v>5</v>
      </c>
      <c r="V148" s="77">
        <v>-1</v>
      </c>
      <c r="W148" s="77">
        <v>-0.39</v>
      </c>
      <c r="X148" s="78">
        <v>7.0000000000000007E-2</v>
      </c>
      <c r="Y148" s="70">
        <v>4.5999999999999996</v>
      </c>
      <c r="Z148" s="71">
        <v>4.4000000000000004</v>
      </c>
      <c r="AA148" s="78">
        <v>0.2</v>
      </c>
      <c r="AB148" s="78">
        <v>0.1</v>
      </c>
      <c r="AC148" s="78">
        <v>0.66</v>
      </c>
      <c r="AD148" s="63" t="s">
        <v>25</v>
      </c>
    </row>
    <row r="149" spans="1:30" ht="17.25" thickBot="1">
      <c r="A149" s="72">
        <v>147</v>
      </c>
      <c r="B149" s="57" t="s">
        <v>2963</v>
      </c>
      <c r="C149" s="58" t="s">
        <v>1846</v>
      </c>
      <c r="D149" s="69" t="s">
        <v>102</v>
      </c>
      <c r="E149" s="58" t="s">
        <v>65</v>
      </c>
      <c r="F149" s="69" t="s">
        <v>3676</v>
      </c>
      <c r="G149" s="69">
        <v>2002</v>
      </c>
      <c r="H149" s="70">
        <v>6</v>
      </c>
      <c r="I149" s="71">
        <v>401</v>
      </c>
      <c r="J149" s="71">
        <v>67</v>
      </c>
      <c r="K149" s="71">
        <v>49.5</v>
      </c>
      <c r="L149" s="71">
        <v>4.5</v>
      </c>
      <c r="M149" s="70">
        <v>5</v>
      </c>
      <c r="N149" s="71">
        <v>76</v>
      </c>
      <c r="O149" s="71">
        <v>1</v>
      </c>
      <c r="P149" s="70">
        <v>1</v>
      </c>
      <c r="Q149" s="71">
        <v>23</v>
      </c>
      <c r="R149" s="71">
        <v>1</v>
      </c>
      <c r="S149" s="70">
        <v>2</v>
      </c>
      <c r="T149" s="71">
        <v>12</v>
      </c>
      <c r="U149" s="71">
        <v>6</v>
      </c>
      <c r="V149" s="78">
        <v>6</v>
      </c>
      <c r="W149" s="78">
        <v>1.35</v>
      </c>
      <c r="X149" s="78">
        <v>0.03</v>
      </c>
      <c r="Y149" s="70">
        <v>7.9</v>
      </c>
      <c r="Z149" s="71">
        <v>3.9</v>
      </c>
      <c r="AA149" s="78">
        <v>4</v>
      </c>
      <c r="AB149" s="78">
        <v>0.9</v>
      </c>
      <c r="AC149" s="77">
        <v>-0.26</v>
      </c>
      <c r="AD149" s="63" t="s">
        <v>25</v>
      </c>
    </row>
    <row r="150" spans="1:30" ht="17.25" thickBot="1">
      <c r="A150" s="72">
        <v>148</v>
      </c>
      <c r="B150" s="57" t="s">
        <v>3273</v>
      </c>
      <c r="C150" s="58" t="s">
        <v>1823</v>
      </c>
      <c r="D150" s="69" t="s">
        <v>103</v>
      </c>
      <c r="E150" s="58" t="s">
        <v>87</v>
      </c>
      <c r="F150" s="69" t="s">
        <v>3677</v>
      </c>
      <c r="G150" s="69">
        <v>1998</v>
      </c>
      <c r="H150" s="70">
        <v>4</v>
      </c>
      <c r="I150" s="71">
        <v>336</v>
      </c>
      <c r="J150" s="71">
        <v>84</v>
      </c>
      <c r="K150" s="71">
        <v>41.5</v>
      </c>
      <c r="L150" s="71">
        <v>3.7</v>
      </c>
      <c r="M150" s="70">
        <v>4</v>
      </c>
      <c r="N150" s="71">
        <v>84</v>
      </c>
      <c r="O150" s="71">
        <v>2</v>
      </c>
      <c r="P150" s="59">
        <v>0</v>
      </c>
      <c r="Q150" s="60"/>
      <c r="R150" s="71">
        <v>1</v>
      </c>
      <c r="S150" s="70">
        <v>0.75</v>
      </c>
      <c r="T150" s="71">
        <v>3</v>
      </c>
      <c r="U150" s="71">
        <v>3</v>
      </c>
      <c r="V150" s="60">
        <v>0</v>
      </c>
      <c r="W150" s="60">
        <v>0</v>
      </c>
      <c r="X150" s="78">
        <v>0.38</v>
      </c>
      <c r="Y150" s="70">
        <v>5.2</v>
      </c>
      <c r="Z150" s="71">
        <v>3.6</v>
      </c>
      <c r="AA150" s="78">
        <v>1.6</v>
      </c>
      <c r="AB150" s="78">
        <v>0.43</v>
      </c>
      <c r="AC150" s="78">
        <v>1.06</v>
      </c>
      <c r="AD150" s="63" t="s">
        <v>25</v>
      </c>
    </row>
    <row r="151" spans="1:30" ht="17.25" thickBot="1">
      <c r="A151" s="72">
        <v>149</v>
      </c>
      <c r="B151" s="57" t="s">
        <v>3389</v>
      </c>
      <c r="C151" s="58" t="s">
        <v>1814</v>
      </c>
      <c r="D151" s="69" t="s">
        <v>102</v>
      </c>
      <c r="E151" s="58" t="s">
        <v>71</v>
      </c>
      <c r="F151" s="69" t="s">
        <v>3999</v>
      </c>
      <c r="G151" s="69">
        <v>2005</v>
      </c>
      <c r="H151" s="59">
        <v>0</v>
      </c>
      <c r="I151" s="60"/>
      <c r="J151" s="60"/>
      <c r="K151" s="60"/>
      <c r="L151" s="60"/>
      <c r="M151" s="59">
        <v>0</v>
      </c>
      <c r="N151" s="60"/>
      <c r="O151" s="60">
        <v>0</v>
      </c>
      <c r="P151" s="59">
        <v>0</v>
      </c>
      <c r="Q151" s="60"/>
      <c r="R151" s="71">
        <v>1</v>
      </c>
      <c r="S151" s="59"/>
      <c r="T151" s="60"/>
      <c r="U151" s="60"/>
      <c r="V151" s="60"/>
      <c r="W151" s="60"/>
      <c r="X151" s="60"/>
      <c r="Y151" s="59"/>
      <c r="Z151" s="60"/>
      <c r="AA151" s="60"/>
      <c r="AB151" s="60"/>
      <c r="AC151" s="60"/>
      <c r="AD151" s="63" t="s">
        <v>25</v>
      </c>
    </row>
    <row r="152" spans="1:30" ht="17.25" thickBot="1">
      <c r="A152" s="72">
        <v>150</v>
      </c>
      <c r="B152" s="57" t="s">
        <v>167</v>
      </c>
      <c r="C152" s="58" t="s">
        <v>1824</v>
      </c>
      <c r="D152" s="69" t="s">
        <v>104</v>
      </c>
      <c r="E152" s="58" t="s">
        <v>63</v>
      </c>
      <c r="F152" s="69" t="s">
        <v>3678</v>
      </c>
      <c r="G152" s="69">
        <v>1997</v>
      </c>
      <c r="H152" s="70">
        <v>8</v>
      </c>
      <c r="I152" s="71">
        <v>566</v>
      </c>
      <c r="J152" s="71">
        <v>71</v>
      </c>
      <c r="K152" s="71">
        <v>69.900000000000006</v>
      </c>
      <c r="L152" s="71">
        <v>6.3</v>
      </c>
      <c r="M152" s="70">
        <v>6</v>
      </c>
      <c r="N152" s="71">
        <v>90</v>
      </c>
      <c r="O152" s="71">
        <v>6</v>
      </c>
      <c r="P152" s="70">
        <v>2</v>
      </c>
      <c r="Q152" s="71">
        <v>13</v>
      </c>
      <c r="R152" s="71">
        <v>1</v>
      </c>
      <c r="S152" s="70">
        <v>2.5</v>
      </c>
      <c r="T152" s="71">
        <v>13</v>
      </c>
      <c r="U152" s="71">
        <v>5</v>
      </c>
      <c r="V152" s="78">
        <v>8</v>
      </c>
      <c r="W152" s="78">
        <v>1.27</v>
      </c>
      <c r="X152" s="78">
        <v>0.53</v>
      </c>
      <c r="Y152" s="70">
        <v>10.1</v>
      </c>
      <c r="Z152" s="71">
        <v>5.8</v>
      </c>
      <c r="AA152" s="78">
        <v>4.3</v>
      </c>
      <c r="AB152" s="78">
        <v>0.68</v>
      </c>
      <c r="AC152" s="77">
        <v>-0.69</v>
      </c>
      <c r="AD152" s="63" t="s">
        <v>25</v>
      </c>
    </row>
    <row r="153" spans="1:30" ht="17.25" thickBot="1">
      <c r="A153" s="72">
        <v>151</v>
      </c>
      <c r="B153" s="57" t="s">
        <v>168</v>
      </c>
      <c r="C153" s="58" t="s">
        <v>1841</v>
      </c>
      <c r="D153" s="69" t="s">
        <v>1821</v>
      </c>
      <c r="E153" s="58" t="s">
        <v>96</v>
      </c>
      <c r="F153" s="69" t="s">
        <v>3679</v>
      </c>
      <c r="G153" s="69">
        <v>1993</v>
      </c>
      <c r="H153" s="70">
        <v>9</v>
      </c>
      <c r="I153" s="71">
        <v>766</v>
      </c>
      <c r="J153" s="71">
        <v>85</v>
      </c>
      <c r="K153" s="71">
        <v>94.6</v>
      </c>
      <c r="L153" s="71">
        <v>8.5</v>
      </c>
      <c r="M153" s="70">
        <v>9</v>
      </c>
      <c r="N153" s="71">
        <v>85</v>
      </c>
      <c r="O153" s="71">
        <v>5</v>
      </c>
      <c r="P153" s="59">
        <v>0</v>
      </c>
      <c r="Q153" s="60"/>
      <c r="R153" s="60">
        <v>0</v>
      </c>
      <c r="S153" s="70">
        <v>0.78</v>
      </c>
      <c r="T153" s="71">
        <v>9</v>
      </c>
      <c r="U153" s="71">
        <v>14</v>
      </c>
      <c r="V153" s="77">
        <v>-5</v>
      </c>
      <c r="W153" s="77">
        <v>-0.59</v>
      </c>
      <c r="X153" s="77">
        <v>-0.59</v>
      </c>
      <c r="Y153" s="70">
        <v>13.9</v>
      </c>
      <c r="Z153" s="71">
        <v>12.4</v>
      </c>
      <c r="AA153" s="78">
        <v>1.4</v>
      </c>
      <c r="AB153" s="78">
        <v>0.17</v>
      </c>
      <c r="AC153" s="77">
        <v>-1.9</v>
      </c>
      <c r="AD153" s="63" t="s">
        <v>25</v>
      </c>
    </row>
    <row r="154" spans="1:30" ht="17.25" thickBot="1">
      <c r="A154" s="72">
        <v>152</v>
      </c>
      <c r="B154" s="57" t="s">
        <v>169</v>
      </c>
      <c r="C154" s="58" t="s">
        <v>1841</v>
      </c>
      <c r="D154" s="69" t="s">
        <v>103</v>
      </c>
      <c r="E154" s="58" t="s">
        <v>85</v>
      </c>
      <c r="F154" s="69" t="s">
        <v>3680</v>
      </c>
      <c r="G154" s="69">
        <v>2000</v>
      </c>
      <c r="H154" s="70">
        <v>8</v>
      </c>
      <c r="I154" s="71">
        <v>719</v>
      </c>
      <c r="J154" s="71">
        <v>90</v>
      </c>
      <c r="K154" s="71">
        <v>88.8</v>
      </c>
      <c r="L154" s="71">
        <v>8</v>
      </c>
      <c r="M154" s="70">
        <v>8</v>
      </c>
      <c r="N154" s="71">
        <v>90</v>
      </c>
      <c r="O154" s="71">
        <v>7</v>
      </c>
      <c r="P154" s="59">
        <v>0</v>
      </c>
      <c r="Q154" s="60"/>
      <c r="R154" s="60">
        <v>0</v>
      </c>
      <c r="S154" s="70">
        <v>1.38</v>
      </c>
      <c r="T154" s="71">
        <v>7</v>
      </c>
      <c r="U154" s="71">
        <v>10</v>
      </c>
      <c r="V154" s="77">
        <v>-3</v>
      </c>
      <c r="W154" s="77">
        <v>-0.38</v>
      </c>
      <c r="X154" s="78">
        <v>0.61</v>
      </c>
      <c r="Y154" s="70">
        <v>9.3000000000000007</v>
      </c>
      <c r="Z154" s="71">
        <v>11.3</v>
      </c>
      <c r="AA154" s="77">
        <v>-2</v>
      </c>
      <c r="AB154" s="77">
        <v>-0.25</v>
      </c>
      <c r="AC154" s="78">
        <v>0.62</v>
      </c>
      <c r="AD154" s="63" t="s">
        <v>25</v>
      </c>
    </row>
    <row r="155" spans="1:30" ht="17.25" thickBot="1">
      <c r="A155" s="72">
        <v>153</v>
      </c>
      <c r="B155" s="57" t="s">
        <v>2678</v>
      </c>
      <c r="C155" s="58" t="s">
        <v>1814</v>
      </c>
      <c r="D155" s="69" t="s">
        <v>1835</v>
      </c>
      <c r="E155" s="58" t="s">
        <v>2653</v>
      </c>
      <c r="F155" s="69" t="s">
        <v>3681</v>
      </c>
      <c r="G155" s="69">
        <v>1999</v>
      </c>
      <c r="H155" s="70">
        <v>9</v>
      </c>
      <c r="I155" s="71">
        <v>565</v>
      </c>
      <c r="J155" s="71">
        <v>63</v>
      </c>
      <c r="K155" s="71">
        <v>69.8</v>
      </c>
      <c r="L155" s="71">
        <v>6.3</v>
      </c>
      <c r="M155" s="70">
        <v>6</v>
      </c>
      <c r="N155" s="71">
        <v>83</v>
      </c>
      <c r="O155" s="71">
        <v>3</v>
      </c>
      <c r="P155" s="70">
        <v>3</v>
      </c>
      <c r="Q155" s="71">
        <v>22</v>
      </c>
      <c r="R155" s="60">
        <v>0</v>
      </c>
      <c r="S155" s="70">
        <v>0.56000000000000005</v>
      </c>
      <c r="T155" s="71">
        <v>7</v>
      </c>
      <c r="U155" s="71">
        <v>12</v>
      </c>
      <c r="V155" s="77">
        <v>-5</v>
      </c>
      <c r="W155" s="77">
        <v>-0.8</v>
      </c>
      <c r="X155" s="78">
        <v>0.67</v>
      </c>
      <c r="Y155" s="70">
        <v>9.1999999999999993</v>
      </c>
      <c r="Z155" s="71">
        <v>13.3</v>
      </c>
      <c r="AA155" s="77">
        <v>-4.0999999999999996</v>
      </c>
      <c r="AB155" s="77">
        <v>-0.65</v>
      </c>
      <c r="AC155" s="78">
        <v>0.22</v>
      </c>
      <c r="AD155" s="63" t="s">
        <v>25</v>
      </c>
    </row>
    <row r="156" spans="1:30" ht="17.25" thickBot="1">
      <c r="A156" s="72">
        <v>154</v>
      </c>
      <c r="B156" s="57" t="s">
        <v>3259</v>
      </c>
      <c r="C156" s="58" t="s">
        <v>1814</v>
      </c>
      <c r="D156" s="69" t="s">
        <v>103</v>
      </c>
      <c r="E156" s="58" t="s">
        <v>93</v>
      </c>
      <c r="F156" s="69" t="s">
        <v>3682</v>
      </c>
      <c r="G156" s="69">
        <v>2001</v>
      </c>
      <c r="H156" s="70">
        <v>3</v>
      </c>
      <c r="I156" s="71">
        <v>60</v>
      </c>
      <c r="J156" s="71">
        <v>20</v>
      </c>
      <c r="K156" s="71">
        <v>7.4</v>
      </c>
      <c r="L156" s="71">
        <v>0.7</v>
      </c>
      <c r="M156" s="59">
        <v>0</v>
      </c>
      <c r="N156" s="60"/>
      <c r="O156" s="60">
        <v>0</v>
      </c>
      <c r="P156" s="70">
        <v>3</v>
      </c>
      <c r="Q156" s="71">
        <v>20</v>
      </c>
      <c r="R156" s="71">
        <v>1</v>
      </c>
      <c r="S156" s="70">
        <v>1.33</v>
      </c>
      <c r="T156" s="71">
        <v>2</v>
      </c>
      <c r="U156" s="71">
        <v>2</v>
      </c>
      <c r="V156" s="60">
        <v>0</v>
      </c>
      <c r="W156" s="60">
        <v>0</v>
      </c>
      <c r="X156" s="78">
        <v>0.48</v>
      </c>
      <c r="Y156" s="70">
        <v>1.9</v>
      </c>
      <c r="Z156" s="71">
        <v>1.1000000000000001</v>
      </c>
      <c r="AA156" s="78">
        <v>0.8</v>
      </c>
      <c r="AB156" s="78">
        <v>1.26</v>
      </c>
      <c r="AC156" s="78">
        <v>1.76</v>
      </c>
      <c r="AD156" s="63" t="s">
        <v>25</v>
      </c>
    </row>
    <row r="157" spans="1:30" ht="17.25" thickBot="1">
      <c r="A157" s="72">
        <v>155</v>
      </c>
      <c r="B157" s="57" t="s">
        <v>367</v>
      </c>
      <c r="C157" s="58" t="s">
        <v>1850</v>
      </c>
      <c r="D157" s="69" t="s">
        <v>111</v>
      </c>
      <c r="E157" s="58" t="s">
        <v>67</v>
      </c>
      <c r="F157" s="69" t="s">
        <v>4000</v>
      </c>
      <c r="G157" s="69">
        <v>1989</v>
      </c>
      <c r="H157" s="59">
        <v>0</v>
      </c>
      <c r="I157" s="60"/>
      <c r="J157" s="60"/>
      <c r="K157" s="60"/>
      <c r="L157" s="60"/>
      <c r="M157" s="59">
        <v>0</v>
      </c>
      <c r="N157" s="60"/>
      <c r="O157" s="60">
        <v>0</v>
      </c>
      <c r="P157" s="59">
        <v>0</v>
      </c>
      <c r="Q157" s="60"/>
      <c r="R157" s="71">
        <v>9</v>
      </c>
      <c r="S157" s="59"/>
      <c r="T157" s="60"/>
      <c r="U157" s="60"/>
      <c r="V157" s="60"/>
      <c r="W157" s="60"/>
      <c r="X157" s="60"/>
      <c r="Y157" s="59"/>
      <c r="Z157" s="60"/>
      <c r="AA157" s="60"/>
      <c r="AB157" s="60"/>
      <c r="AC157" s="60"/>
      <c r="AD157" s="63" t="s">
        <v>25</v>
      </c>
    </row>
    <row r="158" spans="1:30" ht="17.25" thickBot="1">
      <c r="A158" s="72">
        <v>156</v>
      </c>
      <c r="B158" s="57" t="s">
        <v>3390</v>
      </c>
      <c r="C158" s="58" t="s">
        <v>1840</v>
      </c>
      <c r="D158" s="69" t="s">
        <v>104</v>
      </c>
      <c r="E158" s="58" t="s">
        <v>67</v>
      </c>
      <c r="F158" s="69" t="s">
        <v>3458</v>
      </c>
      <c r="G158" s="69">
        <v>1991</v>
      </c>
      <c r="H158" s="59">
        <v>0</v>
      </c>
      <c r="I158" s="60"/>
      <c r="J158" s="60"/>
      <c r="K158" s="60"/>
      <c r="L158" s="60"/>
      <c r="M158" s="59">
        <v>0</v>
      </c>
      <c r="N158" s="60"/>
      <c r="O158" s="60">
        <v>0</v>
      </c>
      <c r="P158" s="59">
        <v>0</v>
      </c>
      <c r="Q158" s="60"/>
      <c r="R158" s="71">
        <v>3</v>
      </c>
      <c r="S158" s="59"/>
      <c r="T158" s="60"/>
      <c r="U158" s="60"/>
      <c r="V158" s="60"/>
      <c r="W158" s="60"/>
      <c r="X158" s="60"/>
      <c r="Y158" s="59"/>
      <c r="Z158" s="60"/>
      <c r="AA158" s="60"/>
      <c r="AB158" s="60"/>
      <c r="AC158" s="60"/>
      <c r="AD158" s="63" t="s">
        <v>25</v>
      </c>
    </row>
    <row r="159" spans="1:30" ht="17.25" thickBot="1">
      <c r="A159" s="72">
        <v>157</v>
      </c>
      <c r="B159" s="57" t="s">
        <v>170</v>
      </c>
      <c r="C159" s="58" t="s">
        <v>1814</v>
      </c>
      <c r="D159" s="69" t="s">
        <v>104</v>
      </c>
      <c r="E159" s="58" t="s">
        <v>73</v>
      </c>
      <c r="F159" s="69" t="s">
        <v>3683</v>
      </c>
      <c r="G159" s="69">
        <v>1991</v>
      </c>
      <c r="H159" s="70">
        <v>9</v>
      </c>
      <c r="I159" s="71">
        <v>810</v>
      </c>
      <c r="J159" s="71">
        <v>90</v>
      </c>
      <c r="K159" s="71">
        <v>100</v>
      </c>
      <c r="L159" s="71">
        <v>9</v>
      </c>
      <c r="M159" s="70">
        <v>9</v>
      </c>
      <c r="N159" s="71">
        <v>90</v>
      </c>
      <c r="O159" s="71">
        <v>9</v>
      </c>
      <c r="P159" s="59">
        <v>0</v>
      </c>
      <c r="Q159" s="60"/>
      <c r="R159" s="60">
        <v>0</v>
      </c>
      <c r="S159" s="70">
        <v>1.78</v>
      </c>
      <c r="T159" s="71">
        <v>22</v>
      </c>
      <c r="U159" s="71">
        <v>18</v>
      </c>
      <c r="V159" s="78">
        <v>4</v>
      </c>
      <c r="W159" s="78">
        <v>0.44</v>
      </c>
      <c r="X159" s="60"/>
      <c r="Y159" s="70">
        <v>17.3</v>
      </c>
      <c r="Z159" s="71">
        <v>14.6</v>
      </c>
      <c r="AA159" s="78">
        <v>2.8</v>
      </c>
      <c r="AB159" s="78">
        <v>0.31</v>
      </c>
      <c r="AC159" s="60"/>
      <c r="AD159" s="63" t="s">
        <v>25</v>
      </c>
    </row>
    <row r="160" spans="1:30" ht="17.25" thickBot="1">
      <c r="A160" s="72">
        <v>158</v>
      </c>
      <c r="B160" s="57" t="s">
        <v>2834</v>
      </c>
      <c r="C160" s="58" t="s">
        <v>1848</v>
      </c>
      <c r="D160" s="69" t="s">
        <v>1821</v>
      </c>
      <c r="E160" s="58" t="s">
        <v>83</v>
      </c>
      <c r="F160" s="69" t="s">
        <v>3489</v>
      </c>
      <c r="G160" s="69">
        <v>2003</v>
      </c>
      <c r="H160" s="70">
        <v>6</v>
      </c>
      <c r="I160" s="71">
        <v>73</v>
      </c>
      <c r="J160" s="71">
        <v>12</v>
      </c>
      <c r="K160" s="71">
        <v>9</v>
      </c>
      <c r="L160" s="71">
        <v>0.8</v>
      </c>
      <c r="M160" s="59">
        <v>0</v>
      </c>
      <c r="N160" s="60"/>
      <c r="O160" s="60">
        <v>0</v>
      </c>
      <c r="P160" s="70">
        <v>6</v>
      </c>
      <c r="Q160" s="71">
        <v>12</v>
      </c>
      <c r="R160" s="71">
        <v>1</v>
      </c>
      <c r="S160" s="70">
        <v>2.5</v>
      </c>
      <c r="T160" s="71">
        <v>6</v>
      </c>
      <c r="U160" s="60">
        <v>0</v>
      </c>
      <c r="V160" s="78">
        <v>6</v>
      </c>
      <c r="W160" s="78">
        <v>7.4</v>
      </c>
      <c r="X160" s="78">
        <v>6.91</v>
      </c>
      <c r="Y160" s="70">
        <v>2.9</v>
      </c>
      <c r="Z160" s="71">
        <v>1.1000000000000001</v>
      </c>
      <c r="AA160" s="78">
        <v>1.7</v>
      </c>
      <c r="AB160" s="78">
        <v>2.1</v>
      </c>
      <c r="AC160" s="78">
        <v>1.96</v>
      </c>
      <c r="AD160" s="63" t="s">
        <v>25</v>
      </c>
    </row>
    <row r="161" spans="1:30" ht="17.25" thickBot="1">
      <c r="A161" s="72">
        <v>159</v>
      </c>
      <c r="B161" s="57" t="s">
        <v>3274</v>
      </c>
      <c r="C161" s="58" t="s">
        <v>1814</v>
      </c>
      <c r="D161" s="69" t="s">
        <v>103</v>
      </c>
      <c r="E161" s="58" t="s">
        <v>85</v>
      </c>
      <c r="F161" s="69" t="s">
        <v>3460</v>
      </c>
      <c r="G161" s="69">
        <v>2003</v>
      </c>
      <c r="H161" s="59">
        <v>0</v>
      </c>
      <c r="I161" s="60"/>
      <c r="J161" s="60"/>
      <c r="K161" s="60"/>
      <c r="L161" s="60"/>
      <c r="M161" s="59">
        <v>0</v>
      </c>
      <c r="N161" s="60"/>
      <c r="O161" s="60">
        <v>0</v>
      </c>
      <c r="P161" s="59">
        <v>0</v>
      </c>
      <c r="Q161" s="60"/>
      <c r="R161" s="71">
        <v>4</v>
      </c>
      <c r="S161" s="59"/>
      <c r="T161" s="60"/>
      <c r="U161" s="60"/>
      <c r="V161" s="60"/>
      <c r="W161" s="60"/>
      <c r="X161" s="60"/>
      <c r="Y161" s="59"/>
      <c r="Z161" s="60"/>
      <c r="AA161" s="60"/>
      <c r="AB161" s="60"/>
      <c r="AC161" s="60"/>
      <c r="AD161" s="63" t="s">
        <v>25</v>
      </c>
    </row>
    <row r="162" spans="1:30" ht="17.25" thickBot="1">
      <c r="A162" s="72">
        <v>160</v>
      </c>
      <c r="B162" s="57" t="s">
        <v>66</v>
      </c>
      <c r="C162" s="58" t="s">
        <v>1824</v>
      </c>
      <c r="D162" s="69" t="s">
        <v>111</v>
      </c>
      <c r="E162" s="58" t="s">
        <v>65</v>
      </c>
      <c r="F162" s="69" t="s">
        <v>3684</v>
      </c>
      <c r="G162" s="69">
        <v>1993</v>
      </c>
      <c r="H162" s="70">
        <v>8</v>
      </c>
      <c r="I162" s="71">
        <v>720</v>
      </c>
      <c r="J162" s="71">
        <v>90</v>
      </c>
      <c r="K162" s="71">
        <v>88.9</v>
      </c>
      <c r="L162" s="71">
        <v>8</v>
      </c>
      <c r="M162" s="70">
        <v>8</v>
      </c>
      <c r="N162" s="71">
        <v>90</v>
      </c>
      <c r="O162" s="71">
        <v>8</v>
      </c>
      <c r="P162" s="59">
        <v>0</v>
      </c>
      <c r="Q162" s="60"/>
      <c r="R162" s="71">
        <v>1</v>
      </c>
      <c r="S162" s="70">
        <v>2.25</v>
      </c>
      <c r="T162" s="71">
        <v>17</v>
      </c>
      <c r="U162" s="71">
        <v>6</v>
      </c>
      <c r="V162" s="78">
        <v>11</v>
      </c>
      <c r="W162" s="78">
        <v>1.37</v>
      </c>
      <c r="X162" s="78">
        <v>0.37</v>
      </c>
      <c r="Y162" s="70">
        <v>14.9</v>
      </c>
      <c r="Z162" s="71">
        <v>5.5</v>
      </c>
      <c r="AA162" s="78">
        <v>9.4</v>
      </c>
      <c r="AB162" s="78">
        <v>1.17</v>
      </c>
      <c r="AC162" s="78">
        <v>1.25</v>
      </c>
      <c r="AD162" s="63" t="s">
        <v>25</v>
      </c>
    </row>
    <row r="163" spans="1:30" ht="17.25" thickBot="1">
      <c r="A163" s="72">
        <v>161</v>
      </c>
      <c r="B163" s="57" t="s">
        <v>171</v>
      </c>
      <c r="C163" s="58" t="s">
        <v>1816</v>
      </c>
      <c r="D163" s="69" t="s">
        <v>1821</v>
      </c>
      <c r="E163" s="58" t="s">
        <v>85</v>
      </c>
      <c r="F163" s="69" t="s">
        <v>3473</v>
      </c>
      <c r="G163" s="69">
        <v>1998</v>
      </c>
      <c r="H163" s="70">
        <v>8</v>
      </c>
      <c r="I163" s="71">
        <v>697</v>
      </c>
      <c r="J163" s="71">
        <v>87</v>
      </c>
      <c r="K163" s="71">
        <v>86</v>
      </c>
      <c r="L163" s="71">
        <v>7.7</v>
      </c>
      <c r="M163" s="70">
        <v>8</v>
      </c>
      <c r="N163" s="71">
        <v>87</v>
      </c>
      <c r="O163" s="71">
        <v>4</v>
      </c>
      <c r="P163" s="59">
        <v>0</v>
      </c>
      <c r="Q163" s="60"/>
      <c r="R163" s="60">
        <v>0</v>
      </c>
      <c r="S163" s="70">
        <v>1.1299999999999999</v>
      </c>
      <c r="T163" s="71">
        <v>5</v>
      </c>
      <c r="U163" s="71">
        <v>8</v>
      </c>
      <c r="V163" s="77">
        <v>-3</v>
      </c>
      <c r="W163" s="77">
        <v>-0.39</v>
      </c>
      <c r="X163" s="78">
        <v>0.41</v>
      </c>
      <c r="Y163" s="70">
        <v>9</v>
      </c>
      <c r="Z163" s="71">
        <v>9.5</v>
      </c>
      <c r="AA163" s="77">
        <v>-0.5</v>
      </c>
      <c r="AB163" s="77">
        <v>-0.06</v>
      </c>
      <c r="AC163" s="78">
        <v>1.81</v>
      </c>
      <c r="AD163" s="63" t="s">
        <v>25</v>
      </c>
    </row>
    <row r="164" spans="1:30" ht="17.25" thickBot="1">
      <c r="A164" s="72">
        <v>162</v>
      </c>
      <c r="B164" s="57" t="s">
        <v>2679</v>
      </c>
      <c r="C164" s="58" t="s">
        <v>1834</v>
      </c>
      <c r="D164" s="69" t="s">
        <v>104</v>
      </c>
      <c r="E164" s="58" t="s">
        <v>2351</v>
      </c>
      <c r="F164" s="69" t="s">
        <v>3685</v>
      </c>
      <c r="G164" s="69">
        <v>1992</v>
      </c>
      <c r="H164" s="70">
        <v>6</v>
      </c>
      <c r="I164" s="71">
        <v>482</v>
      </c>
      <c r="J164" s="71">
        <v>80</v>
      </c>
      <c r="K164" s="71">
        <v>59.5</v>
      </c>
      <c r="L164" s="71">
        <v>5.4</v>
      </c>
      <c r="M164" s="70">
        <v>6</v>
      </c>
      <c r="N164" s="71">
        <v>80</v>
      </c>
      <c r="O164" s="71">
        <v>4</v>
      </c>
      <c r="P164" s="59">
        <v>0</v>
      </c>
      <c r="Q164" s="60"/>
      <c r="R164" s="60">
        <v>0</v>
      </c>
      <c r="S164" s="70">
        <v>0.17</v>
      </c>
      <c r="T164" s="71">
        <v>4</v>
      </c>
      <c r="U164" s="71">
        <v>17</v>
      </c>
      <c r="V164" s="77">
        <v>-13</v>
      </c>
      <c r="W164" s="77">
        <v>-2.4300000000000002</v>
      </c>
      <c r="X164" s="77">
        <v>-1.33</v>
      </c>
      <c r="Y164" s="70">
        <v>3.5</v>
      </c>
      <c r="Z164" s="71">
        <v>14.6</v>
      </c>
      <c r="AA164" s="77">
        <v>-11.1</v>
      </c>
      <c r="AB164" s="77">
        <v>-2.06</v>
      </c>
      <c r="AC164" s="77">
        <v>-1.48</v>
      </c>
      <c r="AD164" s="63" t="s">
        <v>25</v>
      </c>
    </row>
    <row r="165" spans="1:30" ht="17.25" thickBot="1">
      <c r="A165" s="72">
        <v>163</v>
      </c>
      <c r="B165" s="57" t="s">
        <v>2733</v>
      </c>
      <c r="C165" s="58" t="s">
        <v>1831</v>
      </c>
      <c r="D165" s="69" t="s">
        <v>104</v>
      </c>
      <c r="E165" s="58" t="s">
        <v>2350</v>
      </c>
      <c r="F165" s="69" t="s">
        <v>3469</v>
      </c>
      <c r="G165" s="69">
        <v>1998</v>
      </c>
      <c r="H165" s="59">
        <v>0</v>
      </c>
      <c r="I165" s="60"/>
      <c r="J165" s="60"/>
      <c r="K165" s="60"/>
      <c r="L165" s="60"/>
      <c r="M165" s="59">
        <v>0</v>
      </c>
      <c r="N165" s="60"/>
      <c r="O165" s="60">
        <v>0</v>
      </c>
      <c r="P165" s="59">
        <v>0</v>
      </c>
      <c r="Q165" s="60"/>
      <c r="R165" s="71">
        <v>1</v>
      </c>
      <c r="S165" s="59"/>
      <c r="T165" s="60"/>
      <c r="U165" s="60"/>
      <c r="V165" s="60"/>
      <c r="W165" s="60"/>
      <c r="X165" s="60"/>
      <c r="Y165" s="59"/>
      <c r="Z165" s="60"/>
      <c r="AA165" s="60"/>
      <c r="AB165" s="60"/>
      <c r="AC165" s="60"/>
      <c r="AD165" s="63" t="s">
        <v>25</v>
      </c>
    </row>
    <row r="166" spans="1:30" ht="17.25" thickBot="1">
      <c r="A166" s="72">
        <v>164</v>
      </c>
      <c r="B166" s="57" t="s">
        <v>172</v>
      </c>
      <c r="C166" s="58" t="s">
        <v>1831</v>
      </c>
      <c r="D166" s="69" t="s">
        <v>1821</v>
      </c>
      <c r="E166" s="58" t="s">
        <v>87</v>
      </c>
      <c r="F166" s="69" t="s">
        <v>3686</v>
      </c>
      <c r="G166" s="69">
        <v>2002</v>
      </c>
      <c r="H166" s="70">
        <v>9</v>
      </c>
      <c r="I166" s="71">
        <v>385</v>
      </c>
      <c r="J166" s="71">
        <v>43</v>
      </c>
      <c r="K166" s="71">
        <v>47.5</v>
      </c>
      <c r="L166" s="71">
        <v>4.3</v>
      </c>
      <c r="M166" s="70">
        <v>3</v>
      </c>
      <c r="N166" s="71">
        <v>79</v>
      </c>
      <c r="O166" s="71">
        <v>1</v>
      </c>
      <c r="P166" s="70">
        <v>6</v>
      </c>
      <c r="Q166" s="71">
        <v>25</v>
      </c>
      <c r="R166" s="60">
        <v>0</v>
      </c>
      <c r="S166" s="70">
        <v>1.1100000000000001</v>
      </c>
      <c r="T166" s="71">
        <v>6</v>
      </c>
      <c r="U166" s="71">
        <v>3</v>
      </c>
      <c r="V166" s="78">
        <v>3</v>
      </c>
      <c r="W166" s="78">
        <v>0.7</v>
      </c>
      <c r="X166" s="78">
        <v>1.76</v>
      </c>
      <c r="Y166" s="70">
        <v>6.4</v>
      </c>
      <c r="Z166" s="71">
        <v>5.4</v>
      </c>
      <c r="AA166" s="78">
        <v>1</v>
      </c>
      <c r="AB166" s="78">
        <v>0.24</v>
      </c>
      <c r="AC166" s="78">
        <v>0.83</v>
      </c>
      <c r="AD166" s="63" t="s">
        <v>25</v>
      </c>
    </row>
    <row r="167" spans="1:30" ht="17.25" thickBot="1">
      <c r="A167" s="72">
        <v>165</v>
      </c>
      <c r="B167" s="57" t="s">
        <v>173</v>
      </c>
      <c r="C167" s="58" t="s">
        <v>1814</v>
      </c>
      <c r="D167" s="69" t="s">
        <v>103</v>
      </c>
      <c r="E167" s="58" t="s">
        <v>79</v>
      </c>
      <c r="F167" s="69" t="s">
        <v>3687</v>
      </c>
      <c r="G167" s="69">
        <v>2003</v>
      </c>
      <c r="H167" s="70">
        <v>7</v>
      </c>
      <c r="I167" s="71">
        <v>197</v>
      </c>
      <c r="J167" s="71">
        <v>28</v>
      </c>
      <c r="K167" s="71">
        <v>24.3</v>
      </c>
      <c r="L167" s="71">
        <v>2.2000000000000002</v>
      </c>
      <c r="M167" s="70">
        <v>1</v>
      </c>
      <c r="N167" s="71">
        <v>45</v>
      </c>
      <c r="O167" s="60">
        <v>0</v>
      </c>
      <c r="P167" s="70">
        <v>6</v>
      </c>
      <c r="Q167" s="71">
        <v>25</v>
      </c>
      <c r="R167" s="71">
        <v>2</v>
      </c>
      <c r="S167" s="70">
        <v>2.4300000000000002</v>
      </c>
      <c r="T167" s="71">
        <v>8</v>
      </c>
      <c r="U167" s="71">
        <v>1</v>
      </c>
      <c r="V167" s="78">
        <v>7</v>
      </c>
      <c r="W167" s="78">
        <v>3.2</v>
      </c>
      <c r="X167" s="78">
        <v>2.61</v>
      </c>
      <c r="Y167" s="70">
        <v>4.7</v>
      </c>
      <c r="Z167" s="71">
        <v>2.5</v>
      </c>
      <c r="AA167" s="78">
        <v>2.1</v>
      </c>
      <c r="AB167" s="78">
        <v>0.98</v>
      </c>
      <c r="AC167" s="78">
        <v>0.2</v>
      </c>
      <c r="AD167" s="63" t="s">
        <v>25</v>
      </c>
    </row>
    <row r="168" spans="1:30" ht="17.25" thickBot="1">
      <c r="A168" s="72">
        <v>166</v>
      </c>
      <c r="B168" s="57" t="s">
        <v>3322</v>
      </c>
      <c r="C168" s="58" t="s">
        <v>1851</v>
      </c>
      <c r="D168" s="69" t="s">
        <v>103</v>
      </c>
      <c r="E168" s="58" t="s">
        <v>63</v>
      </c>
      <c r="F168" s="69" t="s">
        <v>4001</v>
      </c>
      <c r="G168" s="69">
        <v>1992</v>
      </c>
      <c r="H168" s="59">
        <v>0</v>
      </c>
      <c r="I168" s="60"/>
      <c r="J168" s="60"/>
      <c r="K168" s="60"/>
      <c r="L168" s="60"/>
      <c r="M168" s="59">
        <v>0</v>
      </c>
      <c r="N168" s="60"/>
      <c r="O168" s="60">
        <v>0</v>
      </c>
      <c r="P168" s="59">
        <v>0</v>
      </c>
      <c r="Q168" s="60"/>
      <c r="R168" s="71">
        <v>2</v>
      </c>
      <c r="S168" s="59"/>
      <c r="T168" s="60"/>
      <c r="U168" s="60"/>
      <c r="V168" s="60"/>
      <c r="W168" s="60"/>
      <c r="X168" s="60"/>
      <c r="Y168" s="59"/>
      <c r="Z168" s="60"/>
      <c r="AA168" s="60"/>
      <c r="AB168" s="60"/>
      <c r="AC168" s="60"/>
      <c r="AD168" s="63" t="s">
        <v>25</v>
      </c>
    </row>
    <row r="169" spans="1:30" ht="17.25" thickBot="1">
      <c r="A169" s="72">
        <v>167</v>
      </c>
      <c r="B169" s="57" t="s">
        <v>174</v>
      </c>
      <c r="C169" s="58" t="s">
        <v>1824</v>
      </c>
      <c r="D169" s="69" t="s">
        <v>104</v>
      </c>
      <c r="E169" s="58" t="s">
        <v>71</v>
      </c>
      <c r="F169" s="69" t="s">
        <v>3688</v>
      </c>
      <c r="G169" s="69">
        <v>1999</v>
      </c>
      <c r="H169" s="70">
        <v>6</v>
      </c>
      <c r="I169" s="71">
        <v>149</v>
      </c>
      <c r="J169" s="71">
        <v>25</v>
      </c>
      <c r="K169" s="71">
        <v>18.399999999999999</v>
      </c>
      <c r="L169" s="71">
        <v>1.7</v>
      </c>
      <c r="M169" s="70">
        <v>1</v>
      </c>
      <c r="N169" s="71">
        <v>90</v>
      </c>
      <c r="O169" s="71">
        <v>1</v>
      </c>
      <c r="P169" s="70">
        <v>5</v>
      </c>
      <c r="Q169" s="71">
        <v>12</v>
      </c>
      <c r="R169" s="71">
        <v>3</v>
      </c>
      <c r="S169" s="70">
        <v>2.67</v>
      </c>
      <c r="T169" s="71">
        <v>4</v>
      </c>
      <c r="U169" s="71">
        <v>3</v>
      </c>
      <c r="V169" s="78">
        <v>1</v>
      </c>
      <c r="W169" s="78">
        <v>0.6</v>
      </c>
      <c r="X169" s="77">
        <v>-0.89</v>
      </c>
      <c r="Y169" s="70">
        <v>1.8</v>
      </c>
      <c r="Z169" s="71">
        <v>3.5</v>
      </c>
      <c r="AA169" s="77">
        <v>-1.7</v>
      </c>
      <c r="AB169" s="77">
        <v>-1.05</v>
      </c>
      <c r="AC169" s="77">
        <v>-1.92</v>
      </c>
      <c r="AD169" s="63" t="s">
        <v>25</v>
      </c>
    </row>
    <row r="170" spans="1:30" ht="17.25" thickBot="1">
      <c r="A170" s="72">
        <v>168</v>
      </c>
      <c r="B170" s="57" t="s">
        <v>2835</v>
      </c>
      <c r="C170" s="58" t="s">
        <v>1863</v>
      </c>
      <c r="D170" s="69" t="s">
        <v>103</v>
      </c>
      <c r="E170" s="58" t="s">
        <v>79</v>
      </c>
      <c r="F170" s="69" t="s">
        <v>3689</v>
      </c>
      <c r="G170" s="69">
        <v>1993</v>
      </c>
      <c r="H170" s="70">
        <v>5</v>
      </c>
      <c r="I170" s="71">
        <v>110</v>
      </c>
      <c r="J170" s="71">
        <v>22</v>
      </c>
      <c r="K170" s="71">
        <v>13.6</v>
      </c>
      <c r="L170" s="71">
        <v>1.2</v>
      </c>
      <c r="M170" s="70">
        <v>1</v>
      </c>
      <c r="N170" s="71">
        <v>57</v>
      </c>
      <c r="O170" s="60">
        <v>0</v>
      </c>
      <c r="P170" s="70">
        <v>4</v>
      </c>
      <c r="Q170" s="71">
        <v>13</v>
      </c>
      <c r="R170" s="71">
        <v>3</v>
      </c>
      <c r="S170" s="70">
        <v>2.4</v>
      </c>
      <c r="T170" s="60">
        <v>0</v>
      </c>
      <c r="U170" s="71">
        <v>2</v>
      </c>
      <c r="V170" s="77">
        <v>-2</v>
      </c>
      <c r="W170" s="77">
        <v>-1.64</v>
      </c>
      <c r="X170" s="77">
        <v>-3.31</v>
      </c>
      <c r="Y170" s="70">
        <v>0.8</v>
      </c>
      <c r="Z170" s="71">
        <v>3.1</v>
      </c>
      <c r="AA170" s="77">
        <v>-2.2999999999999998</v>
      </c>
      <c r="AB170" s="77">
        <v>-1.85</v>
      </c>
      <c r="AC170" s="77">
        <v>-3.1</v>
      </c>
      <c r="AD170" s="63" t="s">
        <v>25</v>
      </c>
    </row>
    <row r="171" spans="1:30" ht="17.25" thickBot="1">
      <c r="A171" s="72">
        <v>169</v>
      </c>
      <c r="B171" s="57" t="s">
        <v>175</v>
      </c>
      <c r="C171" s="58" t="s">
        <v>1827</v>
      </c>
      <c r="D171" s="69" t="s">
        <v>103</v>
      </c>
      <c r="E171" s="58" t="s">
        <v>69</v>
      </c>
      <c r="F171" s="69" t="s">
        <v>3690</v>
      </c>
      <c r="G171" s="69">
        <v>1992</v>
      </c>
      <c r="H171" s="70">
        <v>8</v>
      </c>
      <c r="I171" s="71">
        <v>405</v>
      </c>
      <c r="J171" s="71">
        <v>51</v>
      </c>
      <c r="K171" s="71">
        <v>50</v>
      </c>
      <c r="L171" s="71">
        <v>4.5</v>
      </c>
      <c r="M171" s="70">
        <v>3</v>
      </c>
      <c r="N171" s="71">
        <v>90</v>
      </c>
      <c r="O171" s="71">
        <v>3</v>
      </c>
      <c r="P171" s="70">
        <v>5</v>
      </c>
      <c r="Q171" s="71">
        <v>27</v>
      </c>
      <c r="R171" s="71">
        <v>1</v>
      </c>
      <c r="S171" s="70">
        <v>1.5</v>
      </c>
      <c r="T171" s="71">
        <v>9</v>
      </c>
      <c r="U171" s="71">
        <v>9</v>
      </c>
      <c r="V171" s="60">
        <v>0</v>
      </c>
      <c r="W171" s="60">
        <v>0</v>
      </c>
      <c r="X171" s="78">
        <v>0.44</v>
      </c>
      <c r="Y171" s="70">
        <v>7.9</v>
      </c>
      <c r="Z171" s="71">
        <v>7.6</v>
      </c>
      <c r="AA171" s="78">
        <v>0.3</v>
      </c>
      <c r="AB171" s="78">
        <v>7.0000000000000007E-2</v>
      </c>
      <c r="AC171" s="78">
        <v>0.08</v>
      </c>
      <c r="AD171" s="63" t="s">
        <v>25</v>
      </c>
    </row>
    <row r="172" spans="1:30" ht="17.25" thickBot="1">
      <c r="A172" s="72">
        <v>170</v>
      </c>
      <c r="B172" s="57" t="s">
        <v>176</v>
      </c>
      <c r="C172" s="58" t="s">
        <v>1844</v>
      </c>
      <c r="D172" s="69" t="s">
        <v>104</v>
      </c>
      <c r="E172" s="58" t="s">
        <v>73</v>
      </c>
      <c r="F172" s="69" t="s">
        <v>3691</v>
      </c>
      <c r="G172" s="69">
        <v>1998</v>
      </c>
      <c r="H172" s="70">
        <v>6</v>
      </c>
      <c r="I172" s="71">
        <v>495</v>
      </c>
      <c r="J172" s="71">
        <v>83</v>
      </c>
      <c r="K172" s="71">
        <v>61.1</v>
      </c>
      <c r="L172" s="71">
        <v>5.5</v>
      </c>
      <c r="M172" s="70">
        <v>6</v>
      </c>
      <c r="N172" s="71">
        <v>83</v>
      </c>
      <c r="O172" s="71">
        <v>5</v>
      </c>
      <c r="P172" s="59">
        <v>0</v>
      </c>
      <c r="Q172" s="60"/>
      <c r="R172" s="60">
        <v>0</v>
      </c>
      <c r="S172" s="70">
        <v>2</v>
      </c>
      <c r="T172" s="71">
        <v>15</v>
      </c>
      <c r="U172" s="71">
        <v>10</v>
      </c>
      <c r="V172" s="78">
        <v>5</v>
      </c>
      <c r="W172" s="78">
        <v>0.91</v>
      </c>
      <c r="X172" s="78">
        <v>1.19</v>
      </c>
      <c r="Y172" s="70">
        <v>11.6</v>
      </c>
      <c r="Z172" s="71">
        <v>10.1</v>
      </c>
      <c r="AA172" s="78">
        <v>1.6</v>
      </c>
      <c r="AB172" s="78">
        <v>0.28999999999999998</v>
      </c>
      <c r="AC172" s="77">
        <v>-0.06</v>
      </c>
      <c r="AD172" s="63" t="s">
        <v>25</v>
      </c>
    </row>
    <row r="173" spans="1:30" ht="17.25" thickBot="1">
      <c r="A173" s="72">
        <v>171</v>
      </c>
      <c r="B173" s="57" t="s">
        <v>3120</v>
      </c>
      <c r="C173" s="58" t="s">
        <v>1852</v>
      </c>
      <c r="D173" s="69" t="s">
        <v>104</v>
      </c>
      <c r="E173" s="58" t="s">
        <v>69</v>
      </c>
      <c r="F173" s="69" t="s">
        <v>3692</v>
      </c>
      <c r="G173" s="69">
        <v>1988</v>
      </c>
      <c r="H173" s="70">
        <v>4</v>
      </c>
      <c r="I173" s="71">
        <v>268</v>
      </c>
      <c r="J173" s="71">
        <v>67</v>
      </c>
      <c r="K173" s="71">
        <v>33.1</v>
      </c>
      <c r="L173" s="71">
        <v>3</v>
      </c>
      <c r="M173" s="70">
        <v>3</v>
      </c>
      <c r="N173" s="71">
        <v>87</v>
      </c>
      <c r="O173" s="71">
        <v>1</v>
      </c>
      <c r="P173" s="70">
        <v>1</v>
      </c>
      <c r="Q173" s="71">
        <v>7</v>
      </c>
      <c r="R173" s="71">
        <v>2</v>
      </c>
      <c r="S173" s="70">
        <v>2.25</v>
      </c>
      <c r="T173" s="71">
        <v>5</v>
      </c>
      <c r="U173" s="71">
        <v>4</v>
      </c>
      <c r="V173" s="78">
        <v>1</v>
      </c>
      <c r="W173" s="78">
        <v>0.34</v>
      </c>
      <c r="X173" s="78">
        <v>0.83</v>
      </c>
      <c r="Y173" s="70">
        <v>3.3</v>
      </c>
      <c r="Z173" s="71">
        <v>4.2</v>
      </c>
      <c r="AA173" s="77">
        <v>-1</v>
      </c>
      <c r="AB173" s="77">
        <v>-0.33</v>
      </c>
      <c r="AC173" s="77">
        <v>-0.53</v>
      </c>
      <c r="AD173" s="63" t="s">
        <v>25</v>
      </c>
    </row>
    <row r="174" spans="1:30" ht="17.25" thickBot="1">
      <c r="A174" s="72">
        <v>172</v>
      </c>
      <c r="B174" s="57" t="s">
        <v>177</v>
      </c>
      <c r="C174" s="58" t="s">
        <v>1814</v>
      </c>
      <c r="D174" s="69" t="s">
        <v>1812</v>
      </c>
      <c r="E174" s="58" t="s">
        <v>85</v>
      </c>
      <c r="F174" s="69" t="s">
        <v>3693</v>
      </c>
      <c r="G174" s="69">
        <v>1998</v>
      </c>
      <c r="H174" s="70">
        <v>7</v>
      </c>
      <c r="I174" s="71">
        <v>627</v>
      </c>
      <c r="J174" s="71">
        <v>90</v>
      </c>
      <c r="K174" s="71">
        <v>77.400000000000006</v>
      </c>
      <c r="L174" s="71">
        <v>7</v>
      </c>
      <c r="M174" s="70">
        <v>7</v>
      </c>
      <c r="N174" s="71">
        <v>90</v>
      </c>
      <c r="O174" s="71">
        <v>6</v>
      </c>
      <c r="P174" s="59">
        <v>0</v>
      </c>
      <c r="Q174" s="60"/>
      <c r="R174" s="60">
        <v>0</v>
      </c>
      <c r="S174" s="70">
        <v>1.57</v>
      </c>
      <c r="T174" s="71">
        <v>7</v>
      </c>
      <c r="U174" s="71">
        <v>7</v>
      </c>
      <c r="V174" s="60">
        <v>0</v>
      </c>
      <c r="W174" s="60">
        <v>0</v>
      </c>
      <c r="X174" s="78">
        <v>1.97</v>
      </c>
      <c r="Y174" s="70">
        <v>8.1</v>
      </c>
      <c r="Z174" s="71">
        <v>9.3000000000000007</v>
      </c>
      <c r="AA174" s="77">
        <v>-1.2</v>
      </c>
      <c r="AB174" s="77">
        <v>-0.17</v>
      </c>
      <c r="AC174" s="78">
        <v>0.63</v>
      </c>
      <c r="AD174" s="63" t="s">
        <v>25</v>
      </c>
    </row>
    <row r="175" spans="1:30" ht="17.25" thickBot="1">
      <c r="A175" s="72">
        <v>173</v>
      </c>
      <c r="B175" s="57" t="s">
        <v>92</v>
      </c>
      <c r="C175" s="58" t="s">
        <v>1836</v>
      </c>
      <c r="D175" s="69" t="s">
        <v>111</v>
      </c>
      <c r="E175" s="58" t="s">
        <v>91</v>
      </c>
      <c r="F175" s="69" t="s">
        <v>4002</v>
      </c>
      <c r="G175" s="69">
        <v>1985</v>
      </c>
      <c r="H175" s="59">
        <v>0</v>
      </c>
      <c r="I175" s="60"/>
      <c r="J175" s="60"/>
      <c r="K175" s="60"/>
      <c r="L175" s="60"/>
      <c r="M175" s="59">
        <v>0</v>
      </c>
      <c r="N175" s="60"/>
      <c r="O175" s="60">
        <v>0</v>
      </c>
      <c r="P175" s="59">
        <v>0</v>
      </c>
      <c r="Q175" s="60"/>
      <c r="R175" s="71">
        <v>8</v>
      </c>
      <c r="S175" s="59"/>
      <c r="T175" s="60"/>
      <c r="U175" s="60"/>
      <c r="V175" s="60"/>
      <c r="W175" s="60"/>
      <c r="X175" s="60"/>
      <c r="Y175" s="59"/>
      <c r="Z175" s="60"/>
      <c r="AA175" s="60"/>
      <c r="AB175" s="60"/>
      <c r="AC175" s="60"/>
      <c r="AD175" s="63" t="s">
        <v>25</v>
      </c>
    </row>
    <row r="176" spans="1:30" ht="17.25" thickBot="1">
      <c r="A176" s="72">
        <v>174</v>
      </c>
      <c r="B176" s="57" t="s">
        <v>3002</v>
      </c>
      <c r="C176" s="58" t="s">
        <v>1822</v>
      </c>
      <c r="D176" s="69" t="s">
        <v>1812</v>
      </c>
      <c r="E176" s="58" t="s">
        <v>73</v>
      </c>
      <c r="F176" s="69" t="s">
        <v>3694</v>
      </c>
      <c r="G176" s="69">
        <v>2002</v>
      </c>
      <c r="H176" s="70">
        <v>5</v>
      </c>
      <c r="I176" s="71">
        <v>144</v>
      </c>
      <c r="J176" s="71">
        <v>29</v>
      </c>
      <c r="K176" s="71">
        <v>17.8</v>
      </c>
      <c r="L176" s="71">
        <v>1.6</v>
      </c>
      <c r="M176" s="59">
        <v>0</v>
      </c>
      <c r="N176" s="60"/>
      <c r="O176" s="60">
        <v>0</v>
      </c>
      <c r="P176" s="70">
        <v>5</v>
      </c>
      <c r="Q176" s="71">
        <v>29</v>
      </c>
      <c r="R176" s="60">
        <v>0</v>
      </c>
      <c r="S176" s="70">
        <v>1.4</v>
      </c>
      <c r="T176" s="71">
        <v>5</v>
      </c>
      <c r="U176" s="71">
        <v>4</v>
      </c>
      <c r="V176" s="78">
        <v>1</v>
      </c>
      <c r="W176" s="78">
        <v>0.62</v>
      </c>
      <c r="X176" s="78">
        <v>0.22</v>
      </c>
      <c r="Y176" s="70">
        <v>3.9</v>
      </c>
      <c r="Z176" s="71">
        <v>1.8</v>
      </c>
      <c r="AA176" s="78">
        <v>2.1</v>
      </c>
      <c r="AB176" s="78">
        <v>1.28</v>
      </c>
      <c r="AC176" s="78">
        <v>1.18</v>
      </c>
      <c r="AD176" s="63" t="s">
        <v>25</v>
      </c>
    </row>
    <row r="177" spans="1:30" ht="17.25" thickBot="1">
      <c r="A177" s="72">
        <v>175</v>
      </c>
      <c r="B177" s="57" t="s">
        <v>1762</v>
      </c>
      <c r="C177" s="58" t="s">
        <v>1824</v>
      </c>
      <c r="D177" s="69" t="s">
        <v>104</v>
      </c>
      <c r="E177" s="58" t="s">
        <v>87</v>
      </c>
      <c r="F177" s="69" t="s">
        <v>4003</v>
      </c>
      <c r="G177" s="69">
        <v>1989</v>
      </c>
      <c r="H177" s="59">
        <v>0</v>
      </c>
      <c r="I177" s="60"/>
      <c r="J177" s="60"/>
      <c r="K177" s="60"/>
      <c r="L177" s="60"/>
      <c r="M177" s="59">
        <v>0</v>
      </c>
      <c r="N177" s="60"/>
      <c r="O177" s="60">
        <v>0</v>
      </c>
      <c r="P177" s="59">
        <v>0</v>
      </c>
      <c r="Q177" s="60"/>
      <c r="R177" s="71">
        <v>1</v>
      </c>
      <c r="S177" s="59"/>
      <c r="T177" s="60"/>
      <c r="U177" s="60"/>
      <c r="V177" s="60"/>
      <c r="W177" s="60"/>
      <c r="X177" s="60"/>
      <c r="Y177" s="59"/>
      <c r="Z177" s="60"/>
      <c r="AA177" s="60"/>
      <c r="AB177" s="60"/>
      <c r="AC177" s="60"/>
      <c r="AD177" s="63" t="s">
        <v>25</v>
      </c>
    </row>
    <row r="178" spans="1:30" ht="17.25" thickBot="1">
      <c r="A178" s="72">
        <v>176</v>
      </c>
      <c r="B178" s="57" t="s">
        <v>179</v>
      </c>
      <c r="C178" s="58" t="s">
        <v>1834</v>
      </c>
      <c r="D178" s="69" t="s">
        <v>102</v>
      </c>
      <c r="E178" s="58" t="s">
        <v>73</v>
      </c>
      <c r="F178" s="69" t="s">
        <v>3695</v>
      </c>
      <c r="G178" s="69">
        <v>2004</v>
      </c>
      <c r="H178" s="70">
        <v>9</v>
      </c>
      <c r="I178" s="71">
        <v>437</v>
      </c>
      <c r="J178" s="71">
        <v>49</v>
      </c>
      <c r="K178" s="71">
        <v>54</v>
      </c>
      <c r="L178" s="71">
        <v>4.9000000000000004</v>
      </c>
      <c r="M178" s="70">
        <v>5</v>
      </c>
      <c r="N178" s="71">
        <v>64</v>
      </c>
      <c r="O178" s="71">
        <v>1</v>
      </c>
      <c r="P178" s="70">
        <v>4</v>
      </c>
      <c r="Q178" s="71">
        <v>30</v>
      </c>
      <c r="R178" s="60">
        <v>0</v>
      </c>
      <c r="S178" s="70">
        <v>1.78</v>
      </c>
      <c r="T178" s="71">
        <v>9</v>
      </c>
      <c r="U178" s="71">
        <v>11</v>
      </c>
      <c r="V178" s="77">
        <v>-2</v>
      </c>
      <c r="W178" s="77">
        <v>-0.41</v>
      </c>
      <c r="X178" s="77">
        <v>-1.86</v>
      </c>
      <c r="Y178" s="70">
        <v>8.1</v>
      </c>
      <c r="Z178" s="71">
        <v>9.1</v>
      </c>
      <c r="AA178" s="77">
        <v>-1</v>
      </c>
      <c r="AB178" s="77">
        <v>-0.21</v>
      </c>
      <c r="AC178" s="77">
        <v>-1.1200000000000001</v>
      </c>
      <c r="AD178" s="63" t="s">
        <v>25</v>
      </c>
    </row>
    <row r="179" spans="1:30" ht="17.25" thickBot="1">
      <c r="A179" s="72">
        <v>177</v>
      </c>
      <c r="B179" s="57" t="s">
        <v>180</v>
      </c>
      <c r="C179" s="58" t="s">
        <v>1843</v>
      </c>
      <c r="D179" s="69" t="s">
        <v>1812</v>
      </c>
      <c r="E179" s="58" t="s">
        <v>69</v>
      </c>
      <c r="F179" s="69" t="s">
        <v>3696</v>
      </c>
      <c r="G179" s="69">
        <v>1994</v>
      </c>
      <c r="H179" s="70">
        <v>9</v>
      </c>
      <c r="I179" s="71">
        <v>810</v>
      </c>
      <c r="J179" s="71">
        <v>90</v>
      </c>
      <c r="K179" s="71">
        <v>100</v>
      </c>
      <c r="L179" s="71">
        <v>9</v>
      </c>
      <c r="M179" s="70">
        <v>9</v>
      </c>
      <c r="N179" s="71">
        <v>90</v>
      </c>
      <c r="O179" s="71">
        <v>9</v>
      </c>
      <c r="P179" s="59">
        <v>0</v>
      </c>
      <c r="Q179" s="60"/>
      <c r="R179" s="60">
        <v>0</v>
      </c>
      <c r="S179" s="70">
        <v>1.67</v>
      </c>
      <c r="T179" s="71">
        <v>11</v>
      </c>
      <c r="U179" s="71">
        <v>13</v>
      </c>
      <c r="V179" s="77">
        <v>-2</v>
      </c>
      <c r="W179" s="77">
        <v>-0.22</v>
      </c>
      <c r="X179" s="60"/>
      <c r="Y179" s="70">
        <v>13.7</v>
      </c>
      <c r="Z179" s="71">
        <v>13.5</v>
      </c>
      <c r="AA179" s="78">
        <v>0.2</v>
      </c>
      <c r="AB179" s="78">
        <v>0.02</v>
      </c>
      <c r="AC179" s="60"/>
      <c r="AD179" s="63" t="s">
        <v>25</v>
      </c>
    </row>
    <row r="180" spans="1:30" ht="17.25" thickBot="1">
      <c r="A180" s="72">
        <v>178</v>
      </c>
      <c r="B180" s="57" t="s">
        <v>2964</v>
      </c>
      <c r="C180" s="58" t="s">
        <v>1822</v>
      </c>
      <c r="D180" s="69" t="s">
        <v>1835</v>
      </c>
      <c r="E180" s="58" t="s">
        <v>69</v>
      </c>
      <c r="F180" s="69" t="s">
        <v>4004</v>
      </c>
      <c r="G180" s="69">
        <v>2003</v>
      </c>
      <c r="H180" s="59">
        <v>0</v>
      </c>
      <c r="I180" s="60"/>
      <c r="J180" s="60"/>
      <c r="K180" s="60"/>
      <c r="L180" s="60"/>
      <c r="M180" s="59">
        <v>0</v>
      </c>
      <c r="N180" s="60"/>
      <c r="O180" s="60">
        <v>0</v>
      </c>
      <c r="P180" s="59">
        <v>0</v>
      </c>
      <c r="Q180" s="60"/>
      <c r="R180" s="71">
        <v>1</v>
      </c>
      <c r="S180" s="59"/>
      <c r="T180" s="60"/>
      <c r="U180" s="60"/>
      <c r="V180" s="60"/>
      <c r="W180" s="60"/>
      <c r="X180" s="60"/>
      <c r="Y180" s="59"/>
      <c r="Z180" s="60"/>
      <c r="AA180" s="60"/>
      <c r="AB180" s="60"/>
      <c r="AC180" s="60"/>
      <c r="AD180" s="63" t="s">
        <v>25</v>
      </c>
    </row>
    <row r="181" spans="1:30" ht="17.25" thickBot="1">
      <c r="A181" s="72">
        <v>179</v>
      </c>
      <c r="B181" s="57" t="s">
        <v>1780</v>
      </c>
      <c r="C181" s="58" t="s">
        <v>1823</v>
      </c>
      <c r="D181" s="69" t="s">
        <v>103</v>
      </c>
      <c r="E181" s="58" t="s">
        <v>81</v>
      </c>
      <c r="F181" s="69" t="s">
        <v>3697</v>
      </c>
      <c r="G181" s="69">
        <v>2001</v>
      </c>
      <c r="H181" s="70">
        <v>9</v>
      </c>
      <c r="I181" s="71">
        <v>776</v>
      </c>
      <c r="J181" s="71">
        <v>86</v>
      </c>
      <c r="K181" s="71">
        <v>95.8</v>
      </c>
      <c r="L181" s="71">
        <v>8.6</v>
      </c>
      <c r="M181" s="70">
        <v>9</v>
      </c>
      <c r="N181" s="71">
        <v>86</v>
      </c>
      <c r="O181" s="71">
        <v>6</v>
      </c>
      <c r="P181" s="59">
        <v>0</v>
      </c>
      <c r="Q181" s="60"/>
      <c r="R181" s="60">
        <v>0</v>
      </c>
      <c r="S181" s="70">
        <v>1.33</v>
      </c>
      <c r="T181" s="71">
        <v>13</v>
      </c>
      <c r="U181" s="71">
        <v>8</v>
      </c>
      <c r="V181" s="78">
        <v>5</v>
      </c>
      <c r="W181" s="78">
        <v>0.57999999999999996</v>
      </c>
      <c r="X181" s="78">
        <v>3.23</v>
      </c>
      <c r="Y181" s="70">
        <v>15.3</v>
      </c>
      <c r="Z181" s="71">
        <v>8.3000000000000007</v>
      </c>
      <c r="AA181" s="78">
        <v>7</v>
      </c>
      <c r="AB181" s="78">
        <v>0.81</v>
      </c>
      <c r="AC181" s="78">
        <v>0.16</v>
      </c>
      <c r="AD181" s="63" t="s">
        <v>25</v>
      </c>
    </row>
    <row r="182" spans="1:30" ht="17.25" thickBot="1">
      <c r="A182" s="72">
        <v>180</v>
      </c>
      <c r="B182" s="57" t="s">
        <v>3487</v>
      </c>
      <c r="C182" s="58" t="s">
        <v>1813</v>
      </c>
      <c r="D182" s="69" t="s">
        <v>1821</v>
      </c>
      <c r="E182" s="58" t="s">
        <v>2351</v>
      </c>
      <c r="F182" s="69" t="s">
        <v>4005</v>
      </c>
      <c r="G182" s="69">
        <v>1991</v>
      </c>
      <c r="H182" s="59">
        <v>0</v>
      </c>
      <c r="I182" s="60"/>
      <c r="J182" s="60"/>
      <c r="K182" s="60"/>
      <c r="L182" s="60"/>
      <c r="M182" s="59">
        <v>0</v>
      </c>
      <c r="N182" s="60"/>
      <c r="O182" s="60">
        <v>0</v>
      </c>
      <c r="P182" s="59">
        <v>0</v>
      </c>
      <c r="Q182" s="60"/>
      <c r="R182" s="71">
        <v>2</v>
      </c>
      <c r="S182" s="59"/>
      <c r="T182" s="60"/>
      <c r="U182" s="60"/>
      <c r="V182" s="60"/>
      <c r="W182" s="60"/>
      <c r="X182" s="60"/>
      <c r="Y182" s="59"/>
      <c r="Z182" s="60"/>
      <c r="AA182" s="60"/>
      <c r="AB182" s="60"/>
      <c r="AC182" s="60"/>
      <c r="AD182" s="63" t="s">
        <v>25</v>
      </c>
    </row>
    <row r="183" spans="1:30" ht="17.25" thickBot="1">
      <c r="A183" s="72">
        <v>181</v>
      </c>
      <c r="B183" s="57" t="s">
        <v>2680</v>
      </c>
      <c r="C183" s="58" t="s">
        <v>1820</v>
      </c>
      <c r="D183" s="69" t="s">
        <v>111</v>
      </c>
      <c r="E183" s="58" t="s">
        <v>77</v>
      </c>
      <c r="F183" s="69" t="s">
        <v>3474</v>
      </c>
      <c r="G183" s="69">
        <v>1993</v>
      </c>
      <c r="H183" s="70">
        <v>8</v>
      </c>
      <c r="I183" s="71">
        <v>720</v>
      </c>
      <c r="J183" s="71">
        <v>90</v>
      </c>
      <c r="K183" s="71">
        <v>88.9</v>
      </c>
      <c r="L183" s="71">
        <v>8</v>
      </c>
      <c r="M183" s="70">
        <v>8</v>
      </c>
      <c r="N183" s="71">
        <v>90</v>
      </c>
      <c r="O183" s="71">
        <v>8</v>
      </c>
      <c r="P183" s="59">
        <v>0</v>
      </c>
      <c r="Q183" s="60"/>
      <c r="R183" s="60">
        <v>0</v>
      </c>
      <c r="S183" s="70">
        <v>1.25</v>
      </c>
      <c r="T183" s="71">
        <v>13</v>
      </c>
      <c r="U183" s="71">
        <v>10</v>
      </c>
      <c r="V183" s="78">
        <v>3</v>
      </c>
      <c r="W183" s="78">
        <v>0.37</v>
      </c>
      <c r="X183" s="78">
        <v>1.37</v>
      </c>
      <c r="Y183" s="70">
        <v>15.9</v>
      </c>
      <c r="Z183" s="71">
        <v>9.5</v>
      </c>
      <c r="AA183" s="78">
        <v>6.4</v>
      </c>
      <c r="AB183" s="78">
        <v>0.8</v>
      </c>
      <c r="AC183" s="78">
        <v>1.29</v>
      </c>
      <c r="AD183" s="63" t="s">
        <v>25</v>
      </c>
    </row>
    <row r="184" spans="1:30" ht="17.25" thickBot="1">
      <c r="A184" s="72">
        <v>182</v>
      </c>
      <c r="B184" s="57" t="s">
        <v>181</v>
      </c>
      <c r="C184" s="58" t="s">
        <v>1814</v>
      </c>
      <c r="D184" s="69" t="s">
        <v>1821</v>
      </c>
      <c r="E184" s="58" t="s">
        <v>65</v>
      </c>
      <c r="F184" s="69" t="s">
        <v>3698</v>
      </c>
      <c r="G184" s="69">
        <v>2000</v>
      </c>
      <c r="H184" s="70">
        <v>9</v>
      </c>
      <c r="I184" s="71">
        <v>696</v>
      </c>
      <c r="J184" s="71">
        <v>77</v>
      </c>
      <c r="K184" s="71">
        <v>85.9</v>
      </c>
      <c r="L184" s="71">
        <v>7.7</v>
      </c>
      <c r="M184" s="70">
        <v>8</v>
      </c>
      <c r="N184" s="71">
        <v>86</v>
      </c>
      <c r="O184" s="71">
        <v>5</v>
      </c>
      <c r="P184" s="70">
        <v>1</v>
      </c>
      <c r="Q184" s="71">
        <v>5</v>
      </c>
      <c r="R184" s="60">
        <v>0</v>
      </c>
      <c r="S184" s="70">
        <v>2.33</v>
      </c>
      <c r="T184" s="71">
        <v>15</v>
      </c>
      <c r="U184" s="71">
        <v>6</v>
      </c>
      <c r="V184" s="78">
        <v>9</v>
      </c>
      <c r="W184" s="78">
        <v>1.1599999999999999</v>
      </c>
      <c r="X184" s="77">
        <v>-1.2</v>
      </c>
      <c r="Y184" s="70">
        <v>11.7</v>
      </c>
      <c r="Z184" s="71">
        <v>5.9</v>
      </c>
      <c r="AA184" s="78">
        <v>5.8</v>
      </c>
      <c r="AB184" s="78">
        <v>0.75</v>
      </c>
      <c r="AC184" s="77">
        <v>-1.99</v>
      </c>
      <c r="AD184" s="63" t="s">
        <v>25</v>
      </c>
    </row>
    <row r="185" spans="1:30" ht="17.25" thickBot="1">
      <c r="A185" s="72">
        <v>183</v>
      </c>
      <c r="B185" s="57" t="s">
        <v>2681</v>
      </c>
      <c r="C185" s="58" t="s">
        <v>1814</v>
      </c>
      <c r="D185" s="69" t="s">
        <v>111</v>
      </c>
      <c r="E185" s="58" t="s">
        <v>2351</v>
      </c>
      <c r="F185" s="69" t="s">
        <v>3699</v>
      </c>
      <c r="G185" s="69">
        <v>1991</v>
      </c>
      <c r="H185" s="70">
        <v>9</v>
      </c>
      <c r="I185" s="71">
        <v>810</v>
      </c>
      <c r="J185" s="71">
        <v>90</v>
      </c>
      <c r="K185" s="71">
        <v>100</v>
      </c>
      <c r="L185" s="71">
        <v>9</v>
      </c>
      <c r="M185" s="70">
        <v>9</v>
      </c>
      <c r="N185" s="71">
        <v>90</v>
      </c>
      <c r="O185" s="71">
        <v>9</v>
      </c>
      <c r="P185" s="59">
        <v>0</v>
      </c>
      <c r="Q185" s="60"/>
      <c r="R185" s="60">
        <v>0</v>
      </c>
      <c r="S185" s="70">
        <v>0.11</v>
      </c>
      <c r="T185" s="71">
        <v>7</v>
      </c>
      <c r="U185" s="71">
        <v>24</v>
      </c>
      <c r="V185" s="77">
        <v>-17</v>
      </c>
      <c r="W185" s="77">
        <v>-1.89</v>
      </c>
      <c r="X185" s="60"/>
      <c r="Y185" s="70">
        <v>7.5</v>
      </c>
      <c r="Z185" s="71">
        <v>20.7</v>
      </c>
      <c r="AA185" s="77">
        <v>-13.2</v>
      </c>
      <c r="AB185" s="77">
        <v>-1.47</v>
      </c>
      <c r="AC185" s="60"/>
      <c r="AD185" s="63" t="s">
        <v>25</v>
      </c>
    </row>
    <row r="186" spans="1:30" ht="17.25" thickBot="1">
      <c r="A186" s="72">
        <v>184</v>
      </c>
      <c r="B186" s="57" t="s">
        <v>182</v>
      </c>
      <c r="C186" s="58" t="s">
        <v>1822</v>
      </c>
      <c r="D186" s="69" t="s">
        <v>1812</v>
      </c>
      <c r="E186" s="58" t="s">
        <v>91</v>
      </c>
      <c r="F186" s="69" t="s">
        <v>3700</v>
      </c>
      <c r="G186" s="69">
        <v>1996</v>
      </c>
      <c r="H186" s="70">
        <v>7</v>
      </c>
      <c r="I186" s="71">
        <v>145</v>
      </c>
      <c r="J186" s="71">
        <v>21</v>
      </c>
      <c r="K186" s="71">
        <v>17.899999999999999</v>
      </c>
      <c r="L186" s="71">
        <v>1.6</v>
      </c>
      <c r="M186" s="70">
        <v>1</v>
      </c>
      <c r="N186" s="71">
        <v>85</v>
      </c>
      <c r="O186" s="60">
        <v>0</v>
      </c>
      <c r="P186" s="70">
        <v>6</v>
      </c>
      <c r="Q186" s="71">
        <v>10</v>
      </c>
      <c r="R186" s="71">
        <v>2</v>
      </c>
      <c r="S186" s="70">
        <v>1.86</v>
      </c>
      <c r="T186" s="71">
        <v>3</v>
      </c>
      <c r="U186" s="71">
        <v>3</v>
      </c>
      <c r="V186" s="60">
        <v>0</v>
      </c>
      <c r="W186" s="60">
        <v>0</v>
      </c>
      <c r="X186" s="60">
        <v>0</v>
      </c>
      <c r="Y186" s="70">
        <v>2.8</v>
      </c>
      <c r="Z186" s="71">
        <v>2.9</v>
      </c>
      <c r="AA186" s="77">
        <v>-0.1</v>
      </c>
      <c r="AB186" s="77">
        <v>-0.05</v>
      </c>
      <c r="AC186" s="78">
        <v>0.6</v>
      </c>
      <c r="AD186" s="63" t="s">
        <v>25</v>
      </c>
    </row>
    <row r="187" spans="1:30" ht="17.25" thickBot="1">
      <c r="A187" s="72">
        <v>185</v>
      </c>
      <c r="B187" s="57" t="s">
        <v>2850</v>
      </c>
      <c r="C187" s="58" t="s">
        <v>1814</v>
      </c>
      <c r="D187" s="69" t="s">
        <v>111</v>
      </c>
      <c r="E187" s="58" t="s">
        <v>71</v>
      </c>
      <c r="F187" s="69" t="s">
        <v>4006</v>
      </c>
      <c r="G187" s="69">
        <v>1988</v>
      </c>
      <c r="H187" s="59">
        <v>0</v>
      </c>
      <c r="I187" s="60"/>
      <c r="J187" s="60"/>
      <c r="K187" s="60"/>
      <c r="L187" s="60"/>
      <c r="M187" s="59">
        <v>0</v>
      </c>
      <c r="N187" s="60"/>
      <c r="O187" s="60">
        <v>0</v>
      </c>
      <c r="P187" s="59">
        <v>0</v>
      </c>
      <c r="Q187" s="60"/>
      <c r="R187" s="71">
        <v>8</v>
      </c>
      <c r="S187" s="59"/>
      <c r="T187" s="60"/>
      <c r="U187" s="60"/>
      <c r="V187" s="60"/>
      <c r="W187" s="60"/>
      <c r="X187" s="60"/>
      <c r="Y187" s="59"/>
      <c r="Z187" s="60"/>
      <c r="AA187" s="60"/>
      <c r="AB187" s="60"/>
      <c r="AC187" s="60"/>
      <c r="AD187" s="63" t="s">
        <v>25</v>
      </c>
    </row>
    <row r="188" spans="1:30" ht="17.25" thickBot="1">
      <c r="A188" s="72">
        <v>186</v>
      </c>
      <c r="B188" s="57" t="s">
        <v>2682</v>
      </c>
      <c r="C188" s="58" t="s">
        <v>2683</v>
      </c>
      <c r="D188" s="69" t="s">
        <v>1821</v>
      </c>
      <c r="E188" s="58" t="s">
        <v>2350</v>
      </c>
      <c r="F188" s="69" t="s">
        <v>3701</v>
      </c>
      <c r="G188" s="69">
        <v>2000</v>
      </c>
      <c r="H188" s="70">
        <v>7</v>
      </c>
      <c r="I188" s="71">
        <v>607</v>
      </c>
      <c r="J188" s="71">
        <v>87</v>
      </c>
      <c r="K188" s="71">
        <v>74.900000000000006</v>
      </c>
      <c r="L188" s="71">
        <v>6.7</v>
      </c>
      <c r="M188" s="70">
        <v>7</v>
      </c>
      <c r="N188" s="71">
        <v>87</v>
      </c>
      <c r="O188" s="71">
        <v>3</v>
      </c>
      <c r="P188" s="59">
        <v>0</v>
      </c>
      <c r="Q188" s="60"/>
      <c r="R188" s="60">
        <v>0</v>
      </c>
      <c r="S188" s="70">
        <v>0.56999999999999995</v>
      </c>
      <c r="T188" s="71">
        <v>6</v>
      </c>
      <c r="U188" s="71">
        <v>19</v>
      </c>
      <c r="V188" s="77">
        <v>-13</v>
      </c>
      <c r="W188" s="77">
        <v>-1.93</v>
      </c>
      <c r="X188" s="77">
        <v>-0.6</v>
      </c>
      <c r="Y188" s="70">
        <v>5.4</v>
      </c>
      <c r="Z188" s="71">
        <v>13.4</v>
      </c>
      <c r="AA188" s="77">
        <v>-8</v>
      </c>
      <c r="AB188" s="77">
        <v>-1.18</v>
      </c>
      <c r="AC188" s="77">
        <v>-0.23</v>
      </c>
      <c r="AD188" s="63" t="s">
        <v>25</v>
      </c>
    </row>
    <row r="189" spans="1:30" ht="17.25" thickBot="1">
      <c r="A189" s="72">
        <v>187</v>
      </c>
      <c r="B189" s="57" t="s">
        <v>2414</v>
      </c>
      <c r="C189" s="58" t="s">
        <v>1824</v>
      </c>
      <c r="D189" s="69" t="s">
        <v>102</v>
      </c>
      <c r="E189" s="58" t="s">
        <v>85</v>
      </c>
      <c r="F189" s="69" t="s">
        <v>3702</v>
      </c>
      <c r="G189" s="69">
        <v>2004</v>
      </c>
      <c r="H189" s="70">
        <v>1</v>
      </c>
      <c r="I189" s="71">
        <v>21</v>
      </c>
      <c r="J189" s="71">
        <v>21</v>
      </c>
      <c r="K189" s="71">
        <v>2.6</v>
      </c>
      <c r="L189" s="71">
        <v>0.2</v>
      </c>
      <c r="M189" s="59">
        <v>0</v>
      </c>
      <c r="N189" s="60"/>
      <c r="O189" s="60">
        <v>0</v>
      </c>
      <c r="P189" s="70">
        <v>1</v>
      </c>
      <c r="Q189" s="71">
        <v>21</v>
      </c>
      <c r="R189" s="60">
        <v>0</v>
      </c>
      <c r="S189" s="59">
        <v>0</v>
      </c>
      <c r="T189" s="60">
        <v>0</v>
      </c>
      <c r="U189" s="60">
        <v>0</v>
      </c>
      <c r="V189" s="60">
        <v>0</v>
      </c>
      <c r="W189" s="60">
        <v>0</v>
      </c>
      <c r="X189" s="78">
        <v>0.46</v>
      </c>
      <c r="Y189" s="70">
        <v>0.8</v>
      </c>
      <c r="Z189" s="71">
        <v>0.2</v>
      </c>
      <c r="AA189" s="78">
        <v>0.6</v>
      </c>
      <c r="AB189" s="78">
        <v>2.67</v>
      </c>
      <c r="AC189" s="78">
        <v>3.07</v>
      </c>
      <c r="AD189" s="63" t="s">
        <v>25</v>
      </c>
    </row>
    <row r="190" spans="1:30" ht="17.25" thickBot="1">
      <c r="A190" s="72">
        <v>188</v>
      </c>
      <c r="B190" s="57" t="s">
        <v>2734</v>
      </c>
      <c r="C190" s="58" t="s">
        <v>1814</v>
      </c>
      <c r="D190" s="69" t="s">
        <v>103</v>
      </c>
      <c r="E190" s="58" t="s">
        <v>2653</v>
      </c>
      <c r="F190" s="69" t="s">
        <v>4007</v>
      </c>
      <c r="G190" s="69">
        <v>2002</v>
      </c>
      <c r="H190" s="59">
        <v>0</v>
      </c>
      <c r="I190" s="60"/>
      <c r="J190" s="60"/>
      <c r="K190" s="60"/>
      <c r="L190" s="60"/>
      <c r="M190" s="59">
        <v>0</v>
      </c>
      <c r="N190" s="60"/>
      <c r="O190" s="60">
        <v>0</v>
      </c>
      <c r="P190" s="59">
        <v>0</v>
      </c>
      <c r="Q190" s="60"/>
      <c r="R190" s="71">
        <v>2</v>
      </c>
      <c r="S190" s="59"/>
      <c r="T190" s="60"/>
      <c r="U190" s="60"/>
      <c r="V190" s="60"/>
      <c r="W190" s="60"/>
      <c r="X190" s="60"/>
      <c r="Y190" s="59"/>
      <c r="Z190" s="60"/>
      <c r="AA190" s="60"/>
      <c r="AB190" s="60"/>
      <c r="AC190" s="60"/>
      <c r="AD190" s="63" t="s">
        <v>25</v>
      </c>
    </row>
    <row r="191" spans="1:30" ht="17.25" thickBot="1">
      <c r="A191" s="72">
        <v>189</v>
      </c>
      <c r="B191" s="57" t="s">
        <v>3136</v>
      </c>
      <c r="C191" s="58" t="s">
        <v>3137</v>
      </c>
      <c r="D191" s="69" t="s">
        <v>103</v>
      </c>
      <c r="E191" s="58" t="s">
        <v>75</v>
      </c>
      <c r="F191" s="69" t="s">
        <v>4008</v>
      </c>
      <c r="G191" s="69">
        <v>2000</v>
      </c>
      <c r="H191" s="59">
        <v>0</v>
      </c>
      <c r="I191" s="60"/>
      <c r="J191" s="60"/>
      <c r="K191" s="60"/>
      <c r="L191" s="60"/>
      <c r="M191" s="59">
        <v>0</v>
      </c>
      <c r="N191" s="60"/>
      <c r="O191" s="60">
        <v>0</v>
      </c>
      <c r="P191" s="59">
        <v>0</v>
      </c>
      <c r="Q191" s="60"/>
      <c r="R191" s="71">
        <v>3</v>
      </c>
      <c r="S191" s="59"/>
      <c r="T191" s="60"/>
      <c r="U191" s="60"/>
      <c r="V191" s="60"/>
      <c r="W191" s="60"/>
      <c r="X191" s="60"/>
      <c r="Y191" s="59"/>
      <c r="Z191" s="60"/>
      <c r="AA191" s="60"/>
      <c r="AB191" s="60"/>
      <c r="AC191" s="60"/>
      <c r="AD191" s="63" t="s">
        <v>25</v>
      </c>
    </row>
    <row r="192" spans="1:30" ht="17.25" thickBot="1">
      <c r="A192" s="72">
        <v>190</v>
      </c>
      <c r="B192" s="57" t="s">
        <v>3138</v>
      </c>
      <c r="C192" s="58" t="s">
        <v>1834</v>
      </c>
      <c r="D192" s="69" t="s">
        <v>102</v>
      </c>
      <c r="E192" s="58" t="s">
        <v>93</v>
      </c>
      <c r="F192" s="69" t="s">
        <v>4009</v>
      </c>
      <c r="G192" s="69">
        <v>2005</v>
      </c>
      <c r="H192" s="59">
        <v>0</v>
      </c>
      <c r="I192" s="60"/>
      <c r="J192" s="60"/>
      <c r="K192" s="60"/>
      <c r="L192" s="60"/>
      <c r="M192" s="59">
        <v>0</v>
      </c>
      <c r="N192" s="60"/>
      <c r="O192" s="60">
        <v>0</v>
      </c>
      <c r="P192" s="59">
        <v>0</v>
      </c>
      <c r="Q192" s="60"/>
      <c r="R192" s="71">
        <v>2</v>
      </c>
      <c r="S192" s="59"/>
      <c r="T192" s="60"/>
      <c r="U192" s="60"/>
      <c r="V192" s="60"/>
      <c r="W192" s="60"/>
      <c r="X192" s="60"/>
      <c r="Y192" s="59"/>
      <c r="Z192" s="60"/>
      <c r="AA192" s="60"/>
      <c r="AB192" s="60"/>
      <c r="AC192" s="60"/>
      <c r="AD192" s="63" t="s">
        <v>25</v>
      </c>
    </row>
    <row r="193" spans="1:30" ht="17.25" thickBot="1">
      <c r="A193" s="72">
        <v>191</v>
      </c>
      <c r="B193" s="57" t="s">
        <v>184</v>
      </c>
      <c r="C193" s="58" t="s">
        <v>1819</v>
      </c>
      <c r="D193" s="69" t="s">
        <v>103</v>
      </c>
      <c r="E193" s="58" t="s">
        <v>87</v>
      </c>
      <c r="F193" s="69" t="s">
        <v>4010</v>
      </c>
      <c r="G193" s="69">
        <v>1992</v>
      </c>
      <c r="H193" s="59">
        <v>0</v>
      </c>
      <c r="I193" s="60"/>
      <c r="J193" s="60"/>
      <c r="K193" s="60"/>
      <c r="L193" s="60"/>
      <c r="M193" s="59">
        <v>0</v>
      </c>
      <c r="N193" s="60"/>
      <c r="O193" s="60">
        <v>0</v>
      </c>
      <c r="P193" s="59">
        <v>0</v>
      </c>
      <c r="Q193" s="60"/>
      <c r="R193" s="71">
        <v>3</v>
      </c>
      <c r="S193" s="59"/>
      <c r="T193" s="60"/>
      <c r="U193" s="60"/>
      <c r="V193" s="60"/>
      <c r="W193" s="60"/>
      <c r="X193" s="60"/>
      <c r="Y193" s="59"/>
      <c r="Z193" s="60"/>
      <c r="AA193" s="60"/>
      <c r="AB193" s="60"/>
      <c r="AC193" s="60"/>
      <c r="AD193" s="63" t="s">
        <v>25</v>
      </c>
    </row>
    <row r="194" spans="1:30" ht="17.25" thickBot="1">
      <c r="A194" s="72">
        <v>192</v>
      </c>
      <c r="B194" s="57" t="s">
        <v>185</v>
      </c>
      <c r="C194" s="58" t="s">
        <v>1820</v>
      </c>
      <c r="D194" s="69" t="s">
        <v>1812</v>
      </c>
      <c r="E194" s="58" t="s">
        <v>79</v>
      </c>
      <c r="F194" s="69" t="s">
        <v>3703</v>
      </c>
      <c r="G194" s="69">
        <v>1999</v>
      </c>
      <c r="H194" s="70">
        <v>7</v>
      </c>
      <c r="I194" s="71">
        <v>320</v>
      </c>
      <c r="J194" s="71">
        <v>46</v>
      </c>
      <c r="K194" s="71">
        <v>39.5</v>
      </c>
      <c r="L194" s="71">
        <v>3.6</v>
      </c>
      <c r="M194" s="70">
        <v>5</v>
      </c>
      <c r="N194" s="71">
        <v>57</v>
      </c>
      <c r="O194" s="60">
        <v>0</v>
      </c>
      <c r="P194" s="70">
        <v>2</v>
      </c>
      <c r="Q194" s="71">
        <v>18</v>
      </c>
      <c r="R194" s="60">
        <v>0</v>
      </c>
      <c r="S194" s="70">
        <v>2.29</v>
      </c>
      <c r="T194" s="71">
        <v>7</v>
      </c>
      <c r="U194" s="71">
        <v>5</v>
      </c>
      <c r="V194" s="78">
        <v>2</v>
      </c>
      <c r="W194" s="78">
        <v>0.56000000000000005</v>
      </c>
      <c r="X194" s="77">
        <v>-1.0900000000000001</v>
      </c>
      <c r="Y194" s="70">
        <v>8.1</v>
      </c>
      <c r="Z194" s="71">
        <v>4.0999999999999996</v>
      </c>
      <c r="AA194" s="78">
        <v>4</v>
      </c>
      <c r="AB194" s="78">
        <v>1.1200000000000001</v>
      </c>
      <c r="AC194" s="78">
        <v>0.48</v>
      </c>
      <c r="AD194" s="63" t="s">
        <v>25</v>
      </c>
    </row>
    <row r="195" spans="1:30" ht="17.25" thickBot="1">
      <c r="A195" s="72">
        <v>193</v>
      </c>
      <c r="B195" s="57" t="s">
        <v>186</v>
      </c>
      <c r="C195" s="58" t="s">
        <v>1814</v>
      </c>
      <c r="D195" s="69" t="s">
        <v>103</v>
      </c>
      <c r="E195" s="58" t="s">
        <v>81</v>
      </c>
      <c r="F195" s="69" t="s">
        <v>3704</v>
      </c>
      <c r="G195" s="69">
        <v>2000</v>
      </c>
      <c r="H195" s="70">
        <v>9</v>
      </c>
      <c r="I195" s="71">
        <v>765</v>
      </c>
      <c r="J195" s="71">
        <v>85</v>
      </c>
      <c r="K195" s="71">
        <v>94.4</v>
      </c>
      <c r="L195" s="71">
        <v>8.5</v>
      </c>
      <c r="M195" s="70">
        <v>9</v>
      </c>
      <c r="N195" s="71">
        <v>85</v>
      </c>
      <c r="O195" s="71">
        <v>7</v>
      </c>
      <c r="P195" s="59">
        <v>0</v>
      </c>
      <c r="Q195" s="60"/>
      <c r="R195" s="60">
        <v>0</v>
      </c>
      <c r="S195" s="70">
        <v>1.33</v>
      </c>
      <c r="T195" s="71">
        <v>13</v>
      </c>
      <c r="U195" s="71">
        <v>8</v>
      </c>
      <c r="V195" s="78">
        <v>5</v>
      </c>
      <c r="W195" s="78">
        <v>0.59</v>
      </c>
      <c r="X195" s="78">
        <v>2.59</v>
      </c>
      <c r="Y195" s="70">
        <v>15.4</v>
      </c>
      <c r="Z195" s="71">
        <v>8.1</v>
      </c>
      <c r="AA195" s="78">
        <v>7.3</v>
      </c>
      <c r="AB195" s="78">
        <v>0.86</v>
      </c>
      <c r="AC195" s="78">
        <v>1.07</v>
      </c>
      <c r="AD195" s="63" t="s">
        <v>25</v>
      </c>
    </row>
    <row r="196" spans="1:30" ht="17.25" thickBot="1">
      <c r="A196" s="72">
        <v>194</v>
      </c>
      <c r="B196" s="57" t="s">
        <v>187</v>
      </c>
      <c r="C196" s="58" t="s">
        <v>1853</v>
      </c>
      <c r="D196" s="69" t="s">
        <v>103</v>
      </c>
      <c r="E196" s="58" t="s">
        <v>96</v>
      </c>
      <c r="F196" s="69" t="s">
        <v>3705</v>
      </c>
      <c r="G196" s="69">
        <v>1989</v>
      </c>
      <c r="H196" s="70">
        <v>7</v>
      </c>
      <c r="I196" s="71">
        <v>539</v>
      </c>
      <c r="J196" s="71">
        <v>77</v>
      </c>
      <c r="K196" s="71">
        <v>66.5</v>
      </c>
      <c r="L196" s="71">
        <v>6</v>
      </c>
      <c r="M196" s="70">
        <v>7</v>
      </c>
      <c r="N196" s="71">
        <v>77</v>
      </c>
      <c r="O196" s="71">
        <v>4</v>
      </c>
      <c r="P196" s="59">
        <v>0</v>
      </c>
      <c r="Q196" s="60"/>
      <c r="R196" s="71">
        <v>1</v>
      </c>
      <c r="S196" s="70">
        <v>0.56999999999999995</v>
      </c>
      <c r="T196" s="71">
        <v>6</v>
      </c>
      <c r="U196" s="71">
        <v>10</v>
      </c>
      <c r="V196" s="77">
        <v>-4</v>
      </c>
      <c r="W196" s="77">
        <v>-0.67</v>
      </c>
      <c r="X196" s="77">
        <v>-0.34</v>
      </c>
      <c r="Y196" s="70">
        <v>11.2</v>
      </c>
      <c r="Z196" s="71">
        <v>8.1</v>
      </c>
      <c r="AA196" s="78">
        <v>3.2</v>
      </c>
      <c r="AB196" s="78">
        <v>0.53</v>
      </c>
      <c r="AC196" s="78">
        <v>0.79</v>
      </c>
      <c r="AD196" s="63" t="s">
        <v>25</v>
      </c>
    </row>
    <row r="197" spans="1:30" ht="17.25" thickBot="1">
      <c r="A197" s="72">
        <v>195</v>
      </c>
      <c r="B197" s="57" t="s">
        <v>188</v>
      </c>
      <c r="C197" s="58" t="s">
        <v>1823</v>
      </c>
      <c r="D197" s="69" t="s">
        <v>1821</v>
      </c>
      <c r="E197" s="58" t="s">
        <v>69</v>
      </c>
      <c r="F197" s="69" t="s">
        <v>3706</v>
      </c>
      <c r="G197" s="69">
        <v>2004</v>
      </c>
      <c r="H197" s="70">
        <v>7</v>
      </c>
      <c r="I197" s="71">
        <v>230</v>
      </c>
      <c r="J197" s="71">
        <v>33</v>
      </c>
      <c r="K197" s="71">
        <v>28.4</v>
      </c>
      <c r="L197" s="71">
        <v>2.6</v>
      </c>
      <c r="M197" s="70">
        <v>2</v>
      </c>
      <c r="N197" s="71">
        <v>66</v>
      </c>
      <c r="O197" s="60">
        <v>0</v>
      </c>
      <c r="P197" s="70">
        <v>5</v>
      </c>
      <c r="Q197" s="71">
        <v>20</v>
      </c>
      <c r="R197" s="71">
        <v>2</v>
      </c>
      <c r="S197" s="70">
        <v>1.29</v>
      </c>
      <c r="T197" s="71">
        <v>3</v>
      </c>
      <c r="U197" s="71">
        <v>3</v>
      </c>
      <c r="V197" s="60">
        <v>0</v>
      </c>
      <c r="W197" s="60">
        <v>0</v>
      </c>
      <c r="X197" s="78">
        <v>0.31</v>
      </c>
      <c r="Y197" s="70">
        <v>4.2</v>
      </c>
      <c r="Z197" s="71">
        <v>4.5999999999999996</v>
      </c>
      <c r="AA197" s="77">
        <v>-0.4</v>
      </c>
      <c r="AB197" s="77">
        <v>-0.16</v>
      </c>
      <c r="AC197" s="77">
        <v>-0.26</v>
      </c>
      <c r="AD197" s="63" t="s">
        <v>25</v>
      </c>
    </row>
    <row r="198" spans="1:30" ht="17.25" thickBot="1">
      <c r="A198" s="72">
        <v>196</v>
      </c>
      <c r="B198" s="57" t="s">
        <v>189</v>
      </c>
      <c r="C198" s="58" t="s">
        <v>1814</v>
      </c>
      <c r="D198" s="69" t="s">
        <v>103</v>
      </c>
      <c r="E198" s="58" t="s">
        <v>96</v>
      </c>
      <c r="F198" s="69" t="s">
        <v>3707</v>
      </c>
      <c r="G198" s="69">
        <v>2001</v>
      </c>
      <c r="H198" s="70">
        <v>9</v>
      </c>
      <c r="I198" s="71">
        <v>707</v>
      </c>
      <c r="J198" s="71">
        <v>79</v>
      </c>
      <c r="K198" s="71">
        <v>87.3</v>
      </c>
      <c r="L198" s="71">
        <v>7.9</v>
      </c>
      <c r="M198" s="70">
        <v>8</v>
      </c>
      <c r="N198" s="71">
        <v>87</v>
      </c>
      <c r="O198" s="71">
        <v>6</v>
      </c>
      <c r="P198" s="70">
        <v>1</v>
      </c>
      <c r="Q198" s="71">
        <v>11</v>
      </c>
      <c r="R198" s="60">
        <v>0</v>
      </c>
      <c r="S198" s="70">
        <v>0.78</v>
      </c>
      <c r="T198" s="71">
        <v>9</v>
      </c>
      <c r="U198" s="71">
        <v>13</v>
      </c>
      <c r="V198" s="77">
        <v>-4</v>
      </c>
      <c r="W198" s="77">
        <v>-0.51</v>
      </c>
      <c r="X198" s="78">
        <v>0.36</v>
      </c>
      <c r="Y198" s="70">
        <v>14.2</v>
      </c>
      <c r="Z198" s="71">
        <v>10.8</v>
      </c>
      <c r="AA198" s="78">
        <v>3.4</v>
      </c>
      <c r="AB198" s="78">
        <v>0.44</v>
      </c>
      <c r="AC198" s="78">
        <v>1.32</v>
      </c>
      <c r="AD198" s="63" t="s">
        <v>25</v>
      </c>
    </row>
    <row r="199" spans="1:30" ht="17.25" thickBot="1">
      <c r="A199" s="72">
        <v>197</v>
      </c>
      <c r="B199" s="57" t="s">
        <v>3139</v>
      </c>
      <c r="C199" s="58" t="s">
        <v>3140</v>
      </c>
      <c r="D199" s="69" t="s">
        <v>1835</v>
      </c>
      <c r="E199" s="58" t="s">
        <v>77</v>
      </c>
      <c r="F199" s="69" t="s">
        <v>3708</v>
      </c>
      <c r="G199" s="69">
        <v>1993</v>
      </c>
      <c r="H199" s="70">
        <v>4</v>
      </c>
      <c r="I199" s="71">
        <v>55</v>
      </c>
      <c r="J199" s="71">
        <v>14</v>
      </c>
      <c r="K199" s="71">
        <v>6.8</v>
      </c>
      <c r="L199" s="71">
        <v>0.6</v>
      </c>
      <c r="M199" s="59">
        <v>0</v>
      </c>
      <c r="N199" s="60"/>
      <c r="O199" s="60">
        <v>0</v>
      </c>
      <c r="P199" s="70">
        <v>4</v>
      </c>
      <c r="Q199" s="71">
        <v>14</v>
      </c>
      <c r="R199" s="71">
        <v>2</v>
      </c>
      <c r="S199" s="70">
        <v>1</v>
      </c>
      <c r="T199" s="71">
        <v>1</v>
      </c>
      <c r="U199" s="71">
        <v>2</v>
      </c>
      <c r="V199" s="77">
        <v>-1</v>
      </c>
      <c r="W199" s="77">
        <v>-1.64</v>
      </c>
      <c r="X199" s="77">
        <v>-1.99</v>
      </c>
      <c r="Y199" s="70">
        <v>1.4</v>
      </c>
      <c r="Z199" s="71">
        <v>1.1000000000000001</v>
      </c>
      <c r="AA199" s="78">
        <v>0.3</v>
      </c>
      <c r="AB199" s="78">
        <v>0.51</v>
      </c>
      <c r="AC199" s="77">
        <v>-0.16</v>
      </c>
      <c r="AD199" s="63" t="s">
        <v>25</v>
      </c>
    </row>
    <row r="200" spans="1:30" ht="17.25" thickBot="1">
      <c r="A200" s="72">
        <v>198</v>
      </c>
      <c r="B200" s="57" t="s">
        <v>190</v>
      </c>
      <c r="C200" s="58" t="s">
        <v>1814</v>
      </c>
      <c r="D200" s="69" t="s">
        <v>1812</v>
      </c>
      <c r="E200" s="58" t="s">
        <v>87</v>
      </c>
      <c r="F200" s="69" t="s">
        <v>3459</v>
      </c>
      <c r="G200" s="69">
        <v>2000</v>
      </c>
      <c r="H200" s="70">
        <v>9</v>
      </c>
      <c r="I200" s="71">
        <v>751</v>
      </c>
      <c r="J200" s="71">
        <v>83</v>
      </c>
      <c r="K200" s="71">
        <v>92.7</v>
      </c>
      <c r="L200" s="71">
        <v>8.3000000000000007</v>
      </c>
      <c r="M200" s="70">
        <v>8</v>
      </c>
      <c r="N200" s="71">
        <v>90</v>
      </c>
      <c r="O200" s="71">
        <v>8</v>
      </c>
      <c r="P200" s="70">
        <v>1</v>
      </c>
      <c r="Q200" s="71">
        <v>31</v>
      </c>
      <c r="R200" s="60">
        <v>0</v>
      </c>
      <c r="S200" s="70">
        <v>1.1100000000000001</v>
      </c>
      <c r="T200" s="71">
        <v>10</v>
      </c>
      <c r="U200" s="71">
        <v>11</v>
      </c>
      <c r="V200" s="77">
        <v>-1</v>
      </c>
      <c r="W200" s="77">
        <v>-0.12</v>
      </c>
      <c r="X200" s="78">
        <v>1.41</v>
      </c>
      <c r="Y200" s="70">
        <v>10.6</v>
      </c>
      <c r="Z200" s="71">
        <v>11.7</v>
      </c>
      <c r="AA200" s="77">
        <v>-1.2</v>
      </c>
      <c r="AB200" s="77">
        <v>-0.14000000000000001</v>
      </c>
      <c r="AC200" s="78">
        <v>0.76</v>
      </c>
      <c r="AD200" s="63" t="s">
        <v>25</v>
      </c>
    </row>
    <row r="201" spans="1:30" ht="17.25" thickBot="1">
      <c r="A201" s="72">
        <v>199</v>
      </c>
      <c r="B201" s="57" t="s">
        <v>3488</v>
      </c>
      <c r="C201" s="58" t="s">
        <v>1822</v>
      </c>
      <c r="D201" s="69" t="s">
        <v>1821</v>
      </c>
      <c r="E201" s="58" t="s">
        <v>71</v>
      </c>
      <c r="F201" s="69" t="s">
        <v>4011</v>
      </c>
      <c r="G201" s="69">
        <v>2001</v>
      </c>
      <c r="H201" s="59">
        <v>0</v>
      </c>
      <c r="I201" s="60"/>
      <c r="J201" s="60"/>
      <c r="K201" s="60"/>
      <c r="L201" s="60"/>
      <c r="M201" s="59">
        <v>0</v>
      </c>
      <c r="N201" s="60"/>
      <c r="O201" s="60">
        <v>0</v>
      </c>
      <c r="P201" s="59">
        <v>0</v>
      </c>
      <c r="Q201" s="60"/>
      <c r="R201" s="71">
        <v>2</v>
      </c>
      <c r="S201" s="59"/>
      <c r="T201" s="60"/>
      <c r="U201" s="60"/>
      <c r="V201" s="60"/>
      <c r="W201" s="60"/>
      <c r="X201" s="60"/>
      <c r="Y201" s="59"/>
      <c r="Z201" s="60"/>
      <c r="AA201" s="60"/>
      <c r="AB201" s="60"/>
      <c r="AC201" s="60"/>
      <c r="AD201" s="63" t="s">
        <v>25</v>
      </c>
    </row>
    <row r="202" spans="1:30" ht="17.25" thickBot="1">
      <c r="A202" s="72">
        <v>200</v>
      </c>
      <c r="B202" s="57" t="s">
        <v>3275</v>
      </c>
      <c r="C202" s="58" t="s">
        <v>1814</v>
      </c>
      <c r="D202" s="69" t="s">
        <v>104</v>
      </c>
      <c r="E202" s="58" t="s">
        <v>81</v>
      </c>
      <c r="F202" s="69" t="s">
        <v>4012</v>
      </c>
      <c r="G202" s="69">
        <v>2003</v>
      </c>
      <c r="H202" s="59">
        <v>0</v>
      </c>
      <c r="I202" s="60"/>
      <c r="J202" s="60"/>
      <c r="K202" s="60"/>
      <c r="L202" s="60"/>
      <c r="M202" s="59">
        <v>0</v>
      </c>
      <c r="N202" s="60"/>
      <c r="O202" s="60">
        <v>0</v>
      </c>
      <c r="P202" s="59">
        <v>0</v>
      </c>
      <c r="Q202" s="60"/>
      <c r="R202" s="71">
        <v>3</v>
      </c>
      <c r="S202" s="59"/>
      <c r="T202" s="60"/>
      <c r="U202" s="60"/>
      <c r="V202" s="60"/>
      <c r="W202" s="60"/>
      <c r="X202" s="60"/>
      <c r="Y202" s="59"/>
      <c r="Z202" s="60"/>
      <c r="AA202" s="60"/>
      <c r="AB202" s="60"/>
      <c r="AC202" s="60"/>
      <c r="AD202" s="63" t="s">
        <v>25</v>
      </c>
    </row>
    <row r="203" spans="1:30" ht="17.25" thickBot="1">
      <c r="A203" s="72">
        <v>201</v>
      </c>
      <c r="B203" s="57" t="s">
        <v>191</v>
      </c>
      <c r="C203" s="58" t="s">
        <v>1813</v>
      </c>
      <c r="D203" s="69" t="s">
        <v>103</v>
      </c>
      <c r="E203" s="58" t="s">
        <v>73</v>
      </c>
      <c r="F203" s="69" t="s">
        <v>3709</v>
      </c>
      <c r="G203" s="69">
        <v>2001</v>
      </c>
      <c r="H203" s="70">
        <v>8</v>
      </c>
      <c r="I203" s="71">
        <v>461</v>
      </c>
      <c r="J203" s="71">
        <v>58</v>
      </c>
      <c r="K203" s="71">
        <v>56.9</v>
      </c>
      <c r="L203" s="71">
        <v>5.0999999999999996</v>
      </c>
      <c r="M203" s="70">
        <v>5</v>
      </c>
      <c r="N203" s="71">
        <v>81</v>
      </c>
      <c r="O203" s="71">
        <v>3</v>
      </c>
      <c r="P203" s="70">
        <v>3</v>
      </c>
      <c r="Q203" s="71">
        <v>19</v>
      </c>
      <c r="R203" s="71">
        <v>1</v>
      </c>
      <c r="S203" s="70">
        <v>1.88</v>
      </c>
      <c r="T203" s="71">
        <v>14</v>
      </c>
      <c r="U203" s="71">
        <v>11</v>
      </c>
      <c r="V203" s="78">
        <v>3</v>
      </c>
      <c r="W203" s="78">
        <v>0.59</v>
      </c>
      <c r="X203" s="78">
        <v>0.33</v>
      </c>
      <c r="Y203" s="70">
        <v>10.9</v>
      </c>
      <c r="Z203" s="71">
        <v>8.8000000000000007</v>
      </c>
      <c r="AA203" s="78">
        <v>2.1</v>
      </c>
      <c r="AB203" s="78">
        <v>0.4</v>
      </c>
      <c r="AC203" s="78">
        <v>0.21</v>
      </c>
      <c r="AD203" s="63" t="s">
        <v>25</v>
      </c>
    </row>
    <row r="204" spans="1:30" ht="17.25" thickBot="1">
      <c r="A204" s="72">
        <v>202</v>
      </c>
      <c r="B204" s="57" t="s">
        <v>192</v>
      </c>
      <c r="C204" s="58" t="s">
        <v>1814</v>
      </c>
      <c r="D204" s="69" t="s">
        <v>104</v>
      </c>
      <c r="E204" s="58" t="s">
        <v>96</v>
      </c>
      <c r="F204" s="69" t="s">
        <v>3710</v>
      </c>
      <c r="G204" s="69">
        <v>1998</v>
      </c>
      <c r="H204" s="70">
        <v>1</v>
      </c>
      <c r="I204" s="71">
        <v>1</v>
      </c>
      <c r="J204" s="71">
        <v>1</v>
      </c>
      <c r="K204" s="71">
        <v>0.1</v>
      </c>
      <c r="L204" s="60">
        <v>0</v>
      </c>
      <c r="M204" s="59">
        <v>0</v>
      </c>
      <c r="N204" s="60"/>
      <c r="O204" s="60">
        <v>0</v>
      </c>
      <c r="P204" s="70">
        <v>1</v>
      </c>
      <c r="Q204" s="71">
        <v>1</v>
      </c>
      <c r="R204" s="71">
        <v>8</v>
      </c>
      <c r="S204" s="70">
        <v>1</v>
      </c>
      <c r="T204" s="60">
        <v>0</v>
      </c>
      <c r="U204" s="60">
        <v>0</v>
      </c>
      <c r="V204" s="60">
        <v>0</v>
      </c>
      <c r="W204" s="60">
        <v>0</v>
      </c>
      <c r="X204" s="78">
        <v>0.56000000000000005</v>
      </c>
      <c r="Y204" s="59">
        <v>0</v>
      </c>
      <c r="Z204" s="71">
        <v>0.4</v>
      </c>
      <c r="AA204" s="77">
        <v>-0.3</v>
      </c>
      <c r="AB204" s="77">
        <v>-29.85</v>
      </c>
      <c r="AC204" s="77">
        <v>-30.16</v>
      </c>
      <c r="AD204" s="63" t="s">
        <v>25</v>
      </c>
    </row>
    <row r="205" spans="1:30" ht="17.25" thickBot="1">
      <c r="A205" s="72">
        <v>203</v>
      </c>
      <c r="B205" s="57" t="s">
        <v>368</v>
      </c>
      <c r="C205" s="58" t="s">
        <v>1843</v>
      </c>
      <c r="D205" s="69" t="s">
        <v>103</v>
      </c>
      <c r="E205" s="58" t="s">
        <v>96</v>
      </c>
      <c r="F205" s="69" t="s">
        <v>4013</v>
      </c>
      <c r="G205" s="69">
        <v>1993</v>
      </c>
      <c r="H205" s="59">
        <v>0</v>
      </c>
      <c r="I205" s="60"/>
      <c r="J205" s="60"/>
      <c r="K205" s="60"/>
      <c r="L205" s="60"/>
      <c r="M205" s="59">
        <v>0</v>
      </c>
      <c r="N205" s="60"/>
      <c r="O205" s="60">
        <v>0</v>
      </c>
      <c r="P205" s="59">
        <v>0</v>
      </c>
      <c r="Q205" s="60"/>
      <c r="R205" s="71">
        <v>1</v>
      </c>
      <c r="S205" s="59"/>
      <c r="T205" s="60"/>
      <c r="U205" s="60"/>
      <c r="V205" s="60"/>
      <c r="W205" s="60"/>
      <c r="X205" s="60"/>
      <c r="Y205" s="59"/>
      <c r="Z205" s="60"/>
      <c r="AA205" s="60"/>
      <c r="AB205" s="60"/>
      <c r="AC205" s="60"/>
      <c r="AD205" s="63" t="s">
        <v>25</v>
      </c>
    </row>
    <row r="206" spans="1:30" ht="17.25" thickBot="1">
      <c r="A206" s="72">
        <v>204</v>
      </c>
      <c r="B206" s="57" t="s">
        <v>1774</v>
      </c>
      <c r="C206" s="58" t="s">
        <v>1824</v>
      </c>
      <c r="D206" s="69" t="s">
        <v>103</v>
      </c>
      <c r="E206" s="58" t="s">
        <v>93</v>
      </c>
      <c r="F206" s="69" t="s">
        <v>3711</v>
      </c>
      <c r="G206" s="69">
        <v>2001</v>
      </c>
      <c r="H206" s="70">
        <v>9</v>
      </c>
      <c r="I206" s="71">
        <v>670</v>
      </c>
      <c r="J206" s="71">
        <v>74</v>
      </c>
      <c r="K206" s="71">
        <v>82.7</v>
      </c>
      <c r="L206" s="71">
        <v>7.4</v>
      </c>
      <c r="M206" s="70">
        <v>9</v>
      </c>
      <c r="N206" s="71">
        <v>74</v>
      </c>
      <c r="O206" s="71">
        <v>2</v>
      </c>
      <c r="P206" s="59">
        <v>0</v>
      </c>
      <c r="Q206" s="60"/>
      <c r="R206" s="60">
        <v>0</v>
      </c>
      <c r="S206" s="70">
        <v>1.22</v>
      </c>
      <c r="T206" s="71">
        <v>7</v>
      </c>
      <c r="U206" s="71">
        <v>14</v>
      </c>
      <c r="V206" s="77">
        <v>-7</v>
      </c>
      <c r="W206" s="77">
        <v>-0.94</v>
      </c>
      <c r="X206" s="77">
        <v>-2.87</v>
      </c>
      <c r="Y206" s="70">
        <v>7.3</v>
      </c>
      <c r="Z206" s="71">
        <v>13.8</v>
      </c>
      <c r="AA206" s="77">
        <v>-6.5</v>
      </c>
      <c r="AB206" s="77">
        <v>-0.87</v>
      </c>
      <c r="AC206" s="77">
        <v>-2.86</v>
      </c>
      <c r="AD206" s="63" t="s">
        <v>25</v>
      </c>
    </row>
    <row r="207" spans="1:30" ht="17.25" thickBot="1">
      <c r="A207" s="72">
        <v>205</v>
      </c>
      <c r="B207" s="57" t="s">
        <v>193</v>
      </c>
      <c r="C207" s="58" t="s">
        <v>1843</v>
      </c>
      <c r="D207" s="69" t="s">
        <v>104</v>
      </c>
      <c r="E207" s="58" t="s">
        <v>93</v>
      </c>
      <c r="F207" s="69" t="s">
        <v>3712</v>
      </c>
      <c r="G207" s="69">
        <v>1999</v>
      </c>
      <c r="H207" s="70">
        <v>6</v>
      </c>
      <c r="I207" s="71">
        <v>325</v>
      </c>
      <c r="J207" s="71">
        <v>54</v>
      </c>
      <c r="K207" s="71">
        <v>40.1</v>
      </c>
      <c r="L207" s="71">
        <v>3.6</v>
      </c>
      <c r="M207" s="70">
        <v>3</v>
      </c>
      <c r="N207" s="71">
        <v>85</v>
      </c>
      <c r="O207" s="71">
        <v>2</v>
      </c>
      <c r="P207" s="70">
        <v>3</v>
      </c>
      <c r="Q207" s="71">
        <v>24</v>
      </c>
      <c r="R207" s="71">
        <v>3</v>
      </c>
      <c r="S207" s="70">
        <v>1.83</v>
      </c>
      <c r="T207" s="71">
        <v>6</v>
      </c>
      <c r="U207" s="71">
        <v>4</v>
      </c>
      <c r="V207" s="78">
        <v>2</v>
      </c>
      <c r="W207" s="78">
        <v>0.55000000000000004</v>
      </c>
      <c r="X207" s="78">
        <v>1.67</v>
      </c>
      <c r="Y207" s="70">
        <v>4.9000000000000004</v>
      </c>
      <c r="Z207" s="71">
        <v>4.8</v>
      </c>
      <c r="AA207" s="78">
        <v>0.2</v>
      </c>
      <c r="AB207" s="78">
        <v>0.05</v>
      </c>
      <c r="AC207" s="78">
        <v>0.71</v>
      </c>
      <c r="AD207" s="63" t="s">
        <v>25</v>
      </c>
    </row>
    <row r="208" spans="1:30" ht="17.25" thickBot="1">
      <c r="A208" s="72">
        <v>206</v>
      </c>
      <c r="B208" s="57" t="s">
        <v>194</v>
      </c>
      <c r="C208" s="58" t="s">
        <v>1814</v>
      </c>
      <c r="D208" s="69" t="s">
        <v>104</v>
      </c>
      <c r="E208" s="58" t="s">
        <v>79</v>
      </c>
      <c r="F208" s="69" t="s">
        <v>3713</v>
      </c>
      <c r="G208" s="69">
        <v>1997</v>
      </c>
      <c r="H208" s="70">
        <v>8</v>
      </c>
      <c r="I208" s="71">
        <v>437</v>
      </c>
      <c r="J208" s="71">
        <v>55</v>
      </c>
      <c r="K208" s="71">
        <v>54</v>
      </c>
      <c r="L208" s="71">
        <v>4.9000000000000004</v>
      </c>
      <c r="M208" s="70">
        <v>4</v>
      </c>
      <c r="N208" s="71">
        <v>86</v>
      </c>
      <c r="O208" s="71">
        <v>3</v>
      </c>
      <c r="P208" s="70">
        <v>4</v>
      </c>
      <c r="Q208" s="71">
        <v>24</v>
      </c>
      <c r="R208" s="71">
        <v>1</v>
      </c>
      <c r="S208" s="70">
        <v>2.38</v>
      </c>
      <c r="T208" s="71">
        <v>13</v>
      </c>
      <c r="U208" s="71">
        <v>3</v>
      </c>
      <c r="V208" s="78">
        <v>10</v>
      </c>
      <c r="W208" s="78">
        <v>2.06</v>
      </c>
      <c r="X208" s="78">
        <v>1.82</v>
      </c>
      <c r="Y208" s="70">
        <v>10.7</v>
      </c>
      <c r="Z208" s="71">
        <v>6.5</v>
      </c>
      <c r="AA208" s="78">
        <v>4.3</v>
      </c>
      <c r="AB208" s="78">
        <v>0.87</v>
      </c>
      <c r="AC208" s="78">
        <v>0.1</v>
      </c>
      <c r="AD208" s="63" t="s">
        <v>25</v>
      </c>
    </row>
    <row r="209" spans="1:30" ht="17.25" thickBot="1">
      <c r="A209" s="72">
        <v>207</v>
      </c>
      <c r="B209" s="57" t="s">
        <v>195</v>
      </c>
      <c r="C209" s="58" t="s">
        <v>1822</v>
      </c>
      <c r="D209" s="69" t="s">
        <v>102</v>
      </c>
      <c r="E209" s="58" t="s">
        <v>65</v>
      </c>
      <c r="F209" s="69" t="s">
        <v>3714</v>
      </c>
      <c r="G209" s="69">
        <v>2000</v>
      </c>
      <c r="H209" s="70">
        <v>2</v>
      </c>
      <c r="I209" s="71">
        <v>16</v>
      </c>
      <c r="J209" s="71">
        <v>8</v>
      </c>
      <c r="K209" s="71">
        <v>2</v>
      </c>
      <c r="L209" s="71">
        <v>0.2</v>
      </c>
      <c r="M209" s="59">
        <v>0</v>
      </c>
      <c r="N209" s="60"/>
      <c r="O209" s="60">
        <v>0</v>
      </c>
      <c r="P209" s="70">
        <v>2</v>
      </c>
      <c r="Q209" s="71">
        <v>8</v>
      </c>
      <c r="R209" s="71">
        <v>7</v>
      </c>
      <c r="S209" s="70">
        <v>3</v>
      </c>
      <c r="T209" s="71">
        <v>1</v>
      </c>
      <c r="U209" s="60">
        <v>0</v>
      </c>
      <c r="V209" s="78">
        <v>1</v>
      </c>
      <c r="W209" s="78">
        <v>5.63</v>
      </c>
      <c r="X209" s="78">
        <v>4.38</v>
      </c>
      <c r="Y209" s="70">
        <v>0.2</v>
      </c>
      <c r="Z209" s="60">
        <v>0</v>
      </c>
      <c r="AA209" s="78">
        <v>0.2</v>
      </c>
      <c r="AB209" s="78">
        <v>0.96</v>
      </c>
      <c r="AC209" s="77">
        <v>-7.0000000000000007E-2</v>
      </c>
      <c r="AD209" s="63" t="s">
        <v>25</v>
      </c>
    </row>
    <row r="210" spans="1:30" ht="17.25" thickBot="1">
      <c r="A210" s="72">
        <v>208</v>
      </c>
      <c r="B210" s="57" t="s">
        <v>3141</v>
      </c>
      <c r="C210" s="58" t="s">
        <v>1825</v>
      </c>
      <c r="D210" s="69" t="s">
        <v>103</v>
      </c>
      <c r="E210" s="58" t="s">
        <v>93</v>
      </c>
      <c r="F210" s="69" t="s">
        <v>4014</v>
      </c>
      <c r="G210" s="69">
        <v>2005</v>
      </c>
      <c r="H210" s="59">
        <v>0</v>
      </c>
      <c r="I210" s="60"/>
      <c r="J210" s="60"/>
      <c r="K210" s="60"/>
      <c r="L210" s="60"/>
      <c r="M210" s="59">
        <v>0</v>
      </c>
      <c r="N210" s="60"/>
      <c r="O210" s="60">
        <v>0</v>
      </c>
      <c r="P210" s="59">
        <v>0</v>
      </c>
      <c r="Q210" s="60"/>
      <c r="R210" s="71">
        <v>1</v>
      </c>
      <c r="S210" s="59"/>
      <c r="T210" s="60"/>
      <c r="U210" s="60"/>
      <c r="V210" s="60"/>
      <c r="W210" s="60"/>
      <c r="X210" s="60"/>
      <c r="Y210" s="59"/>
      <c r="Z210" s="60"/>
      <c r="AA210" s="60"/>
      <c r="AB210" s="60"/>
      <c r="AC210" s="60"/>
      <c r="AD210" s="63" t="s">
        <v>25</v>
      </c>
    </row>
    <row r="211" spans="1:30" ht="17.25" thickBot="1">
      <c r="A211" s="72">
        <v>209</v>
      </c>
      <c r="B211" s="57" t="s">
        <v>196</v>
      </c>
      <c r="C211" s="58" t="s">
        <v>1814</v>
      </c>
      <c r="D211" s="69" t="s">
        <v>102</v>
      </c>
      <c r="E211" s="58" t="s">
        <v>67</v>
      </c>
      <c r="F211" s="69" t="s">
        <v>3715</v>
      </c>
      <c r="G211" s="69">
        <v>2001</v>
      </c>
      <c r="H211" s="70">
        <v>8</v>
      </c>
      <c r="I211" s="71">
        <v>611</v>
      </c>
      <c r="J211" s="71">
        <v>76</v>
      </c>
      <c r="K211" s="71">
        <v>75.400000000000006</v>
      </c>
      <c r="L211" s="71">
        <v>6.8</v>
      </c>
      <c r="M211" s="70">
        <v>7</v>
      </c>
      <c r="N211" s="71">
        <v>76</v>
      </c>
      <c r="O211" s="71">
        <v>3</v>
      </c>
      <c r="P211" s="70">
        <v>1</v>
      </c>
      <c r="Q211" s="71">
        <v>79</v>
      </c>
      <c r="R211" s="60">
        <v>0</v>
      </c>
      <c r="S211" s="70">
        <v>1.88</v>
      </c>
      <c r="T211" s="71">
        <v>20</v>
      </c>
      <c r="U211" s="71">
        <v>5</v>
      </c>
      <c r="V211" s="78">
        <v>15</v>
      </c>
      <c r="W211" s="78">
        <v>2.21</v>
      </c>
      <c r="X211" s="78">
        <v>2.21</v>
      </c>
      <c r="Y211" s="70">
        <v>15.2</v>
      </c>
      <c r="Z211" s="71">
        <v>6</v>
      </c>
      <c r="AA211" s="78">
        <v>9.3000000000000007</v>
      </c>
      <c r="AB211" s="78">
        <v>1.36</v>
      </c>
      <c r="AC211" s="78">
        <v>0.88</v>
      </c>
      <c r="AD211" s="63" t="s">
        <v>25</v>
      </c>
    </row>
    <row r="212" spans="1:30" ht="17.25" thickBot="1">
      <c r="A212" s="72">
        <v>210</v>
      </c>
      <c r="B212" s="57" t="s">
        <v>369</v>
      </c>
      <c r="C212" s="58" t="s">
        <v>1814</v>
      </c>
      <c r="D212" s="69" t="s">
        <v>102</v>
      </c>
      <c r="E212" s="58" t="s">
        <v>85</v>
      </c>
      <c r="F212" s="69" t="s">
        <v>3475</v>
      </c>
      <c r="G212" s="69">
        <v>2003</v>
      </c>
      <c r="H212" s="59">
        <v>0</v>
      </c>
      <c r="I212" s="60"/>
      <c r="J212" s="60"/>
      <c r="K212" s="60"/>
      <c r="L212" s="60"/>
      <c r="M212" s="59">
        <v>0</v>
      </c>
      <c r="N212" s="60"/>
      <c r="O212" s="60">
        <v>0</v>
      </c>
      <c r="P212" s="59">
        <v>0</v>
      </c>
      <c r="Q212" s="60"/>
      <c r="R212" s="71">
        <v>3</v>
      </c>
      <c r="S212" s="59"/>
      <c r="T212" s="60"/>
      <c r="U212" s="60"/>
      <c r="V212" s="60"/>
      <c r="W212" s="60"/>
      <c r="X212" s="60"/>
      <c r="Y212" s="59"/>
      <c r="Z212" s="60"/>
      <c r="AA212" s="60"/>
      <c r="AB212" s="60"/>
      <c r="AC212" s="60"/>
      <c r="AD212" s="63" t="s">
        <v>25</v>
      </c>
    </row>
    <row r="213" spans="1:30" ht="17.25" thickBot="1">
      <c r="A213" s="72">
        <v>211</v>
      </c>
      <c r="B213" s="57" t="s">
        <v>2965</v>
      </c>
      <c r="C213" s="58" t="s">
        <v>1814</v>
      </c>
      <c r="D213" s="69" t="s">
        <v>103</v>
      </c>
      <c r="E213" s="58" t="s">
        <v>69</v>
      </c>
      <c r="F213" s="69" t="s">
        <v>4015</v>
      </c>
      <c r="G213" s="69">
        <v>2004</v>
      </c>
      <c r="H213" s="59">
        <v>0</v>
      </c>
      <c r="I213" s="60"/>
      <c r="J213" s="60"/>
      <c r="K213" s="60"/>
      <c r="L213" s="60"/>
      <c r="M213" s="59">
        <v>0</v>
      </c>
      <c r="N213" s="60"/>
      <c r="O213" s="60">
        <v>0</v>
      </c>
      <c r="P213" s="59">
        <v>0</v>
      </c>
      <c r="Q213" s="60"/>
      <c r="R213" s="71">
        <v>4</v>
      </c>
      <c r="S213" s="59"/>
      <c r="T213" s="60"/>
      <c r="U213" s="60"/>
      <c r="V213" s="60"/>
      <c r="W213" s="60"/>
      <c r="X213" s="60"/>
      <c r="Y213" s="59"/>
      <c r="Z213" s="60"/>
      <c r="AA213" s="60"/>
      <c r="AB213" s="60"/>
      <c r="AC213" s="60"/>
      <c r="AD213" s="63" t="s">
        <v>25</v>
      </c>
    </row>
    <row r="214" spans="1:30" ht="17.25" thickBot="1">
      <c r="A214" s="72">
        <v>212</v>
      </c>
      <c r="B214" s="57" t="s">
        <v>3260</v>
      </c>
      <c r="C214" s="58" t="s">
        <v>1820</v>
      </c>
      <c r="D214" s="69" t="s">
        <v>103</v>
      </c>
      <c r="E214" s="58" t="s">
        <v>79</v>
      </c>
      <c r="F214" s="69" t="s">
        <v>3716</v>
      </c>
      <c r="G214" s="69">
        <v>2002</v>
      </c>
      <c r="H214" s="70">
        <v>5</v>
      </c>
      <c r="I214" s="71">
        <v>132</v>
      </c>
      <c r="J214" s="71">
        <v>26</v>
      </c>
      <c r="K214" s="71">
        <v>16.3</v>
      </c>
      <c r="L214" s="71">
        <v>1.5</v>
      </c>
      <c r="M214" s="70">
        <v>1</v>
      </c>
      <c r="N214" s="71">
        <v>61</v>
      </c>
      <c r="O214" s="60">
        <v>0</v>
      </c>
      <c r="P214" s="70">
        <v>4</v>
      </c>
      <c r="Q214" s="71">
        <v>18</v>
      </c>
      <c r="R214" s="60">
        <v>0</v>
      </c>
      <c r="S214" s="70">
        <v>2</v>
      </c>
      <c r="T214" s="71">
        <v>1</v>
      </c>
      <c r="U214" s="71">
        <v>2</v>
      </c>
      <c r="V214" s="77">
        <v>-1</v>
      </c>
      <c r="W214" s="77">
        <v>-0.68</v>
      </c>
      <c r="X214" s="77">
        <v>-2.27</v>
      </c>
      <c r="Y214" s="70">
        <v>2.6</v>
      </c>
      <c r="Z214" s="71">
        <v>2.1</v>
      </c>
      <c r="AA214" s="78">
        <v>0.5</v>
      </c>
      <c r="AB214" s="78">
        <v>0.36</v>
      </c>
      <c r="AC214" s="77">
        <v>-0.56000000000000005</v>
      </c>
      <c r="AD214" s="63" t="s">
        <v>25</v>
      </c>
    </row>
    <row r="215" spans="1:30" ht="17.25" thickBot="1">
      <c r="A215" s="72">
        <v>213</v>
      </c>
      <c r="B215" s="57" t="s">
        <v>197</v>
      </c>
      <c r="C215" s="58" t="s">
        <v>1814</v>
      </c>
      <c r="D215" s="69" t="s">
        <v>102</v>
      </c>
      <c r="E215" s="58" t="s">
        <v>65</v>
      </c>
      <c r="F215" s="69" t="s">
        <v>3717</v>
      </c>
      <c r="G215" s="69">
        <v>1995</v>
      </c>
      <c r="H215" s="70">
        <v>5</v>
      </c>
      <c r="I215" s="71">
        <v>211</v>
      </c>
      <c r="J215" s="71">
        <v>42</v>
      </c>
      <c r="K215" s="71">
        <v>26</v>
      </c>
      <c r="L215" s="71">
        <v>2.2999999999999998</v>
      </c>
      <c r="M215" s="70">
        <v>2</v>
      </c>
      <c r="N215" s="71">
        <v>90</v>
      </c>
      <c r="O215" s="71">
        <v>2</v>
      </c>
      <c r="P215" s="70">
        <v>3</v>
      </c>
      <c r="Q215" s="71">
        <v>10</v>
      </c>
      <c r="R215" s="71">
        <v>2</v>
      </c>
      <c r="S215" s="70">
        <v>2.4</v>
      </c>
      <c r="T215" s="71">
        <v>3</v>
      </c>
      <c r="U215" s="71">
        <v>1</v>
      </c>
      <c r="V215" s="78">
        <v>2</v>
      </c>
      <c r="W215" s="78">
        <v>0.85</v>
      </c>
      <c r="X215" s="77">
        <v>-0.65</v>
      </c>
      <c r="Y215" s="70">
        <v>4.5999999999999996</v>
      </c>
      <c r="Z215" s="71">
        <v>1</v>
      </c>
      <c r="AA215" s="78">
        <v>3.6</v>
      </c>
      <c r="AB215" s="78">
        <v>1.53</v>
      </c>
      <c r="AC215" s="78">
        <v>0.67</v>
      </c>
      <c r="AD215" s="63" t="s">
        <v>25</v>
      </c>
    </row>
    <row r="216" spans="1:30" ht="17.25" thickBot="1">
      <c r="A216" s="72">
        <v>214</v>
      </c>
      <c r="B216" s="57" t="s">
        <v>1787</v>
      </c>
      <c r="C216" s="58" t="s">
        <v>1834</v>
      </c>
      <c r="D216" s="69" t="s">
        <v>104</v>
      </c>
      <c r="E216" s="58" t="s">
        <v>95</v>
      </c>
      <c r="F216" s="69" t="s">
        <v>4016</v>
      </c>
      <c r="G216" s="69">
        <v>2003</v>
      </c>
      <c r="H216" s="59">
        <v>0</v>
      </c>
      <c r="I216" s="60"/>
      <c r="J216" s="60"/>
      <c r="K216" s="60"/>
      <c r="L216" s="60"/>
      <c r="M216" s="59">
        <v>0</v>
      </c>
      <c r="N216" s="60"/>
      <c r="O216" s="60">
        <v>0</v>
      </c>
      <c r="P216" s="59">
        <v>0</v>
      </c>
      <c r="Q216" s="60"/>
      <c r="R216" s="71">
        <v>1</v>
      </c>
      <c r="S216" s="59"/>
      <c r="T216" s="60"/>
      <c r="U216" s="60"/>
      <c r="V216" s="60"/>
      <c r="W216" s="60"/>
      <c r="X216" s="60"/>
      <c r="Y216" s="59"/>
      <c r="Z216" s="60"/>
      <c r="AA216" s="60"/>
      <c r="AB216" s="60"/>
      <c r="AC216" s="60"/>
      <c r="AD216" s="63" t="s">
        <v>25</v>
      </c>
    </row>
    <row r="217" spans="1:30" ht="17.25" thickBot="1">
      <c r="A217" s="72">
        <v>215</v>
      </c>
      <c r="B217" s="57" t="s">
        <v>198</v>
      </c>
      <c r="C217" s="58" t="s">
        <v>1838</v>
      </c>
      <c r="D217" s="69" t="s">
        <v>103</v>
      </c>
      <c r="E217" s="58" t="s">
        <v>73</v>
      </c>
      <c r="F217" s="69" t="s">
        <v>3718</v>
      </c>
      <c r="G217" s="69">
        <v>1991</v>
      </c>
      <c r="H217" s="70">
        <v>7</v>
      </c>
      <c r="I217" s="71">
        <v>618</v>
      </c>
      <c r="J217" s="71">
        <v>88</v>
      </c>
      <c r="K217" s="71">
        <v>76.3</v>
      </c>
      <c r="L217" s="71">
        <v>6.9</v>
      </c>
      <c r="M217" s="70">
        <v>7</v>
      </c>
      <c r="N217" s="71">
        <v>88</v>
      </c>
      <c r="O217" s="71">
        <v>5</v>
      </c>
      <c r="P217" s="59">
        <v>0</v>
      </c>
      <c r="Q217" s="60"/>
      <c r="R217" s="60">
        <v>0</v>
      </c>
      <c r="S217" s="70">
        <v>1.86</v>
      </c>
      <c r="T217" s="71">
        <v>18</v>
      </c>
      <c r="U217" s="71">
        <v>10</v>
      </c>
      <c r="V217" s="78">
        <v>8</v>
      </c>
      <c r="W217" s="78">
        <v>1.17</v>
      </c>
      <c r="X217" s="78">
        <v>3.04</v>
      </c>
      <c r="Y217" s="70">
        <v>13.6</v>
      </c>
      <c r="Z217" s="71">
        <v>11.3</v>
      </c>
      <c r="AA217" s="78">
        <v>2.4</v>
      </c>
      <c r="AB217" s="78">
        <v>0.34</v>
      </c>
      <c r="AC217" s="78">
        <v>0.14000000000000001</v>
      </c>
      <c r="AD217" s="63" t="s">
        <v>25</v>
      </c>
    </row>
    <row r="218" spans="1:30" ht="17.25" thickBot="1">
      <c r="A218" s="72">
        <v>216</v>
      </c>
      <c r="B218" s="57" t="s">
        <v>199</v>
      </c>
      <c r="C218" s="58" t="s">
        <v>1814</v>
      </c>
      <c r="D218" s="69" t="s">
        <v>104</v>
      </c>
      <c r="E218" s="58" t="s">
        <v>85</v>
      </c>
      <c r="F218" s="69" t="s">
        <v>3719</v>
      </c>
      <c r="G218" s="69">
        <v>2000</v>
      </c>
      <c r="H218" s="70">
        <v>8</v>
      </c>
      <c r="I218" s="71">
        <v>719</v>
      </c>
      <c r="J218" s="71">
        <v>90</v>
      </c>
      <c r="K218" s="71">
        <v>88.8</v>
      </c>
      <c r="L218" s="71">
        <v>8</v>
      </c>
      <c r="M218" s="70">
        <v>8</v>
      </c>
      <c r="N218" s="71">
        <v>90</v>
      </c>
      <c r="O218" s="71">
        <v>7</v>
      </c>
      <c r="P218" s="59">
        <v>0</v>
      </c>
      <c r="Q218" s="60"/>
      <c r="R218" s="60">
        <v>0</v>
      </c>
      <c r="S218" s="70">
        <v>1.5</v>
      </c>
      <c r="T218" s="71">
        <v>6</v>
      </c>
      <c r="U218" s="71">
        <v>8</v>
      </c>
      <c r="V218" s="77">
        <v>-2</v>
      </c>
      <c r="W218" s="77">
        <v>-0.25</v>
      </c>
      <c r="X218" s="78">
        <v>1.73</v>
      </c>
      <c r="Y218" s="70">
        <v>8.9</v>
      </c>
      <c r="Z218" s="71">
        <v>9.9</v>
      </c>
      <c r="AA218" s="77">
        <v>-1</v>
      </c>
      <c r="AB218" s="77">
        <v>-0.12</v>
      </c>
      <c r="AC218" s="78">
        <v>1.73</v>
      </c>
      <c r="AD218" s="63" t="s">
        <v>25</v>
      </c>
    </row>
    <row r="219" spans="1:30" ht="17.25" thickBot="1">
      <c r="A219" s="72">
        <v>217</v>
      </c>
      <c r="B219" s="57" t="s">
        <v>200</v>
      </c>
      <c r="C219" s="58" t="s">
        <v>1824</v>
      </c>
      <c r="D219" s="69" t="s">
        <v>103</v>
      </c>
      <c r="E219" s="58" t="s">
        <v>67</v>
      </c>
      <c r="F219" s="69" t="s">
        <v>3720</v>
      </c>
      <c r="G219" s="69">
        <v>1997</v>
      </c>
      <c r="H219" s="70">
        <v>9</v>
      </c>
      <c r="I219" s="71">
        <v>772</v>
      </c>
      <c r="J219" s="71">
        <v>86</v>
      </c>
      <c r="K219" s="71">
        <v>95.3</v>
      </c>
      <c r="L219" s="71">
        <v>8.6</v>
      </c>
      <c r="M219" s="70">
        <v>9</v>
      </c>
      <c r="N219" s="71">
        <v>86</v>
      </c>
      <c r="O219" s="71">
        <v>6</v>
      </c>
      <c r="P219" s="59">
        <v>0</v>
      </c>
      <c r="Q219" s="60"/>
      <c r="R219" s="60">
        <v>0</v>
      </c>
      <c r="S219" s="70">
        <v>1.78</v>
      </c>
      <c r="T219" s="71">
        <v>22</v>
      </c>
      <c r="U219" s="71">
        <v>9</v>
      </c>
      <c r="V219" s="78">
        <v>13</v>
      </c>
      <c r="W219" s="78">
        <v>1.52</v>
      </c>
      <c r="X219" s="77">
        <v>-3.22</v>
      </c>
      <c r="Y219" s="70">
        <v>18.399999999999999</v>
      </c>
      <c r="Z219" s="71">
        <v>8.1999999999999993</v>
      </c>
      <c r="AA219" s="78">
        <v>10.199999999999999</v>
      </c>
      <c r="AB219" s="78">
        <v>1.19</v>
      </c>
      <c r="AC219" s="78">
        <v>0.86</v>
      </c>
      <c r="AD219" s="63" t="s">
        <v>25</v>
      </c>
    </row>
    <row r="220" spans="1:30" ht="17.25" thickBot="1">
      <c r="A220" s="72">
        <v>218</v>
      </c>
      <c r="B220" s="57" t="s">
        <v>2684</v>
      </c>
      <c r="C220" s="58" t="s">
        <v>1816</v>
      </c>
      <c r="D220" s="69" t="s">
        <v>104</v>
      </c>
      <c r="E220" s="58" t="s">
        <v>81</v>
      </c>
      <c r="F220" s="69" t="s">
        <v>3721</v>
      </c>
      <c r="G220" s="69">
        <v>2003</v>
      </c>
      <c r="H220" s="70">
        <v>7</v>
      </c>
      <c r="I220" s="71">
        <v>500</v>
      </c>
      <c r="J220" s="71">
        <v>71</v>
      </c>
      <c r="K220" s="71">
        <v>61.7</v>
      </c>
      <c r="L220" s="71">
        <v>5.6</v>
      </c>
      <c r="M220" s="70">
        <v>6</v>
      </c>
      <c r="N220" s="71">
        <v>81</v>
      </c>
      <c r="O220" s="71">
        <v>3</v>
      </c>
      <c r="P220" s="70">
        <v>1</v>
      </c>
      <c r="Q220" s="71">
        <v>15</v>
      </c>
      <c r="R220" s="60">
        <v>0</v>
      </c>
      <c r="S220" s="70">
        <v>0.86</v>
      </c>
      <c r="T220" s="71">
        <v>6</v>
      </c>
      <c r="U220" s="71">
        <v>5</v>
      </c>
      <c r="V220" s="78">
        <v>1</v>
      </c>
      <c r="W220" s="78">
        <v>0.18</v>
      </c>
      <c r="X220" s="77">
        <v>-0.69</v>
      </c>
      <c r="Y220" s="70">
        <v>10.199999999999999</v>
      </c>
      <c r="Z220" s="71">
        <v>4.2</v>
      </c>
      <c r="AA220" s="78">
        <v>6</v>
      </c>
      <c r="AB220" s="78">
        <v>1.08</v>
      </c>
      <c r="AC220" s="78">
        <v>0.72</v>
      </c>
      <c r="AD220" s="63" t="s">
        <v>25</v>
      </c>
    </row>
    <row r="221" spans="1:30" ht="17.25" thickBot="1">
      <c r="A221" s="72">
        <v>219</v>
      </c>
      <c r="B221" s="57" t="s">
        <v>2685</v>
      </c>
      <c r="C221" s="58" t="s">
        <v>1845</v>
      </c>
      <c r="D221" s="69" t="s">
        <v>104</v>
      </c>
      <c r="E221" s="58" t="s">
        <v>65</v>
      </c>
      <c r="F221" s="69" t="s">
        <v>3722</v>
      </c>
      <c r="G221" s="69">
        <v>2002</v>
      </c>
      <c r="H221" s="70">
        <v>7</v>
      </c>
      <c r="I221" s="71">
        <v>551</v>
      </c>
      <c r="J221" s="71">
        <v>79</v>
      </c>
      <c r="K221" s="71">
        <v>68</v>
      </c>
      <c r="L221" s="71">
        <v>6.1</v>
      </c>
      <c r="M221" s="70">
        <v>6</v>
      </c>
      <c r="N221" s="71">
        <v>90</v>
      </c>
      <c r="O221" s="71">
        <v>5</v>
      </c>
      <c r="P221" s="70">
        <v>1</v>
      </c>
      <c r="Q221" s="71">
        <v>12</v>
      </c>
      <c r="R221" s="71">
        <v>2</v>
      </c>
      <c r="S221" s="70">
        <v>2.57</v>
      </c>
      <c r="T221" s="71">
        <v>10</v>
      </c>
      <c r="U221" s="71">
        <v>4</v>
      </c>
      <c r="V221" s="78">
        <v>6</v>
      </c>
      <c r="W221" s="78">
        <v>0.98</v>
      </c>
      <c r="X221" s="77">
        <v>-1.1000000000000001</v>
      </c>
      <c r="Y221" s="70">
        <v>10.8</v>
      </c>
      <c r="Z221" s="71">
        <v>4.2</v>
      </c>
      <c r="AA221" s="78">
        <v>6.6</v>
      </c>
      <c r="AB221" s="78">
        <v>1.08</v>
      </c>
      <c r="AC221" s="78">
        <v>0.13</v>
      </c>
      <c r="AD221" s="63" t="s">
        <v>25</v>
      </c>
    </row>
    <row r="222" spans="1:30" ht="17.25" thickBot="1">
      <c r="A222" s="72">
        <v>220</v>
      </c>
      <c r="B222" s="57" t="s">
        <v>201</v>
      </c>
      <c r="C222" s="58" t="s">
        <v>1818</v>
      </c>
      <c r="D222" s="69" t="s">
        <v>102</v>
      </c>
      <c r="E222" s="58" t="s">
        <v>65</v>
      </c>
      <c r="F222" s="69" t="s">
        <v>3723</v>
      </c>
      <c r="G222" s="69">
        <v>2000</v>
      </c>
      <c r="H222" s="70">
        <v>9</v>
      </c>
      <c r="I222" s="71">
        <v>798</v>
      </c>
      <c r="J222" s="71">
        <v>89</v>
      </c>
      <c r="K222" s="71">
        <v>98.5</v>
      </c>
      <c r="L222" s="71">
        <v>8.9</v>
      </c>
      <c r="M222" s="70">
        <v>9</v>
      </c>
      <c r="N222" s="71">
        <v>89</v>
      </c>
      <c r="O222" s="71">
        <v>7</v>
      </c>
      <c r="P222" s="59">
        <v>0</v>
      </c>
      <c r="Q222" s="60"/>
      <c r="R222" s="60">
        <v>0</v>
      </c>
      <c r="S222" s="70">
        <v>2.33</v>
      </c>
      <c r="T222" s="71">
        <v>19</v>
      </c>
      <c r="U222" s="71">
        <v>7</v>
      </c>
      <c r="V222" s="78">
        <v>12</v>
      </c>
      <c r="W222" s="78">
        <v>1.35</v>
      </c>
      <c r="X222" s="78">
        <v>1.35</v>
      </c>
      <c r="Y222" s="70">
        <v>15.5</v>
      </c>
      <c r="Z222" s="71">
        <v>6.2</v>
      </c>
      <c r="AA222" s="78">
        <v>9.1999999999999993</v>
      </c>
      <c r="AB222" s="78">
        <v>1.04</v>
      </c>
      <c r="AC222" s="78">
        <v>0.47</v>
      </c>
      <c r="AD222" s="63" t="s">
        <v>25</v>
      </c>
    </row>
    <row r="223" spans="1:30" ht="17.25" thickBot="1">
      <c r="A223" s="72">
        <v>221</v>
      </c>
      <c r="B223" s="57" t="s">
        <v>2686</v>
      </c>
      <c r="C223" s="58" t="s">
        <v>1814</v>
      </c>
      <c r="D223" s="69" t="s">
        <v>102</v>
      </c>
      <c r="E223" s="58" t="s">
        <v>2351</v>
      </c>
      <c r="F223" s="69" t="s">
        <v>3724</v>
      </c>
      <c r="G223" s="69">
        <v>2004</v>
      </c>
      <c r="H223" s="70">
        <v>2</v>
      </c>
      <c r="I223" s="71">
        <v>13</v>
      </c>
      <c r="J223" s="71">
        <v>7</v>
      </c>
      <c r="K223" s="71">
        <v>1.6</v>
      </c>
      <c r="L223" s="71">
        <v>0.1</v>
      </c>
      <c r="M223" s="59">
        <v>0</v>
      </c>
      <c r="N223" s="60"/>
      <c r="O223" s="60">
        <v>0</v>
      </c>
      <c r="P223" s="70">
        <v>2</v>
      </c>
      <c r="Q223" s="71">
        <v>7</v>
      </c>
      <c r="R223" s="60">
        <v>0</v>
      </c>
      <c r="S223" s="59">
        <v>0</v>
      </c>
      <c r="T223" s="60">
        <v>0</v>
      </c>
      <c r="U223" s="71">
        <v>1</v>
      </c>
      <c r="V223" s="77">
        <v>-1</v>
      </c>
      <c r="W223" s="77">
        <v>-6.92</v>
      </c>
      <c r="X223" s="77">
        <v>-5.12</v>
      </c>
      <c r="Y223" s="59">
        <v>0</v>
      </c>
      <c r="Z223" s="71">
        <v>0.1</v>
      </c>
      <c r="AA223" s="77">
        <v>-0.1</v>
      </c>
      <c r="AB223" s="77">
        <v>-0.65</v>
      </c>
      <c r="AC223" s="78">
        <v>0.83</v>
      </c>
      <c r="AD223" s="63" t="s">
        <v>25</v>
      </c>
    </row>
    <row r="224" spans="1:30" ht="17.25" thickBot="1">
      <c r="A224" s="72">
        <v>222</v>
      </c>
      <c r="B224" s="57" t="s">
        <v>3142</v>
      </c>
      <c r="C224" s="58" t="s">
        <v>1814</v>
      </c>
      <c r="D224" s="69" t="s">
        <v>104</v>
      </c>
      <c r="E224" s="58" t="s">
        <v>67</v>
      </c>
      <c r="F224" s="69" t="s">
        <v>3725</v>
      </c>
      <c r="G224" s="69">
        <v>2004</v>
      </c>
      <c r="H224" s="70">
        <v>1</v>
      </c>
      <c r="I224" s="71">
        <v>10</v>
      </c>
      <c r="J224" s="71">
        <v>10</v>
      </c>
      <c r="K224" s="71">
        <v>1.2</v>
      </c>
      <c r="L224" s="71">
        <v>0.1</v>
      </c>
      <c r="M224" s="59">
        <v>0</v>
      </c>
      <c r="N224" s="60"/>
      <c r="O224" s="60">
        <v>0</v>
      </c>
      <c r="P224" s="70">
        <v>1</v>
      </c>
      <c r="Q224" s="71">
        <v>10</v>
      </c>
      <c r="R224" s="71">
        <v>5</v>
      </c>
      <c r="S224" s="70">
        <v>3</v>
      </c>
      <c r="T224" s="71">
        <v>1</v>
      </c>
      <c r="U224" s="60">
        <v>0</v>
      </c>
      <c r="V224" s="78">
        <v>1</v>
      </c>
      <c r="W224" s="78">
        <v>9</v>
      </c>
      <c r="X224" s="78">
        <v>7.43</v>
      </c>
      <c r="Y224" s="70">
        <v>0.6</v>
      </c>
      <c r="Z224" s="71">
        <v>0.1</v>
      </c>
      <c r="AA224" s="78">
        <v>0.5</v>
      </c>
      <c r="AB224" s="78">
        <v>4.59</v>
      </c>
      <c r="AC224" s="78">
        <v>3.48</v>
      </c>
      <c r="AD224" s="63" t="s">
        <v>25</v>
      </c>
    </row>
    <row r="225" spans="1:30" ht="17.25" thickBot="1">
      <c r="A225" s="72">
        <v>223</v>
      </c>
      <c r="B225" s="57" t="s">
        <v>2836</v>
      </c>
      <c r="C225" s="58" t="s">
        <v>1820</v>
      </c>
      <c r="D225" s="69" t="s">
        <v>103</v>
      </c>
      <c r="E225" s="58" t="s">
        <v>2351</v>
      </c>
      <c r="F225" s="69" t="s">
        <v>3726</v>
      </c>
      <c r="G225" s="69">
        <v>1997</v>
      </c>
      <c r="H225" s="70">
        <v>8</v>
      </c>
      <c r="I225" s="71">
        <v>641</v>
      </c>
      <c r="J225" s="71">
        <v>80</v>
      </c>
      <c r="K225" s="71">
        <v>79.099999999999994</v>
      </c>
      <c r="L225" s="71">
        <v>7.1</v>
      </c>
      <c r="M225" s="70">
        <v>8</v>
      </c>
      <c r="N225" s="71">
        <v>80</v>
      </c>
      <c r="O225" s="71">
        <v>3</v>
      </c>
      <c r="P225" s="59">
        <v>0</v>
      </c>
      <c r="Q225" s="60"/>
      <c r="R225" s="60">
        <v>0</v>
      </c>
      <c r="S225" s="70">
        <v>0.13</v>
      </c>
      <c r="T225" s="71">
        <v>6</v>
      </c>
      <c r="U225" s="71">
        <v>16</v>
      </c>
      <c r="V225" s="77">
        <v>-10</v>
      </c>
      <c r="W225" s="77">
        <v>-1.4</v>
      </c>
      <c r="X225" s="78">
        <v>2.3199999999999998</v>
      </c>
      <c r="Y225" s="70">
        <v>6.2</v>
      </c>
      <c r="Z225" s="71">
        <v>15.8</v>
      </c>
      <c r="AA225" s="77">
        <v>-9.6999999999999993</v>
      </c>
      <c r="AB225" s="77">
        <v>-1.36</v>
      </c>
      <c r="AC225" s="78">
        <v>0.51</v>
      </c>
      <c r="AD225" s="63" t="s">
        <v>25</v>
      </c>
    </row>
    <row r="226" spans="1:30" ht="17.25" thickBot="1">
      <c r="A226" s="72">
        <v>224</v>
      </c>
      <c r="B226" s="57" t="s">
        <v>2966</v>
      </c>
      <c r="C226" s="58" t="s">
        <v>1840</v>
      </c>
      <c r="D226" s="69" t="s">
        <v>103</v>
      </c>
      <c r="E226" s="58" t="s">
        <v>75</v>
      </c>
      <c r="F226" s="69" t="s">
        <v>3727</v>
      </c>
      <c r="G226" s="69">
        <v>2005</v>
      </c>
      <c r="H226" s="70">
        <v>1</v>
      </c>
      <c r="I226" s="71">
        <v>75</v>
      </c>
      <c r="J226" s="71">
        <v>75</v>
      </c>
      <c r="K226" s="71">
        <v>9.3000000000000007</v>
      </c>
      <c r="L226" s="71">
        <v>0.8</v>
      </c>
      <c r="M226" s="59">
        <v>0</v>
      </c>
      <c r="N226" s="60"/>
      <c r="O226" s="60">
        <v>0</v>
      </c>
      <c r="P226" s="70">
        <v>1</v>
      </c>
      <c r="Q226" s="71">
        <v>75</v>
      </c>
      <c r="R226" s="71">
        <v>1</v>
      </c>
      <c r="S226" s="59">
        <v>0</v>
      </c>
      <c r="T226" s="71">
        <v>1</v>
      </c>
      <c r="U226" s="71">
        <v>5</v>
      </c>
      <c r="V226" s="77">
        <v>-4</v>
      </c>
      <c r="W226" s="77">
        <v>-4.8</v>
      </c>
      <c r="X226" s="77">
        <v>-4.43</v>
      </c>
      <c r="Y226" s="70">
        <v>1.4</v>
      </c>
      <c r="Z226" s="71">
        <v>2.2000000000000002</v>
      </c>
      <c r="AA226" s="77">
        <v>-0.8</v>
      </c>
      <c r="AB226" s="77">
        <v>-0.92</v>
      </c>
      <c r="AC226" s="77">
        <v>-0.15</v>
      </c>
      <c r="AD226" s="63" t="s">
        <v>25</v>
      </c>
    </row>
    <row r="227" spans="1:30" ht="17.25" thickBot="1">
      <c r="A227" s="72">
        <v>225</v>
      </c>
      <c r="B227" s="57" t="s">
        <v>3386</v>
      </c>
      <c r="C227" s="58" t="s">
        <v>1814</v>
      </c>
      <c r="D227" s="69" t="s">
        <v>103</v>
      </c>
      <c r="E227" s="58" t="s">
        <v>96</v>
      </c>
      <c r="F227" s="69" t="s">
        <v>3728</v>
      </c>
      <c r="G227" s="69">
        <v>1996</v>
      </c>
      <c r="H227" s="70">
        <v>3</v>
      </c>
      <c r="I227" s="71">
        <v>167</v>
      </c>
      <c r="J227" s="71">
        <v>56</v>
      </c>
      <c r="K227" s="71">
        <v>20.6</v>
      </c>
      <c r="L227" s="71">
        <v>1.9</v>
      </c>
      <c r="M227" s="70">
        <v>2</v>
      </c>
      <c r="N227" s="71">
        <v>61</v>
      </c>
      <c r="O227" s="60">
        <v>0</v>
      </c>
      <c r="P227" s="70">
        <v>1</v>
      </c>
      <c r="Q227" s="71">
        <v>45</v>
      </c>
      <c r="R227" s="60">
        <v>0</v>
      </c>
      <c r="S227" s="70">
        <v>1</v>
      </c>
      <c r="T227" s="71">
        <v>3</v>
      </c>
      <c r="U227" s="60">
        <v>0</v>
      </c>
      <c r="V227" s="78">
        <v>3</v>
      </c>
      <c r="W227" s="78">
        <v>1.62</v>
      </c>
      <c r="X227" s="78">
        <v>2.74</v>
      </c>
      <c r="Y227" s="70">
        <v>2.8</v>
      </c>
      <c r="Z227" s="71">
        <v>1.1000000000000001</v>
      </c>
      <c r="AA227" s="78">
        <v>1.8</v>
      </c>
      <c r="AB227" s="78">
        <v>0.96</v>
      </c>
      <c r="AC227" s="78">
        <v>0.88</v>
      </c>
      <c r="AD227" s="63" t="s">
        <v>25</v>
      </c>
    </row>
    <row r="228" spans="1:30" ht="17.25" thickBot="1">
      <c r="A228" s="72">
        <v>226</v>
      </c>
      <c r="B228" s="57" t="s">
        <v>202</v>
      </c>
      <c r="C228" s="58" t="s">
        <v>1838</v>
      </c>
      <c r="D228" s="69" t="s">
        <v>1812</v>
      </c>
      <c r="E228" s="58" t="s">
        <v>63</v>
      </c>
      <c r="F228" s="69" t="s">
        <v>3461</v>
      </c>
      <c r="G228" s="69">
        <v>1999</v>
      </c>
      <c r="H228" s="70">
        <v>9</v>
      </c>
      <c r="I228" s="71">
        <v>476</v>
      </c>
      <c r="J228" s="71">
        <v>53</v>
      </c>
      <c r="K228" s="71">
        <v>58.8</v>
      </c>
      <c r="L228" s="71">
        <v>5.3</v>
      </c>
      <c r="M228" s="70">
        <v>5</v>
      </c>
      <c r="N228" s="71">
        <v>78</v>
      </c>
      <c r="O228" s="71">
        <v>2</v>
      </c>
      <c r="P228" s="70">
        <v>4</v>
      </c>
      <c r="Q228" s="71">
        <v>21</v>
      </c>
      <c r="R228" s="60">
        <v>0</v>
      </c>
      <c r="S228" s="70">
        <v>2.33</v>
      </c>
      <c r="T228" s="71">
        <v>10</v>
      </c>
      <c r="U228" s="71">
        <v>4</v>
      </c>
      <c r="V228" s="78">
        <v>6</v>
      </c>
      <c r="W228" s="78">
        <v>1.1299999999999999</v>
      </c>
      <c r="X228" s="78">
        <v>0.06</v>
      </c>
      <c r="Y228" s="70">
        <v>9.5</v>
      </c>
      <c r="Z228" s="71">
        <v>4.7</v>
      </c>
      <c r="AA228" s="78">
        <v>4.8</v>
      </c>
      <c r="AB228" s="78">
        <v>0.91</v>
      </c>
      <c r="AC228" s="78">
        <v>0.05</v>
      </c>
      <c r="AD228" s="63" t="s">
        <v>25</v>
      </c>
    </row>
    <row r="229" spans="1:30" ht="17.25" thickBot="1">
      <c r="A229" s="72">
        <v>227</v>
      </c>
      <c r="B229" s="57" t="s">
        <v>203</v>
      </c>
      <c r="C229" s="58" t="s">
        <v>1820</v>
      </c>
      <c r="D229" s="69" t="s">
        <v>104</v>
      </c>
      <c r="E229" s="58" t="s">
        <v>73</v>
      </c>
      <c r="F229" s="69" t="s">
        <v>3729</v>
      </c>
      <c r="G229" s="69">
        <v>2000</v>
      </c>
      <c r="H229" s="70">
        <v>5</v>
      </c>
      <c r="I229" s="71">
        <v>299</v>
      </c>
      <c r="J229" s="71">
        <v>60</v>
      </c>
      <c r="K229" s="71">
        <v>36.9</v>
      </c>
      <c r="L229" s="71">
        <v>3.3</v>
      </c>
      <c r="M229" s="70">
        <v>3</v>
      </c>
      <c r="N229" s="71">
        <v>90</v>
      </c>
      <c r="O229" s="71">
        <v>3</v>
      </c>
      <c r="P229" s="70">
        <v>2</v>
      </c>
      <c r="Q229" s="71">
        <v>15</v>
      </c>
      <c r="R229" s="71">
        <v>3</v>
      </c>
      <c r="S229" s="70">
        <v>2</v>
      </c>
      <c r="T229" s="71">
        <v>11</v>
      </c>
      <c r="U229" s="71">
        <v>3</v>
      </c>
      <c r="V229" s="78">
        <v>8</v>
      </c>
      <c r="W229" s="78">
        <v>2.41</v>
      </c>
      <c r="X229" s="78">
        <v>3.11</v>
      </c>
      <c r="Y229" s="70">
        <v>8.3000000000000007</v>
      </c>
      <c r="Z229" s="71">
        <v>4</v>
      </c>
      <c r="AA229" s="78">
        <v>4.4000000000000004</v>
      </c>
      <c r="AB229" s="78">
        <v>1.32</v>
      </c>
      <c r="AC229" s="78">
        <v>1.6</v>
      </c>
      <c r="AD229" s="63" t="s">
        <v>25</v>
      </c>
    </row>
    <row r="230" spans="1:30" ht="17.25" thickBot="1">
      <c r="A230" s="72">
        <v>228</v>
      </c>
      <c r="B230" s="57" t="s">
        <v>204</v>
      </c>
      <c r="C230" s="58" t="s">
        <v>1856</v>
      </c>
      <c r="D230" s="69" t="s">
        <v>1821</v>
      </c>
      <c r="E230" s="58" t="s">
        <v>93</v>
      </c>
      <c r="F230" s="69" t="s">
        <v>3730</v>
      </c>
      <c r="G230" s="69">
        <v>1996</v>
      </c>
      <c r="H230" s="70">
        <v>9</v>
      </c>
      <c r="I230" s="71">
        <v>504</v>
      </c>
      <c r="J230" s="71">
        <v>56</v>
      </c>
      <c r="K230" s="71">
        <v>62.2</v>
      </c>
      <c r="L230" s="71">
        <v>5.6</v>
      </c>
      <c r="M230" s="70">
        <v>6</v>
      </c>
      <c r="N230" s="71">
        <v>68</v>
      </c>
      <c r="O230" s="71">
        <v>1</v>
      </c>
      <c r="P230" s="70">
        <v>3</v>
      </c>
      <c r="Q230" s="71">
        <v>32</v>
      </c>
      <c r="R230" s="60">
        <v>0</v>
      </c>
      <c r="S230" s="70">
        <v>1.22</v>
      </c>
      <c r="T230" s="71">
        <v>9</v>
      </c>
      <c r="U230" s="71">
        <v>7</v>
      </c>
      <c r="V230" s="78">
        <v>2</v>
      </c>
      <c r="W230" s="78">
        <v>0.36</v>
      </c>
      <c r="X230" s="78">
        <v>2.12</v>
      </c>
      <c r="Y230" s="70">
        <v>7.9</v>
      </c>
      <c r="Z230" s="71">
        <v>7.9</v>
      </c>
      <c r="AA230" s="60">
        <v>0</v>
      </c>
      <c r="AB230" s="60">
        <v>0</v>
      </c>
      <c r="AC230" s="78">
        <v>0.99</v>
      </c>
      <c r="AD230" s="63" t="s">
        <v>25</v>
      </c>
    </row>
    <row r="231" spans="1:30" ht="17.25" thickBot="1">
      <c r="A231" s="72">
        <v>229</v>
      </c>
      <c r="B231" s="57" t="s">
        <v>88</v>
      </c>
      <c r="C231" s="58" t="s">
        <v>1814</v>
      </c>
      <c r="D231" s="69" t="s">
        <v>111</v>
      </c>
      <c r="E231" s="58" t="s">
        <v>69</v>
      </c>
      <c r="F231" s="69" t="s">
        <v>4017</v>
      </c>
      <c r="G231" s="69">
        <v>1997</v>
      </c>
      <c r="H231" s="59">
        <v>0</v>
      </c>
      <c r="I231" s="60"/>
      <c r="J231" s="60"/>
      <c r="K231" s="60"/>
      <c r="L231" s="60"/>
      <c r="M231" s="59">
        <v>0</v>
      </c>
      <c r="N231" s="60"/>
      <c r="O231" s="60">
        <v>0</v>
      </c>
      <c r="P231" s="59">
        <v>0</v>
      </c>
      <c r="Q231" s="60"/>
      <c r="R231" s="71">
        <v>3</v>
      </c>
      <c r="S231" s="59"/>
      <c r="T231" s="60"/>
      <c r="U231" s="60"/>
      <c r="V231" s="60"/>
      <c r="W231" s="60"/>
      <c r="X231" s="60"/>
      <c r="Y231" s="59"/>
      <c r="Z231" s="60"/>
      <c r="AA231" s="60"/>
      <c r="AB231" s="60"/>
      <c r="AC231" s="60"/>
      <c r="AD231" s="63" t="s">
        <v>25</v>
      </c>
    </row>
    <row r="232" spans="1:30" ht="17.25" thickBot="1">
      <c r="A232" s="72">
        <v>230</v>
      </c>
      <c r="B232" s="57" t="s">
        <v>88</v>
      </c>
      <c r="C232" s="58" t="s">
        <v>1814</v>
      </c>
      <c r="D232" s="69" t="s">
        <v>111</v>
      </c>
      <c r="E232" s="58" t="s">
        <v>85</v>
      </c>
      <c r="F232" s="69" t="s">
        <v>4017</v>
      </c>
      <c r="G232" s="69">
        <v>1997</v>
      </c>
      <c r="H232" s="59">
        <v>0</v>
      </c>
      <c r="I232" s="60"/>
      <c r="J232" s="60"/>
      <c r="K232" s="60"/>
      <c r="L232" s="60"/>
      <c r="M232" s="59">
        <v>0</v>
      </c>
      <c r="N232" s="60"/>
      <c r="O232" s="60">
        <v>0</v>
      </c>
      <c r="P232" s="59">
        <v>0</v>
      </c>
      <c r="Q232" s="60"/>
      <c r="R232" s="71">
        <v>3</v>
      </c>
      <c r="S232" s="59"/>
      <c r="T232" s="60"/>
      <c r="U232" s="60"/>
      <c r="V232" s="60"/>
      <c r="W232" s="60"/>
      <c r="X232" s="60"/>
      <c r="Y232" s="59"/>
      <c r="Z232" s="60"/>
      <c r="AA232" s="60"/>
      <c r="AB232" s="60"/>
      <c r="AC232" s="60"/>
      <c r="AD232" s="63" t="s">
        <v>25</v>
      </c>
    </row>
    <row r="233" spans="1:30" ht="17.25" thickBot="1">
      <c r="A233" s="72">
        <v>231</v>
      </c>
      <c r="B233" s="57" t="s">
        <v>205</v>
      </c>
      <c r="C233" s="58" t="s">
        <v>1814</v>
      </c>
      <c r="D233" s="69" t="s">
        <v>104</v>
      </c>
      <c r="E233" s="58" t="s">
        <v>77</v>
      </c>
      <c r="F233" s="69" t="s">
        <v>3620</v>
      </c>
      <c r="G233" s="69">
        <v>1997</v>
      </c>
      <c r="H233" s="70">
        <v>5</v>
      </c>
      <c r="I233" s="71">
        <v>401</v>
      </c>
      <c r="J233" s="71">
        <v>80</v>
      </c>
      <c r="K233" s="71">
        <v>49.5</v>
      </c>
      <c r="L233" s="71">
        <v>4.5</v>
      </c>
      <c r="M233" s="70">
        <v>5</v>
      </c>
      <c r="N233" s="71">
        <v>80</v>
      </c>
      <c r="O233" s="71">
        <v>4</v>
      </c>
      <c r="P233" s="59">
        <v>0</v>
      </c>
      <c r="Q233" s="60"/>
      <c r="R233" s="60">
        <v>0</v>
      </c>
      <c r="S233" s="70">
        <v>1.2</v>
      </c>
      <c r="T233" s="71">
        <v>8</v>
      </c>
      <c r="U233" s="71">
        <v>5</v>
      </c>
      <c r="V233" s="78">
        <v>3</v>
      </c>
      <c r="W233" s="78">
        <v>0.67</v>
      </c>
      <c r="X233" s="78">
        <v>0.89</v>
      </c>
      <c r="Y233" s="70">
        <v>9.8000000000000007</v>
      </c>
      <c r="Z233" s="71">
        <v>5.0999999999999996</v>
      </c>
      <c r="AA233" s="78">
        <v>4.7</v>
      </c>
      <c r="AB233" s="78">
        <v>1.05</v>
      </c>
      <c r="AC233" s="78">
        <v>0.77</v>
      </c>
      <c r="AD233" s="63" t="s">
        <v>25</v>
      </c>
    </row>
    <row r="234" spans="1:30" ht="17.25" thickBot="1">
      <c r="A234" s="72">
        <v>232</v>
      </c>
      <c r="B234" s="57" t="s">
        <v>206</v>
      </c>
      <c r="C234" s="58" t="s">
        <v>1856</v>
      </c>
      <c r="D234" s="69" t="s">
        <v>102</v>
      </c>
      <c r="E234" s="58" t="s">
        <v>71</v>
      </c>
      <c r="F234" s="69" t="s">
        <v>3731</v>
      </c>
      <c r="G234" s="69">
        <v>1992</v>
      </c>
      <c r="H234" s="70">
        <v>9</v>
      </c>
      <c r="I234" s="71">
        <v>706</v>
      </c>
      <c r="J234" s="71">
        <v>78</v>
      </c>
      <c r="K234" s="71">
        <v>87.2</v>
      </c>
      <c r="L234" s="71">
        <v>7.8</v>
      </c>
      <c r="M234" s="70">
        <v>9</v>
      </c>
      <c r="N234" s="71">
        <v>78</v>
      </c>
      <c r="O234" s="71">
        <v>2</v>
      </c>
      <c r="P234" s="59">
        <v>0</v>
      </c>
      <c r="Q234" s="60"/>
      <c r="R234" s="60">
        <v>0</v>
      </c>
      <c r="S234" s="70">
        <v>2.56</v>
      </c>
      <c r="T234" s="71">
        <v>17</v>
      </c>
      <c r="U234" s="71">
        <v>7</v>
      </c>
      <c r="V234" s="78">
        <v>10</v>
      </c>
      <c r="W234" s="78">
        <v>1.27</v>
      </c>
      <c r="X234" s="77">
        <v>-0.46</v>
      </c>
      <c r="Y234" s="70">
        <v>14.7</v>
      </c>
      <c r="Z234" s="71">
        <v>9.6</v>
      </c>
      <c r="AA234" s="78">
        <v>5.0999999999999996</v>
      </c>
      <c r="AB234" s="78">
        <v>0.65</v>
      </c>
      <c r="AC234" s="78">
        <v>0.98</v>
      </c>
      <c r="AD234" s="63" t="s">
        <v>25</v>
      </c>
    </row>
    <row r="235" spans="1:30" ht="17.25" thickBot="1">
      <c r="A235" s="72">
        <v>233</v>
      </c>
      <c r="B235" s="57" t="s">
        <v>207</v>
      </c>
      <c r="C235" s="58" t="s">
        <v>1813</v>
      </c>
      <c r="D235" s="69" t="s">
        <v>104</v>
      </c>
      <c r="E235" s="58" t="s">
        <v>77</v>
      </c>
      <c r="F235" s="69" t="s">
        <v>3732</v>
      </c>
      <c r="G235" s="69">
        <v>2002</v>
      </c>
      <c r="H235" s="70">
        <v>8</v>
      </c>
      <c r="I235" s="71">
        <v>630</v>
      </c>
      <c r="J235" s="71">
        <v>79</v>
      </c>
      <c r="K235" s="71">
        <v>77.8</v>
      </c>
      <c r="L235" s="71">
        <v>7</v>
      </c>
      <c r="M235" s="70">
        <v>8</v>
      </c>
      <c r="N235" s="71">
        <v>79</v>
      </c>
      <c r="O235" s="71">
        <v>2</v>
      </c>
      <c r="P235" s="59">
        <v>0</v>
      </c>
      <c r="Q235" s="60"/>
      <c r="R235" s="60">
        <v>0</v>
      </c>
      <c r="S235" s="70">
        <v>0.88</v>
      </c>
      <c r="T235" s="71">
        <v>9</v>
      </c>
      <c r="U235" s="71">
        <v>12</v>
      </c>
      <c r="V235" s="77">
        <v>-3</v>
      </c>
      <c r="W235" s="77">
        <v>-0.43</v>
      </c>
      <c r="X235" s="77">
        <v>-2.93</v>
      </c>
      <c r="Y235" s="70">
        <v>9.8000000000000007</v>
      </c>
      <c r="Z235" s="71">
        <v>9.1999999999999993</v>
      </c>
      <c r="AA235" s="78">
        <v>0.6</v>
      </c>
      <c r="AB235" s="78">
        <v>0.09</v>
      </c>
      <c r="AC235" s="77">
        <v>-2.5499999999999998</v>
      </c>
      <c r="AD235" s="63" t="s">
        <v>25</v>
      </c>
    </row>
    <row r="236" spans="1:30" ht="17.25" thickBot="1">
      <c r="A236" s="72">
        <v>234</v>
      </c>
      <c r="B236" s="57" t="s">
        <v>370</v>
      </c>
      <c r="C236" s="58" t="s">
        <v>1814</v>
      </c>
      <c r="D236" s="69" t="s">
        <v>104</v>
      </c>
      <c r="E236" s="58" t="s">
        <v>95</v>
      </c>
      <c r="F236" s="69" t="s">
        <v>3733</v>
      </c>
      <c r="G236" s="69">
        <v>2002</v>
      </c>
      <c r="H236" s="70">
        <v>1</v>
      </c>
      <c r="I236" s="71">
        <v>16</v>
      </c>
      <c r="J236" s="71">
        <v>16</v>
      </c>
      <c r="K236" s="71">
        <v>2</v>
      </c>
      <c r="L236" s="71">
        <v>0.2</v>
      </c>
      <c r="M236" s="59">
        <v>0</v>
      </c>
      <c r="N236" s="60"/>
      <c r="O236" s="60">
        <v>0</v>
      </c>
      <c r="P236" s="70">
        <v>1</v>
      </c>
      <c r="Q236" s="71">
        <v>16</v>
      </c>
      <c r="R236" s="71">
        <v>2</v>
      </c>
      <c r="S236" s="70">
        <v>1</v>
      </c>
      <c r="T236" s="71">
        <v>1</v>
      </c>
      <c r="U236" s="60">
        <v>0</v>
      </c>
      <c r="V236" s="78">
        <v>1</v>
      </c>
      <c r="W236" s="78">
        <v>5.63</v>
      </c>
      <c r="X236" s="78">
        <v>7.33</v>
      </c>
      <c r="Y236" s="70">
        <v>1</v>
      </c>
      <c r="Z236" s="71">
        <v>0.2</v>
      </c>
      <c r="AA236" s="78">
        <v>0.8</v>
      </c>
      <c r="AB236" s="78">
        <v>4.47</v>
      </c>
      <c r="AC236" s="78">
        <v>5.87</v>
      </c>
      <c r="AD236" s="63" t="s">
        <v>25</v>
      </c>
    </row>
    <row r="237" spans="1:30" ht="17.25" thickBot="1">
      <c r="A237" s="72">
        <v>235</v>
      </c>
      <c r="B237" s="57" t="s">
        <v>3387</v>
      </c>
      <c r="C237" s="58" t="s">
        <v>1814</v>
      </c>
      <c r="D237" s="69" t="s">
        <v>103</v>
      </c>
      <c r="E237" s="58" t="s">
        <v>73</v>
      </c>
      <c r="F237" s="69" t="s">
        <v>3734</v>
      </c>
      <c r="G237" s="69">
        <v>2005</v>
      </c>
      <c r="H237" s="70">
        <v>1</v>
      </c>
      <c r="I237" s="71">
        <v>85</v>
      </c>
      <c r="J237" s="71">
        <v>85</v>
      </c>
      <c r="K237" s="71">
        <v>10.5</v>
      </c>
      <c r="L237" s="71">
        <v>0.9</v>
      </c>
      <c r="M237" s="70">
        <v>1</v>
      </c>
      <c r="N237" s="71">
        <v>85</v>
      </c>
      <c r="O237" s="60">
        <v>0</v>
      </c>
      <c r="P237" s="59">
        <v>0</v>
      </c>
      <c r="Q237" s="60"/>
      <c r="R237" s="71">
        <v>1</v>
      </c>
      <c r="S237" s="59">
        <v>0</v>
      </c>
      <c r="T237" s="71">
        <v>1</v>
      </c>
      <c r="U237" s="71">
        <v>5</v>
      </c>
      <c r="V237" s="77">
        <v>-4</v>
      </c>
      <c r="W237" s="77">
        <v>-4.24</v>
      </c>
      <c r="X237" s="77">
        <v>-5.23</v>
      </c>
      <c r="Y237" s="70">
        <v>1.6</v>
      </c>
      <c r="Z237" s="71">
        <v>1.3</v>
      </c>
      <c r="AA237" s="78">
        <v>0.4</v>
      </c>
      <c r="AB237" s="78">
        <v>0.38</v>
      </c>
      <c r="AC237" s="78">
        <v>0.08</v>
      </c>
      <c r="AD237" s="63" t="s">
        <v>25</v>
      </c>
    </row>
    <row r="238" spans="1:30" ht="17.25" thickBot="1">
      <c r="A238" s="72">
        <v>236</v>
      </c>
      <c r="B238" s="57" t="s">
        <v>208</v>
      </c>
      <c r="C238" s="58" t="s">
        <v>1834</v>
      </c>
      <c r="D238" s="69" t="s">
        <v>103</v>
      </c>
      <c r="E238" s="58" t="s">
        <v>93</v>
      </c>
      <c r="F238" s="69" t="s">
        <v>3797</v>
      </c>
      <c r="G238" s="69">
        <v>2002</v>
      </c>
      <c r="H238" s="59">
        <v>0</v>
      </c>
      <c r="I238" s="60"/>
      <c r="J238" s="60"/>
      <c r="K238" s="60"/>
      <c r="L238" s="60"/>
      <c r="M238" s="59">
        <v>0</v>
      </c>
      <c r="N238" s="60"/>
      <c r="O238" s="60">
        <v>0</v>
      </c>
      <c r="P238" s="59">
        <v>0</v>
      </c>
      <c r="Q238" s="60"/>
      <c r="R238" s="71">
        <v>5</v>
      </c>
      <c r="S238" s="59"/>
      <c r="T238" s="60"/>
      <c r="U238" s="60"/>
      <c r="V238" s="60"/>
      <c r="W238" s="60"/>
      <c r="X238" s="60"/>
      <c r="Y238" s="59"/>
      <c r="Z238" s="60"/>
      <c r="AA238" s="60"/>
      <c r="AB238" s="60"/>
      <c r="AC238" s="60"/>
      <c r="AD238" s="63" t="s">
        <v>25</v>
      </c>
    </row>
    <row r="239" spans="1:30" ht="17.25" thickBot="1">
      <c r="A239" s="72">
        <v>237</v>
      </c>
      <c r="B239" s="57" t="s">
        <v>3276</v>
      </c>
      <c r="C239" s="58" t="s">
        <v>1814</v>
      </c>
      <c r="D239" s="69" t="s">
        <v>104</v>
      </c>
      <c r="E239" s="58" t="s">
        <v>85</v>
      </c>
      <c r="F239" s="69" t="s">
        <v>4018</v>
      </c>
      <c r="G239" s="69">
        <v>1995</v>
      </c>
      <c r="H239" s="59">
        <v>0</v>
      </c>
      <c r="I239" s="60"/>
      <c r="J239" s="60"/>
      <c r="K239" s="60"/>
      <c r="L239" s="60"/>
      <c r="M239" s="59">
        <v>0</v>
      </c>
      <c r="N239" s="60"/>
      <c r="O239" s="60">
        <v>0</v>
      </c>
      <c r="P239" s="59">
        <v>0</v>
      </c>
      <c r="Q239" s="60"/>
      <c r="R239" s="71">
        <v>5</v>
      </c>
      <c r="S239" s="59"/>
      <c r="T239" s="60"/>
      <c r="U239" s="60"/>
      <c r="V239" s="60"/>
      <c r="W239" s="60"/>
      <c r="X239" s="60"/>
      <c r="Y239" s="59"/>
      <c r="Z239" s="60"/>
      <c r="AA239" s="60"/>
      <c r="AB239" s="60"/>
      <c r="AC239" s="60"/>
      <c r="AD239" s="63" t="s">
        <v>25</v>
      </c>
    </row>
    <row r="240" spans="1:30" ht="17.25" thickBot="1">
      <c r="A240" s="72">
        <v>238</v>
      </c>
      <c r="B240" s="57" t="s">
        <v>2735</v>
      </c>
      <c r="C240" s="58" t="s">
        <v>1811</v>
      </c>
      <c r="D240" s="69" t="s">
        <v>111</v>
      </c>
      <c r="E240" s="58" t="s">
        <v>87</v>
      </c>
      <c r="F240" s="69" t="s">
        <v>4019</v>
      </c>
      <c r="G240" s="69">
        <v>1995</v>
      </c>
      <c r="H240" s="59">
        <v>0</v>
      </c>
      <c r="I240" s="60"/>
      <c r="J240" s="60"/>
      <c r="K240" s="60"/>
      <c r="L240" s="60"/>
      <c r="M240" s="59">
        <v>0</v>
      </c>
      <c r="N240" s="60"/>
      <c r="O240" s="60">
        <v>0</v>
      </c>
      <c r="P240" s="59">
        <v>0</v>
      </c>
      <c r="Q240" s="60"/>
      <c r="R240" s="71">
        <v>4</v>
      </c>
      <c r="S240" s="59"/>
      <c r="T240" s="60"/>
      <c r="U240" s="60"/>
      <c r="V240" s="60"/>
      <c r="W240" s="60"/>
      <c r="X240" s="60"/>
      <c r="Y240" s="59"/>
      <c r="Z240" s="60"/>
      <c r="AA240" s="60"/>
      <c r="AB240" s="60"/>
      <c r="AC240" s="60"/>
      <c r="AD240" s="63" t="s">
        <v>25</v>
      </c>
    </row>
    <row r="241" spans="1:30" ht="17.25" thickBot="1">
      <c r="A241" s="72">
        <v>239</v>
      </c>
      <c r="B241" s="57" t="s">
        <v>3261</v>
      </c>
      <c r="C241" s="58" t="s">
        <v>1814</v>
      </c>
      <c r="D241" s="69" t="s">
        <v>102</v>
      </c>
      <c r="E241" s="58" t="s">
        <v>87</v>
      </c>
      <c r="F241" s="69" t="s">
        <v>3735</v>
      </c>
      <c r="G241" s="69">
        <v>2000</v>
      </c>
      <c r="H241" s="70">
        <v>4</v>
      </c>
      <c r="I241" s="71">
        <v>229</v>
      </c>
      <c r="J241" s="71">
        <v>57</v>
      </c>
      <c r="K241" s="71">
        <v>28.3</v>
      </c>
      <c r="L241" s="71">
        <v>2.5</v>
      </c>
      <c r="M241" s="70">
        <v>3</v>
      </c>
      <c r="N241" s="71">
        <v>65</v>
      </c>
      <c r="O241" s="60">
        <v>0</v>
      </c>
      <c r="P241" s="70">
        <v>1</v>
      </c>
      <c r="Q241" s="71">
        <v>35</v>
      </c>
      <c r="R241" s="60">
        <v>0</v>
      </c>
      <c r="S241" s="70">
        <v>0.75</v>
      </c>
      <c r="T241" s="71">
        <v>1</v>
      </c>
      <c r="U241" s="71">
        <v>2</v>
      </c>
      <c r="V241" s="77">
        <v>-1</v>
      </c>
      <c r="W241" s="77">
        <v>-0.39</v>
      </c>
      <c r="X241" s="77">
        <v>-0.24</v>
      </c>
      <c r="Y241" s="70">
        <v>2.4</v>
      </c>
      <c r="Z241" s="71">
        <v>2.1</v>
      </c>
      <c r="AA241" s="78">
        <v>0.3</v>
      </c>
      <c r="AB241" s="78">
        <v>0.12</v>
      </c>
      <c r="AC241" s="78">
        <v>0.44</v>
      </c>
      <c r="AD241" s="63" t="s">
        <v>25</v>
      </c>
    </row>
    <row r="242" spans="1:30" ht="17.25" thickBot="1">
      <c r="A242" s="72">
        <v>240</v>
      </c>
      <c r="B242" s="57" t="s">
        <v>3121</v>
      </c>
      <c r="C242" s="58" t="s">
        <v>1814</v>
      </c>
      <c r="D242" s="69" t="s">
        <v>103</v>
      </c>
      <c r="E242" s="58" t="s">
        <v>85</v>
      </c>
      <c r="F242" s="69" t="s">
        <v>3736</v>
      </c>
      <c r="G242" s="69">
        <v>1995</v>
      </c>
      <c r="H242" s="70">
        <v>6</v>
      </c>
      <c r="I242" s="71">
        <v>430</v>
      </c>
      <c r="J242" s="71">
        <v>72</v>
      </c>
      <c r="K242" s="71">
        <v>53.1</v>
      </c>
      <c r="L242" s="71">
        <v>4.8</v>
      </c>
      <c r="M242" s="70">
        <v>5</v>
      </c>
      <c r="N242" s="71">
        <v>86</v>
      </c>
      <c r="O242" s="71">
        <v>4</v>
      </c>
      <c r="P242" s="70">
        <v>1</v>
      </c>
      <c r="Q242" s="71">
        <v>1</v>
      </c>
      <c r="R242" s="60">
        <v>0</v>
      </c>
      <c r="S242" s="70">
        <v>1.33</v>
      </c>
      <c r="T242" s="71">
        <v>2</v>
      </c>
      <c r="U242" s="71">
        <v>8</v>
      </c>
      <c r="V242" s="77">
        <v>-6</v>
      </c>
      <c r="W242" s="77">
        <v>-1.26</v>
      </c>
      <c r="X242" s="77">
        <v>-1.73</v>
      </c>
      <c r="Y242" s="70">
        <v>3.7</v>
      </c>
      <c r="Z242" s="71">
        <v>8.6</v>
      </c>
      <c r="AA242" s="77">
        <v>-4.9000000000000004</v>
      </c>
      <c r="AB242" s="77">
        <v>-1.03</v>
      </c>
      <c r="AC242" s="77">
        <v>-1.51</v>
      </c>
      <c r="AD242" s="63" t="s">
        <v>25</v>
      </c>
    </row>
    <row r="243" spans="1:30" ht="17.25" thickBot="1">
      <c r="A243" s="72">
        <v>241</v>
      </c>
      <c r="B243" s="57" t="s">
        <v>2851</v>
      </c>
      <c r="C243" s="58" t="s">
        <v>1814</v>
      </c>
      <c r="D243" s="69" t="s">
        <v>104</v>
      </c>
      <c r="E243" s="58" t="s">
        <v>81</v>
      </c>
      <c r="F243" s="69" t="s">
        <v>4020</v>
      </c>
      <c r="G243" s="69">
        <v>2003</v>
      </c>
      <c r="H243" s="59">
        <v>0</v>
      </c>
      <c r="I243" s="60"/>
      <c r="J243" s="60"/>
      <c r="K243" s="60"/>
      <c r="L243" s="60"/>
      <c r="M243" s="59">
        <v>0</v>
      </c>
      <c r="N243" s="60"/>
      <c r="O243" s="60">
        <v>0</v>
      </c>
      <c r="P243" s="59">
        <v>0</v>
      </c>
      <c r="Q243" s="60"/>
      <c r="R243" s="71">
        <v>2</v>
      </c>
      <c r="S243" s="59"/>
      <c r="T243" s="60"/>
      <c r="U243" s="60"/>
      <c r="V243" s="60"/>
      <c r="W243" s="60"/>
      <c r="X243" s="60"/>
      <c r="Y243" s="59"/>
      <c r="Z243" s="60"/>
      <c r="AA243" s="60"/>
      <c r="AB243" s="60"/>
      <c r="AC243" s="60"/>
      <c r="AD243" s="63" t="s">
        <v>25</v>
      </c>
    </row>
    <row r="244" spans="1:30" ht="17.25" thickBot="1">
      <c r="A244" s="72">
        <v>242</v>
      </c>
      <c r="B244" s="57" t="s">
        <v>3323</v>
      </c>
      <c r="C244" s="58" t="s">
        <v>1814</v>
      </c>
      <c r="D244" s="69" t="s">
        <v>104</v>
      </c>
      <c r="E244" s="58" t="s">
        <v>96</v>
      </c>
      <c r="F244" s="69" t="s">
        <v>4021</v>
      </c>
      <c r="G244" s="69">
        <v>2001</v>
      </c>
      <c r="H244" s="59">
        <v>0</v>
      </c>
      <c r="I244" s="60"/>
      <c r="J244" s="60"/>
      <c r="K244" s="60"/>
      <c r="L244" s="60"/>
      <c r="M244" s="59">
        <v>0</v>
      </c>
      <c r="N244" s="60"/>
      <c r="O244" s="60">
        <v>0</v>
      </c>
      <c r="P244" s="59">
        <v>0</v>
      </c>
      <c r="Q244" s="60"/>
      <c r="R244" s="71">
        <v>1</v>
      </c>
      <c r="S244" s="59"/>
      <c r="T244" s="60"/>
      <c r="U244" s="60"/>
      <c r="V244" s="60"/>
      <c r="W244" s="60"/>
      <c r="X244" s="60"/>
      <c r="Y244" s="59"/>
      <c r="Z244" s="60"/>
      <c r="AA244" s="60"/>
      <c r="AB244" s="60"/>
      <c r="AC244" s="60"/>
      <c r="AD244" s="63" t="s">
        <v>25</v>
      </c>
    </row>
    <row r="245" spans="1:30" ht="17.25" thickBot="1">
      <c r="A245" s="72">
        <v>243</v>
      </c>
      <c r="B245" s="57" t="s">
        <v>209</v>
      </c>
      <c r="C245" s="58" t="s">
        <v>1827</v>
      </c>
      <c r="D245" s="69" t="s">
        <v>103</v>
      </c>
      <c r="E245" s="58" t="s">
        <v>71</v>
      </c>
      <c r="F245" s="69" t="s">
        <v>3737</v>
      </c>
      <c r="G245" s="69">
        <v>1995</v>
      </c>
      <c r="H245" s="70">
        <v>8</v>
      </c>
      <c r="I245" s="71">
        <v>219</v>
      </c>
      <c r="J245" s="71">
        <v>27</v>
      </c>
      <c r="K245" s="71">
        <v>27</v>
      </c>
      <c r="L245" s="71">
        <v>2.4</v>
      </c>
      <c r="M245" s="70">
        <v>1</v>
      </c>
      <c r="N245" s="71">
        <v>90</v>
      </c>
      <c r="O245" s="71">
        <v>1</v>
      </c>
      <c r="P245" s="70">
        <v>7</v>
      </c>
      <c r="Q245" s="71">
        <v>18</v>
      </c>
      <c r="R245" s="71">
        <v>1</v>
      </c>
      <c r="S245" s="70">
        <v>2.75</v>
      </c>
      <c r="T245" s="71">
        <v>8</v>
      </c>
      <c r="U245" s="71">
        <v>1</v>
      </c>
      <c r="V245" s="78">
        <v>7</v>
      </c>
      <c r="W245" s="78">
        <v>2.88</v>
      </c>
      <c r="X245" s="78">
        <v>2.12</v>
      </c>
      <c r="Y245" s="70">
        <v>3.6</v>
      </c>
      <c r="Z245" s="71">
        <v>3</v>
      </c>
      <c r="AA245" s="78">
        <v>0.6</v>
      </c>
      <c r="AB245" s="78">
        <v>0.26</v>
      </c>
      <c r="AC245" s="77">
        <v>-0.36</v>
      </c>
      <c r="AD245" s="63" t="s">
        <v>25</v>
      </c>
    </row>
    <row r="246" spans="1:30" ht="17.25" thickBot="1">
      <c r="A246" s="72">
        <v>244</v>
      </c>
      <c r="B246" s="57" t="s">
        <v>3122</v>
      </c>
      <c r="C246" s="58" t="s">
        <v>1827</v>
      </c>
      <c r="D246" s="69" t="s">
        <v>102</v>
      </c>
      <c r="E246" s="58" t="s">
        <v>69</v>
      </c>
      <c r="F246" s="69" t="s">
        <v>3738</v>
      </c>
      <c r="G246" s="69">
        <v>2003</v>
      </c>
      <c r="H246" s="70">
        <v>6</v>
      </c>
      <c r="I246" s="71">
        <v>419</v>
      </c>
      <c r="J246" s="71">
        <v>70</v>
      </c>
      <c r="K246" s="71">
        <v>51.7</v>
      </c>
      <c r="L246" s="71">
        <v>4.7</v>
      </c>
      <c r="M246" s="70">
        <v>5</v>
      </c>
      <c r="N246" s="71">
        <v>79</v>
      </c>
      <c r="O246" s="71">
        <v>3</v>
      </c>
      <c r="P246" s="70">
        <v>1</v>
      </c>
      <c r="Q246" s="71">
        <v>24</v>
      </c>
      <c r="R246" s="60">
        <v>0</v>
      </c>
      <c r="S246" s="70">
        <v>1.5</v>
      </c>
      <c r="T246" s="71">
        <v>4</v>
      </c>
      <c r="U246" s="71">
        <v>7</v>
      </c>
      <c r="V246" s="77">
        <v>-3</v>
      </c>
      <c r="W246" s="77">
        <v>-0.64</v>
      </c>
      <c r="X246" s="77">
        <v>-0.87</v>
      </c>
      <c r="Y246" s="70">
        <v>5.8</v>
      </c>
      <c r="Z246" s="71">
        <v>6.4</v>
      </c>
      <c r="AA246" s="77">
        <v>-0.7</v>
      </c>
      <c r="AB246" s="77">
        <v>-0.15</v>
      </c>
      <c r="AC246" s="77">
        <v>-0.36</v>
      </c>
      <c r="AD246" s="63" t="s">
        <v>25</v>
      </c>
    </row>
    <row r="247" spans="1:30" ht="17.25" thickBot="1">
      <c r="A247" s="72">
        <v>245</v>
      </c>
      <c r="B247" s="57" t="s">
        <v>1973</v>
      </c>
      <c r="C247" s="58" t="s">
        <v>1824</v>
      </c>
      <c r="D247" s="69" t="s">
        <v>104</v>
      </c>
      <c r="E247" s="58" t="s">
        <v>73</v>
      </c>
      <c r="F247" s="69" t="s">
        <v>3739</v>
      </c>
      <c r="G247" s="69">
        <v>1998</v>
      </c>
      <c r="H247" s="70">
        <v>2</v>
      </c>
      <c r="I247" s="71">
        <v>152</v>
      </c>
      <c r="J247" s="71">
        <v>76</v>
      </c>
      <c r="K247" s="71">
        <v>18.8</v>
      </c>
      <c r="L247" s="71">
        <v>1.7</v>
      </c>
      <c r="M247" s="70">
        <v>2</v>
      </c>
      <c r="N247" s="71">
        <v>76</v>
      </c>
      <c r="O247" s="71">
        <v>1</v>
      </c>
      <c r="P247" s="59">
        <v>0</v>
      </c>
      <c r="Q247" s="60"/>
      <c r="R247" s="71">
        <v>7</v>
      </c>
      <c r="S247" s="70">
        <v>0.5</v>
      </c>
      <c r="T247" s="71">
        <v>2</v>
      </c>
      <c r="U247" s="71">
        <v>4</v>
      </c>
      <c r="V247" s="77">
        <v>-2</v>
      </c>
      <c r="W247" s="77">
        <v>-1.18</v>
      </c>
      <c r="X247" s="77">
        <v>-2</v>
      </c>
      <c r="Y247" s="70">
        <v>1.8</v>
      </c>
      <c r="Z247" s="71">
        <v>2.8</v>
      </c>
      <c r="AA247" s="77">
        <v>-1</v>
      </c>
      <c r="AB247" s="77">
        <v>-0.59</v>
      </c>
      <c r="AC247" s="77">
        <v>-1.1100000000000001</v>
      </c>
      <c r="AD247" s="63" t="s">
        <v>25</v>
      </c>
    </row>
    <row r="248" spans="1:30" ht="17.25" thickBot="1">
      <c r="A248" s="72">
        <v>246</v>
      </c>
      <c r="B248" s="57" t="s">
        <v>210</v>
      </c>
      <c r="C248" s="58" t="s">
        <v>1814</v>
      </c>
      <c r="D248" s="69" t="s">
        <v>1821</v>
      </c>
      <c r="E248" s="58" t="s">
        <v>91</v>
      </c>
      <c r="F248" s="69" t="s">
        <v>3466</v>
      </c>
      <c r="G248" s="69">
        <v>1992</v>
      </c>
      <c r="H248" s="70">
        <v>6</v>
      </c>
      <c r="I248" s="71">
        <v>43</v>
      </c>
      <c r="J248" s="71">
        <v>7</v>
      </c>
      <c r="K248" s="71">
        <v>5.3</v>
      </c>
      <c r="L248" s="71">
        <v>0.5</v>
      </c>
      <c r="M248" s="59">
        <v>0</v>
      </c>
      <c r="N248" s="60"/>
      <c r="O248" s="60">
        <v>0</v>
      </c>
      <c r="P248" s="70">
        <v>6</v>
      </c>
      <c r="Q248" s="71">
        <v>7</v>
      </c>
      <c r="R248" s="71">
        <v>3</v>
      </c>
      <c r="S248" s="70">
        <v>1.17</v>
      </c>
      <c r="T248" s="71">
        <v>1</v>
      </c>
      <c r="U248" s="71">
        <v>3</v>
      </c>
      <c r="V248" s="77">
        <v>-2</v>
      </c>
      <c r="W248" s="77">
        <v>-4.1900000000000004</v>
      </c>
      <c r="X248" s="77">
        <v>-4.42</v>
      </c>
      <c r="Y248" s="70">
        <v>1</v>
      </c>
      <c r="Z248" s="71">
        <v>2.1</v>
      </c>
      <c r="AA248" s="77">
        <v>-1.1000000000000001</v>
      </c>
      <c r="AB248" s="77">
        <v>-2.23</v>
      </c>
      <c r="AC248" s="77">
        <v>-1.78</v>
      </c>
      <c r="AD248" s="63" t="s">
        <v>25</v>
      </c>
    </row>
    <row r="249" spans="1:30" ht="17.25" thickBot="1">
      <c r="A249" s="72">
        <v>247</v>
      </c>
      <c r="B249" s="57" t="s">
        <v>211</v>
      </c>
      <c r="C249" s="58" t="s">
        <v>1831</v>
      </c>
      <c r="D249" s="69" t="s">
        <v>102</v>
      </c>
      <c r="E249" s="58" t="s">
        <v>67</v>
      </c>
      <c r="F249" s="69" t="s">
        <v>3740</v>
      </c>
      <c r="G249" s="69">
        <v>1999</v>
      </c>
      <c r="H249" s="70">
        <v>8</v>
      </c>
      <c r="I249" s="71">
        <v>492</v>
      </c>
      <c r="J249" s="71">
        <v>62</v>
      </c>
      <c r="K249" s="71">
        <v>60.7</v>
      </c>
      <c r="L249" s="71">
        <v>5.5</v>
      </c>
      <c r="M249" s="70">
        <v>6</v>
      </c>
      <c r="N249" s="71">
        <v>75</v>
      </c>
      <c r="O249" s="60">
        <v>0</v>
      </c>
      <c r="P249" s="70">
        <v>2</v>
      </c>
      <c r="Q249" s="71">
        <v>21</v>
      </c>
      <c r="R249" s="71">
        <v>1</v>
      </c>
      <c r="S249" s="70">
        <v>1.63</v>
      </c>
      <c r="T249" s="71">
        <v>10</v>
      </c>
      <c r="U249" s="71">
        <v>6</v>
      </c>
      <c r="V249" s="78">
        <v>4</v>
      </c>
      <c r="W249" s="78">
        <v>0.73</v>
      </c>
      <c r="X249" s="77">
        <v>-2.38</v>
      </c>
      <c r="Y249" s="70">
        <v>10.7</v>
      </c>
      <c r="Z249" s="71">
        <v>6.5</v>
      </c>
      <c r="AA249" s="78">
        <v>4.2</v>
      </c>
      <c r="AB249" s="78">
        <v>0.78</v>
      </c>
      <c r="AC249" s="77">
        <v>-0.95</v>
      </c>
      <c r="AD249" s="63" t="s">
        <v>25</v>
      </c>
    </row>
    <row r="250" spans="1:30" ht="17.25" thickBot="1">
      <c r="A250" s="72">
        <v>248</v>
      </c>
      <c r="B250" s="57" t="s">
        <v>212</v>
      </c>
      <c r="C250" s="58" t="s">
        <v>1829</v>
      </c>
      <c r="D250" s="69" t="s">
        <v>103</v>
      </c>
      <c r="E250" s="58" t="s">
        <v>96</v>
      </c>
      <c r="F250" s="69" t="s">
        <v>3741</v>
      </c>
      <c r="G250" s="69">
        <v>1996</v>
      </c>
      <c r="H250" s="70">
        <v>2</v>
      </c>
      <c r="I250" s="71">
        <v>140</v>
      </c>
      <c r="J250" s="71">
        <v>70</v>
      </c>
      <c r="K250" s="71">
        <v>17.3</v>
      </c>
      <c r="L250" s="71">
        <v>1.6</v>
      </c>
      <c r="M250" s="70">
        <v>2</v>
      </c>
      <c r="N250" s="71">
        <v>70</v>
      </c>
      <c r="O250" s="71">
        <v>1</v>
      </c>
      <c r="P250" s="59">
        <v>0</v>
      </c>
      <c r="Q250" s="60"/>
      <c r="R250" s="60">
        <v>0</v>
      </c>
      <c r="S250" s="59">
        <v>0</v>
      </c>
      <c r="T250" s="60">
        <v>0</v>
      </c>
      <c r="U250" s="71">
        <v>3</v>
      </c>
      <c r="V250" s="77">
        <v>-3</v>
      </c>
      <c r="W250" s="77">
        <v>-1.93</v>
      </c>
      <c r="X250" s="77">
        <v>-1.66</v>
      </c>
      <c r="Y250" s="70">
        <v>2.9</v>
      </c>
      <c r="Z250" s="71">
        <v>3.3</v>
      </c>
      <c r="AA250" s="77">
        <v>-0.3</v>
      </c>
      <c r="AB250" s="77">
        <v>-0.21</v>
      </c>
      <c r="AC250" s="77">
        <v>-0.56999999999999995</v>
      </c>
      <c r="AD250" s="63" t="s">
        <v>25</v>
      </c>
    </row>
    <row r="251" spans="1:30" ht="17.25" thickBot="1">
      <c r="A251" s="72">
        <v>249</v>
      </c>
      <c r="B251" s="57" t="s">
        <v>212</v>
      </c>
      <c r="C251" s="58" t="s">
        <v>1829</v>
      </c>
      <c r="D251" s="69" t="s">
        <v>1812</v>
      </c>
      <c r="E251" s="58" t="s">
        <v>75</v>
      </c>
      <c r="F251" s="69" t="s">
        <v>3741</v>
      </c>
      <c r="G251" s="69">
        <v>1996</v>
      </c>
      <c r="H251" s="70">
        <v>5</v>
      </c>
      <c r="I251" s="71">
        <v>205</v>
      </c>
      <c r="J251" s="71">
        <v>41</v>
      </c>
      <c r="K251" s="71">
        <v>25.3</v>
      </c>
      <c r="L251" s="71">
        <v>2.2999999999999998</v>
      </c>
      <c r="M251" s="70">
        <v>1</v>
      </c>
      <c r="N251" s="71">
        <v>78</v>
      </c>
      <c r="O251" s="60">
        <v>0</v>
      </c>
      <c r="P251" s="70">
        <v>4</v>
      </c>
      <c r="Q251" s="71">
        <v>32</v>
      </c>
      <c r="R251" s="60">
        <v>0</v>
      </c>
      <c r="S251" s="70">
        <v>1.4</v>
      </c>
      <c r="T251" s="71">
        <v>3</v>
      </c>
      <c r="U251" s="71">
        <v>2</v>
      </c>
      <c r="V251" s="78">
        <v>1</v>
      </c>
      <c r="W251" s="78">
        <v>0.44</v>
      </c>
      <c r="X251" s="78">
        <v>1.63</v>
      </c>
      <c r="Y251" s="70">
        <v>4.5</v>
      </c>
      <c r="Z251" s="71">
        <v>2.2999999999999998</v>
      </c>
      <c r="AA251" s="78">
        <v>2.2000000000000002</v>
      </c>
      <c r="AB251" s="78">
        <v>0.96</v>
      </c>
      <c r="AC251" s="78">
        <v>2.34</v>
      </c>
      <c r="AD251" s="63" t="s">
        <v>25</v>
      </c>
    </row>
    <row r="252" spans="1:30" ht="17.25" thickBot="1">
      <c r="A252" s="72">
        <v>250</v>
      </c>
      <c r="B252" s="57" t="s">
        <v>2687</v>
      </c>
      <c r="C252" s="58" t="s">
        <v>1853</v>
      </c>
      <c r="D252" s="69" t="s">
        <v>102</v>
      </c>
      <c r="E252" s="58" t="s">
        <v>81</v>
      </c>
      <c r="F252" s="69" t="s">
        <v>3742</v>
      </c>
      <c r="G252" s="69">
        <v>2001</v>
      </c>
      <c r="H252" s="70">
        <v>8</v>
      </c>
      <c r="I252" s="71">
        <v>579</v>
      </c>
      <c r="J252" s="71">
        <v>72</v>
      </c>
      <c r="K252" s="71">
        <v>71.5</v>
      </c>
      <c r="L252" s="71">
        <v>6.4</v>
      </c>
      <c r="M252" s="70">
        <v>6</v>
      </c>
      <c r="N252" s="71">
        <v>85</v>
      </c>
      <c r="O252" s="71">
        <v>4</v>
      </c>
      <c r="P252" s="70">
        <v>2</v>
      </c>
      <c r="Q252" s="71">
        <v>35</v>
      </c>
      <c r="R252" s="60">
        <v>0</v>
      </c>
      <c r="S252" s="70">
        <v>1.1299999999999999</v>
      </c>
      <c r="T252" s="71">
        <v>8</v>
      </c>
      <c r="U252" s="71">
        <v>7</v>
      </c>
      <c r="V252" s="78">
        <v>1</v>
      </c>
      <c r="W252" s="78">
        <v>0.16</v>
      </c>
      <c r="X252" s="77">
        <v>-1.01</v>
      </c>
      <c r="Y252" s="70">
        <v>12.5</v>
      </c>
      <c r="Z252" s="71">
        <v>6.3</v>
      </c>
      <c r="AA252" s="78">
        <v>6.3</v>
      </c>
      <c r="AB252" s="78">
        <v>0.97</v>
      </c>
      <c r="AC252" s="78">
        <v>0.6</v>
      </c>
      <c r="AD252" s="63" t="s">
        <v>25</v>
      </c>
    </row>
    <row r="253" spans="1:30" ht="17.25" thickBot="1">
      <c r="A253" s="72">
        <v>251</v>
      </c>
      <c r="B253" s="57" t="s">
        <v>371</v>
      </c>
      <c r="C253" s="58" t="s">
        <v>1873</v>
      </c>
      <c r="D253" s="69" t="s">
        <v>111</v>
      </c>
      <c r="E253" s="58" t="s">
        <v>63</v>
      </c>
      <c r="F253" s="69" t="s">
        <v>3456</v>
      </c>
      <c r="G253" s="69">
        <v>2002</v>
      </c>
      <c r="H253" s="59">
        <v>0</v>
      </c>
      <c r="I253" s="60"/>
      <c r="J253" s="60"/>
      <c r="K253" s="60"/>
      <c r="L253" s="60"/>
      <c r="M253" s="59">
        <v>0</v>
      </c>
      <c r="N253" s="60"/>
      <c r="O253" s="60">
        <v>0</v>
      </c>
      <c r="P253" s="59">
        <v>0</v>
      </c>
      <c r="Q253" s="60"/>
      <c r="R253" s="71">
        <v>2</v>
      </c>
      <c r="S253" s="59"/>
      <c r="T253" s="60"/>
      <c r="U253" s="60"/>
      <c r="V253" s="60"/>
      <c r="W253" s="60"/>
      <c r="X253" s="60"/>
      <c r="Y253" s="59"/>
      <c r="Z253" s="60"/>
      <c r="AA253" s="60"/>
      <c r="AB253" s="60"/>
      <c r="AC253" s="60"/>
      <c r="AD253" s="63" t="s">
        <v>25</v>
      </c>
    </row>
    <row r="254" spans="1:30" ht="17.25" thickBot="1">
      <c r="A254" s="72">
        <v>252</v>
      </c>
      <c r="B254" s="57" t="s">
        <v>213</v>
      </c>
      <c r="C254" s="58" t="s">
        <v>1814</v>
      </c>
      <c r="D254" s="69" t="s">
        <v>1849</v>
      </c>
      <c r="E254" s="58" t="s">
        <v>81</v>
      </c>
      <c r="F254" s="69" t="s">
        <v>3468</v>
      </c>
      <c r="G254" s="69">
        <v>1999</v>
      </c>
      <c r="H254" s="70">
        <v>2</v>
      </c>
      <c r="I254" s="71">
        <v>82</v>
      </c>
      <c r="J254" s="71">
        <v>41</v>
      </c>
      <c r="K254" s="71">
        <v>10.1</v>
      </c>
      <c r="L254" s="71">
        <v>0.9</v>
      </c>
      <c r="M254" s="70">
        <v>1</v>
      </c>
      <c r="N254" s="71">
        <v>75</v>
      </c>
      <c r="O254" s="60">
        <v>0</v>
      </c>
      <c r="P254" s="70">
        <v>1</v>
      </c>
      <c r="Q254" s="71">
        <v>7</v>
      </c>
      <c r="R254" s="60">
        <v>0</v>
      </c>
      <c r="S254" s="70">
        <v>1</v>
      </c>
      <c r="T254" s="71">
        <v>1</v>
      </c>
      <c r="U254" s="71">
        <v>2</v>
      </c>
      <c r="V254" s="77">
        <v>-1</v>
      </c>
      <c r="W254" s="77">
        <v>-1.1000000000000001</v>
      </c>
      <c r="X254" s="77">
        <v>-1.72</v>
      </c>
      <c r="Y254" s="70">
        <v>1.4</v>
      </c>
      <c r="Z254" s="71">
        <v>1.5</v>
      </c>
      <c r="AA254" s="77">
        <v>-0.1</v>
      </c>
      <c r="AB254" s="77">
        <v>-0.16</v>
      </c>
      <c r="AC254" s="77">
        <v>-1.07</v>
      </c>
      <c r="AD254" s="63" t="s">
        <v>25</v>
      </c>
    </row>
    <row r="255" spans="1:30" ht="17.25" thickBot="1">
      <c r="A255" s="72">
        <v>253</v>
      </c>
      <c r="B255" s="57" t="s">
        <v>214</v>
      </c>
      <c r="C255" s="58" t="s">
        <v>1838</v>
      </c>
      <c r="D255" s="69" t="s">
        <v>1855</v>
      </c>
      <c r="E255" s="58" t="s">
        <v>77</v>
      </c>
      <c r="F255" s="69" t="s">
        <v>3743</v>
      </c>
      <c r="G255" s="69">
        <v>1998</v>
      </c>
      <c r="H255" s="70">
        <v>9</v>
      </c>
      <c r="I255" s="71">
        <v>718</v>
      </c>
      <c r="J255" s="71">
        <v>80</v>
      </c>
      <c r="K255" s="71">
        <v>88.6</v>
      </c>
      <c r="L255" s="71">
        <v>8</v>
      </c>
      <c r="M255" s="70">
        <v>9</v>
      </c>
      <c r="N255" s="71">
        <v>80</v>
      </c>
      <c r="O255" s="71">
        <v>4</v>
      </c>
      <c r="P255" s="59">
        <v>0</v>
      </c>
      <c r="Q255" s="60"/>
      <c r="R255" s="60">
        <v>0</v>
      </c>
      <c r="S255" s="70">
        <v>1.1100000000000001</v>
      </c>
      <c r="T255" s="71">
        <v>13</v>
      </c>
      <c r="U255" s="71">
        <v>7</v>
      </c>
      <c r="V255" s="78">
        <v>6</v>
      </c>
      <c r="W255" s="78">
        <v>0.75</v>
      </c>
      <c r="X255" s="78">
        <v>4.67</v>
      </c>
      <c r="Y255" s="70">
        <v>13.8</v>
      </c>
      <c r="Z255" s="71">
        <v>7.8</v>
      </c>
      <c r="AA255" s="78">
        <v>6</v>
      </c>
      <c r="AB255" s="78">
        <v>0.76</v>
      </c>
      <c r="AC255" s="78">
        <v>0.88</v>
      </c>
      <c r="AD255" s="63" t="s">
        <v>25</v>
      </c>
    </row>
    <row r="256" spans="1:30" ht="17.25" thickBot="1">
      <c r="A256" s="72">
        <v>254</v>
      </c>
      <c r="B256" s="57" t="s">
        <v>215</v>
      </c>
      <c r="C256" s="58" t="s">
        <v>1827</v>
      </c>
      <c r="D256" s="69" t="s">
        <v>103</v>
      </c>
      <c r="E256" s="58" t="s">
        <v>77</v>
      </c>
      <c r="F256" s="69" t="s">
        <v>3655</v>
      </c>
      <c r="G256" s="69">
        <v>1996</v>
      </c>
      <c r="H256" s="70">
        <v>9</v>
      </c>
      <c r="I256" s="71">
        <v>693</v>
      </c>
      <c r="J256" s="71">
        <v>77</v>
      </c>
      <c r="K256" s="71">
        <v>85.6</v>
      </c>
      <c r="L256" s="71">
        <v>7.7</v>
      </c>
      <c r="M256" s="70">
        <v>9</v>
      </c>
      <c r="N256" s="71">
        <v>77</v>
      </c>
      <c r="O256" s="71">
        <v>3</v>
      </c>
      <c r="P256" s="59">
        <v>0</v>
      </c>
      <c r="Q256" s="60"/>
      <c r="R256" s="60">
        <v>0</v>
      </c>
      <c r="S256" s="70">
        <v>1.1100000000000001</v>
      </c>
      <c r="T256" s="71">
        <v>12</v>
      </c>
      <c r="U256" s="71">
        <v>9</v>
      </c>
      <c r="V256" s="78">
        <v>3</v>
      </c>
      <c r="W256" s="78">
        <v>0.39</v>
      </c>
      <c r="X256" s="78">
        <v>1.1599999999999999</v>
      </c>
      <c r="Y256" s="70">
        <v>13.6</v>
      </c>
      <c r="Z256" s="71">
        <v>9.1999999999999993</v>
      </c>
      <c r="AA256" s="78">
        <v>4.4000000000000004</v>
      </c>
      <c r="AB256" s="78">
        <v>0.56999999999999995</v>
      </c>
      <c r="AC256" s="77">
        <v>-0.62</v>
      </c>
      <c r="AD256" s="63" t="s">
        <v>25</v>
      </c>
    </row>
    <row r="257" spans="1:30" ht="17.25" thickBot="1">
      <c r="A257" s="72">
        <v>255</v>
      </c>
      <c r="B257" s="57" t="s">
        <v>2952</v>
      </c>
      <c r="C257" s="58" t="s">
        <v>1824</v>
      </c>
      <c r="D257" s="69" t="s">
        <v>102</v>
      </c>
      <c r="E257" s="58" t="s">
        <v>63</v>
      </c>
      <c r="F257" s="69" t="s">
        <v>3744</v>
      </c>
      <c r="G257" s="69">
        <v>1997</v>
      </c>
      <c r="H257" s="70">
        <v>7</v>
      </c>
      <c r="I257" s="71">
        <v>364</v>
      </c>
      <c r="J257" s="71">
        <v>52</v>
      </c>
      <c r="K257" s="71">
        <v>44.9</v>
      </c>
      <c r="L257" s="71">
        <v>4</v>
      </c>
      <c r="M257" s="70">
        <v>4</v>
      </c>
      <c r="N257" s="71">
        <v>81</v>
      </c>
      <c r="O257" s="71">
        <v>2</v>
      </c>
      <c r="P257" s="70">
        <v>3</v>
      </c>
      <c r="Q257" s="71">
        <v>14</v>
      </c>
      <c r="R257" s="60">
        <v>0</v>
      </c>
      <c r="S257" s="70">
        <v>2.14</v>
      </c>
      <c r="T257" s="71">
        <v>10</v>
      </c>
      <c r="U257" s="71">
        <v>4</v>
      </c>
      <c r="V257" s="78">
        <v>6</v>
      </c>
      <c r="W257" s="78">
        <v>1.48</v>
      </c>
      <c r="X257" s="78">
        <v>0.68</v>
      </c>
      <c r="Y257" s="70">
        <v>8.4</v>
      </c>
      <c r="Z257" s="71">
        <v>4</v>
      </c>
      <c r="AA257" s="78">
        <v>4.3</v>
      </c>
      <c r="AB257" s="78">
        <v>1.06</v>
      </c>
      <c r="AC257" s="78">
        <v>0.32</v>
      </c>
      <c r="AD257" s="63" t="s">
        <v>25</v>
      </c>
    </row>
    <row r="258" spans="1:30" ht="17.25" thickBot="1">
      <c r="A258" s="72">
        <v>256</v>
      </c>
      <c r="B258" s="57" t="s">
        <v>216</v>
      </c>
      <c r="C258" s="58" t="s">
        <v>1857</v>
      </c>
      <c r="D258" s="69" t="s">
        <v>102</v>
      </c>
      <c r="E258" s="58" t="s">
        <v>75</v>
      </c>
      <c r="F258" s="69" t="s">
        <v>3745</v>
      </c>
      <c r="G258" s="69">
        <v>1991</v>
      </c>
      <c r="H258" s="70">
        <v>8</v>
      </c>
      <c r="I258" s="71">
        <v>548</v>
      </c>
      <c r="J258" s="71">
        <v>69</v>
      </c>
      <c r="K258" s="71">
        <v>67.7</v>
      </c>
      <c r="L258" s="71">
        <v>6.1</v>
      </c>
      <c r="M258" s="70">
        <v>7</v>
      </c>
      <c r="N258" s="71">
        <v>72</v>
      </c>
      <c r="O258" s="71">
        <v>1</v>
      </c>
      <c r="P258" s="70">
        <v>1</v>
      </c>
      <c r="Q258" s="71">
        <v>45</v>
      </c>
      <c r="R258" s="71">
        <v>1</v>
      </c>
      <c r="S258" s="70">
        <v>1</v>
      </c>
      <c r="T258" s="71">
        <v>3</v>
      </c>
      <c r="U258" s="71">
        <v>11</v>
      </c>
      <c r="V258" s="77">
        <v>-8</v>
      </c>
      <c r="W258" s="77">
        <v>-1.31</v>
      </c>
      <c r="X258" s="77">
        <v>-1.66</v>
      </c>
      <c r="Y258" s="70">
        <v>4.4000000000000004</v>
      </c>
      <c r="Z258" s="71">
        <v>12.3</v>
      </c>
      <c r="AA258" s="77">
        <v>-8</v>
      </c>
      <c r="AB258" s="77">
        <v>-1.31</v>
      </c>
      <c r="AC258" s="77">
        <v>-1.64</v>
      </c>
      <c r="AD258" s="63" t="s">
        <v>25</v>
      </c>
    </row>
    <row r="259" spans="1:30" ht="17.25" thickBot="1">
      <c r="A259" s="72">
        <v>257</v>
      </c>
      <c r="B259" s="57" t="s">
        <v>3491</v>
      </c>
      <c r="C259" s="58" t="s">
        <v>1856</v>
      </c>
      <c r="D259" s="69" t="s">
        <v>104</v>
      </c>
      <c r="E259" s="58" t="s">
        <v>77</v>
      </c>
      <c r="F259" s="69" t="s">
        <v>4022</v>
      </c>
      <c r="G259" s="69">
        <v>2004</v>
      </c>
      <c r="H259" s="59">
        <v>0</v>
      </c>
      <c r="I259" s="60"/>
      <c r="J259" s="60"/>
      <c r="K259" s="60"/>
      <c r="L259" s="60"/>
      <c r="M259" s="59">
        <v>0</v>
      </c>
      <c r="N259" s="60"/>
      <c r="O259" s="60">
        <v>0</v>
      </c>
      <c r="P259" s="59">
        <v>0</v>
      </c>
      <c r="Q259" s="60"/>
      <c r="R259" s="71">
        <v>2</v>
      </c>
      <c r="S259" s="59"/>
      <c r="T259" s="60"/>
      <c r="U259" s="60"/>
      <c r="V259" s="60"/>
      <c r="W259" s="60"/>
      <c r="X259" s="60"/>
      <c r="Y259" s="59"/>
      <c r="Z259" s="60"/>
      <c r="AA259" s="60"/>
      <c r="AB259" s="60"/>
      <c r="AC259" s="60"/>
      <c r="AD259" s="63" t="s">
        <v>25</v>
      </c>
    </row>
    <row r="260" spans="1:30" ht="17.25" thickBot="1">
      <c r="A260" s="72">
        <v>258</v>
      </c>
      <c r="B260" s="57" t="s">
        <v>1951</v>
      </c>
      <c r="C260" s="58" t="s">
        <v>1824</v>
      </c>
      <c r="D260" s="69" t="s">
        <v>1812</v>
      </c>
      <c r="E260" s="58" t="s">
        <v>73</v>
      </c>
      <c r="F260" s="69" t="s">
        <v>3746</v>
      </c>
      <c r="G260" s="69">
        <v>2001</v>
      </c>
      <c r="H260" s="70">
        <v>9</v>
      </c>
      <c r="I260" s="71">
        <v>481</v>
      </c>
      <c r="J260" s="71">
        <v>53</v>
      </c>
      <c r="K260" s="71">
        <v>59.4</v>
      </c>
      <c r="L260" s="71">
        <v>5.3</v>
      </c>
      <c r="M260" s="70">
        <v>4</v>
      </c>
      <c r="N260" s="71">
        <v>79</v>
      </c>
      <c r="O260" s="60">
        <v>0</v>
      </c>
      <c r="P260" s="70">
        <v>5</v>
      </c>
      <c r="Q260" s="71">
        <v>33</v>
      </c>
      <c r="R260" s="60">
        <v>0</v>
      </c>
      <c r="S260" s="70">
        <v>1.78</v>
      </c>
      <c r="T260" s="71">
        <v>12</v>
      </c>
      <c r="U260" s="71">
        <v>11</v>
      </c>
      <c r="V260" s="78">
        <v>1</v>
      </c>
      <c r="W260" s="78">
        <v>0.19</v>
      </c>
      <c r="X260" s="77">
        <v>-0.63</v>
      </c>
      <c r="Y260" s="70">
        <v>9.8000000000000007</v>
      </c>
      <c r="Z260" s="71">
        <v>8.3000000000000007</v>
      </c>
      <c r="AA260" s="78">
        <v>1.5</v>
      </c>
      <c r="AB260" s="78">
        <v>0.28999999999999998</v>
      </c>
      <c r="AC260" s="77">
        <v>-0.06</v>
      </c>
      <c r="AD260" s="63" t="s">
        <v>25</v>
      </c>
    </row>
    <row r="261" spans="1:30" ht="17.25" thickBot="1">
      <c r="A261" s="72">
        <v>259</v>
      </c>
      <c r="B261" s="57" t="s">
        <v>217</v>
      </c>
      <c r="C261" s="58" t="s">
        <v>1824</v>
      </c>
      <c r="D261" s="69" t="s">
        <v>103</v>
      </c>
      <c r="E261" s="58" t="s">
        <v>67</v>
      </c>
      <c r="F261" s="69" t="s">
        <v>3747</v>
      </c>
      <c r="G261" s="69">
        <v>1996</v>
      </c>
      <c r="H261" s="70">
        <v>6</v>
      </c>
      <c r="I261" s="71">
        <v>367</v>
      </c>
      <c r="J261" s="71">
        <v>61</v>
      </c>
      <c r="K261" s="71">
        <v>45.3</v>
      </c>
      <c r="L261" s="71">
        <v>4.0999999999999996</v>
      </c>
      <c r="M261" s="70">
        <v>5</v>
      </c>
      <c r="N261" s="71">
        <v>73</v>
      </c>
      <c r="O261" s="71">
        <v>1</v>
      </c>
      <c r="P261" s="70">
        <v>1</v>
      </c>
      <c r="Q261" s="71">
        <v>4</v>
      </c>
      <c r="R261" s="60">
        <v>0</v>
      </c>
      <c r="S261" s="70">
        <v>1.5</v>
      </c>
      <c r="T261" s="71">
        <v>10</v>
      </c>
      <c r="U261" s="71">
        <v>4</v>
      </c>
      <c r="V261" s="78">
        <v>6</v>
      </c>
      <c r="W261" s="78">
        <v>1.47</v>
      </c>
      <c r="X261" s="77">
        <v>-0.36</v>
      </c>
      <c r="Y261" s="70">
        <v>8.1</v>
      </c>
      <c r="Z261" s="71">
        <v>4.7</v>
      </c>
      <c r="AA261" s="78">
        <v>3.4</v>
      </c>
      <c r="AB261" s="78">
        <v>0.83</v>
      </c>
      <c r="AC261" s="77">
        <v>-0.57999999999999996</v>
      </c>
      <c r="AD261" s="63" t="s">
        <v>25</v>
      </c>
    </row>
    <row r="262" spans="1:30" ht="17.25" thickBot="1">
      <c r="A262" s="72">
        <v>260</v>
      </c>
      <c r="B262" s="57" t="s">
        <v>2688</v>
      </c>
      <c r="C262" s="58" t="s">
        <v>1814</v>
      </c>
      <c r="D262" s="69" t="s">
        <v>1835</v>
      </c>
      <c r="E262" s="58" t="s">
        <v>2653</v>
      </c>
      <c r="F262" s="69" t="s">
        <v>3748</v>
      </c>
      <c r="G262" s="69">
        <v>2000</v>
      </c>
      <c r="H262" s="70">
        <v>4</v>
      </c>
      <c r="I262" s="71">
        <v>269</v>
      </c>
      <c r="J262" s="71">
        <v>67</v>
      </c>
      <c r="K262" s="71">
        <v>33.200000000000003</v>
      </c>
      <c r="L262" s="71">
        <v>3</v>
      </c>
      <c r="M262" s="70">
        <v>3</v>
      </c>
      <c r="N262" s="71">
        <v>83</v>
      </c>
      <c r="O262" s="71">
        <v>2</v>
      </c>
      <c r="P262" s="70">
        <v>1</v>
      </c>
      <c r="Q262" s="71">
        <v>19</v>
      </c>
      <c r="R262" s="71">
        <v>5</v>
      </c>
      <c r="S262" s="70">
        <v>0.25</v>
      </c>
      <c r="T262" s="71">
        <v>1</v>
      </c>
      <c r="U262" s="71">
        <v>8</v>
      </c>
      <c r="V262" s="77">
        <v>-7</v>
      </c>
      <c r="W262" s="77">
        <v>-2.34</v>
      </c>
      <c r="X262" s="77">
        <v>-2.0099999999999998</v>
      </c>
      <c r="Y262" s="70">
        <v>3.4</v>
      </c>
      <c r="Z262" s="71">
        <v>7</v>
      </c>
      <c r="AA262" s="77">
        <v>-3.6</v>
      </c>
      <c r="AB262" s="77">
        <v>-1.21</v>
      </c>
      <c r="AC262" s="77">
        <v>-0.74</v>
      </c>
      <c r="AD262" s="63" t="s">
        <v>25</v>
      </c>
    </row>
    <row r="263" spans="1:30" ht="17.25" thickBot="1">
      <c r="A263" s="72">
        <v>261</v>
      </c>
      <c r="B263" s="57" t="s">
        <v>218</v>
      </c>
      <c r="C263" s="58" t="s">
        <v>1814</v>
      </c>
      <c r="D263" s="69" t="s">
        <v>104</v>
      </c>
      <c r="E263" s="58" t="s">
        <v>91</v>
      </c>
      <c r="F263" s="69" t="s">
        <v>4023</v>
      </c>
      <c r="G263" s="69">
        <v>2000</v>
      </c>
      <c r="H263" s="59">
        <v>0</v>
      </c>
      <c r="I263" s="60"/>
      <c r="J263" s="60"/>
      <c r="K263" s="60"/>
      <c r="L263" s="60"/>
      <c r="M263" s="59">
        <v>0</v>
      </c>
      <c r="N263" s="60"/>
      <c r="O263" s="60">
        <v>0</v>
      </c>
      <c r="P263" s="59">
        <v>0</v>
      </c>
      <c r="Q263" s="60"/>
      <c r="R263" s="71">
        <v>3</v>
      </c>
      <c r="S263" s="59"/>
      <c r="T263" s="60"/>
      <c r="U263" s="60"/>
      <c r="V263" s="60"/>
      <c r="W263" s="60"/>
      <c r="X263" s="60"/>
      <c r="Y263" s="59"/>
      <c r="Z263" s="60"/>
      <c r="AA263" s="60"/>
      <c r="AB263" s="60"/>
      <c r="AC263" s="60"/>
      <c r="AD263" s="63" t="s">
        <v>25</v>
      </c>
    </row>
    <row r="264" spans="1:30" ht="17.25" thickBot="1">
      <c r="A264" s="72">
        <v>262</v>
      </c>
      <c r="B264" s="57" t="s">
        <v>219</v>
      </c>
      <c r="C264" s="58" t="s">
        <v>1840</v>
      </c>
      <c r="D264" s="69" t="s">
        <v>102</v>
      </c>
      <c r="E264" s="58" t="s">
        <v>71</v>
      </c>
      <c r="F264" s="69" t="s">
        <v>3749</v>
      </c>
      <c r="G264" s="69">
        <v>2001</v>
      </c>
      <c r="H264" s="70">
        <v>3</v>
      </c>
      <c r="I264" s="71">
        <v>83</v>
      </c>
      <c r="J264" s="71">
        <v>28</v>
      </c>
      <c r="K264" s="71">
        <v>10.199999999999999</v>
      </c>
      <c r="L264" s="71">
        <v>0.9</v>
      </c>
      <c r="M264" s="70">
        <v>1</v>
      </c>
      <c r="N264" s="71">
        <v>62</v>
      </c>
      <c r="O264" s="60">
        <v>0</v>
      </c>
      <c r="P264" s="70">
        <v>2</v>
      </c>
      <c r="Q264" s="71">
        <v>11</v>
      </c>
      <c r="R264" s="60">
        <v>0</v>
      </c>
      <c r="S264" s="70">
        <v>2.33</v>
      </c>
      <c r="T264" s="71">
        <v>4</v>
      </c>
      <c r="U264" s="71">
        <v>2</v>
      </c>
      <c r="V264" s="78">
        <v>2</v>
      </c>
      <c r="W264" s="78">
        <v>2.17</v>
      </c>
      <c r="X264" s="78">
        <v>0.93</v>
      </c>
      <c r="Y264" s="70">
        <v>1.7</v>
      </c>
      <c r="Z264" s="71">
        <v>2.5</v>
      </c>
      <c r="AA264" s="77">
        <v>-0.7</v>
      </c>
      <c r="AB264" s="77">
        <v>-0.8</v>
      </c>
      <c r="AC264" s="77">
        <v>-1.47</v>
      </c>
      <c r="AD264" s="63" t="s">
        <v>25</v>
      </c>
    </row>
    <row r="265" spans="1:30" ht="17.25" thickBot="1">
      <c r="A265" s="72">
        <v>263</v>
      </c>
      <c r="B265" s="57" t="s">
        <v>219</v>
      </c>
      <c r="C265" s="58" t="s">
        <v>1840</v>
      </c>
      <c r="D265" s="69" t="s">
        <v>1821</v>
      </c>
      <c r="E265" s="58" t="s">
        <v>87</v>
      </c>
      <c r="F265" s="69" t="s">
        <v>3749</v>
      </c>
      <c r="G265" s="69">
        <v>2001</v>
      </c>
      <c r="H265" s="70">
        <v>3</v>
      </c>
      <c r="I265" s="71">
        <v>237</v>
      </c>
      <c r="J265" s="71">
        <v>79</v>
      </c>
      <c r="K265" s="71">
        <v>29.3</v>
      </c>
      <c r="L265" s="71">
        <v>2.6</v>
      </c>
      <c r="M265" s="70">
        <v>3</v>
      </c>
      <c r="N265" s="71">
        <v>79</v>
      </c>
      <c r="O265" s="60">
        <v>0</v>
      </c>
      <c r="P265" s="59">
        <v>0</v>
      </c>
      <c r="Q265" s="60"/>
      <c r="R265" s="60">
        <v>0</v>
      </c>
      <c r="S265" s="70">
        <v>1</v>
      </c>
      <c r="T265" s="71">
        <v>4</v>
      </c>
      <c r="U265" s="71">
        <v>5</v>
      </c>
      <c r="V265" s="77">
        <v>-1</v>
      </c>
      <c r="W265" s="77">
        <v>-0.38</v>
      </c>
      <c r="X265" s="77">
        <v>-0.22</v>
      </c>
      <c r="Y265" s="70">
        <v>2.9</v>
      </c>
      <c r="Z265" s="71">
        <v>2.8</v>
      </c>
      <c r="AA265" s="78">
        <v>0.1</v>
      </c>
      <c r="AB265" s="78">
        <v>0.03</v>
      </c>
      <c r="AC265" s="78">
        <v>0.32</v>
      </c>
      <c r="AD265" s="63" t="s">
        <v>25</v>
      </c>
    </row>
    <row r="266" spans="1:30" ht="17.25" thickBot="1">
      <c r="A266" s="72">
        <v>264</v>
      </c>
      <c r="B266" s="57" t="s">
        <v>2967</v>
      </c>
      <c r="C266" s="58" t="s">
        <v>1814</v>
      </c>
      <c r="D266" s="69" t="s">
        <v>104</v>
      </c>
      <c r="E266" s="58" t="s">
        <v>2653</v>
      </c>
      <c r="F266" s="69" t="s">
        <v>4024</v>
      </c>
      <c r="G266" s="69">
        <v>2006</v>
      </c>
      <c r="H266" s="59">
        <v>0</v>
      </c>
      <c r="I266" s="60"/>
      <c r="J266" s="60"/>
      <c r="K266" s="60"/>
      <c r="L266" s="60"/>
      <c r="M266" s="59">
        <v>0</v>
      </c>
      <c r="N266" s="60"/>
      <c r="O266" s="60">
        <v>0</v>
      </c>
      <c r="P266" s="59">
        <v>0</v>
      </c>
      <c r="Q266" s="60"/>
      <c r="R266" s="71">
        <v>5</v>
      </c>
      <c r="S266" s="59"/>
      <c r="T266" s="60"/>
      <c r="U266" s="60"/>
      <c r="V266" s="60"/>
      <c r="W266" s="60"/>
      <c r="X266" s="60"/>
      <c r="Y266" s="59"/>
      <c r="Z266" s="60"/>
      <c r="AA266" s="60"/>
      <c r="AB266" s="60"/>
      <c r="AC266" s="60"/>
      <c r="AD266" s="63" t="s">
        <v>25</v>
      </c>
    </row>
    <row r="267" spans="1:30" ht="17.25" thickBot="1">
      <c r="A267" s="72">
        <v>265</v>
      </c>
      <c r="B267" s="57" t="s">
        <v>372</v>
      </c>
      <c r="C267" s="58" t="s">
        <v>1814</v>
      </c>
      <c r="D267" s="69" t="s">
        <v>111</v>
      </c>
      <c r="E267" s="58" t="s">
        <v>85</v>
      </c>
      <c r="F267" s="69" t="s">
        <v>3750</v>
      </c>
      <c r="G267" s="69">
        <v>1993</v>
      </c>
      <c r="H267" s="70">
        <v>9</v>
      </c>
      <c r="I267" s="71">
        <v>810</v>
      </c>
      <c r="J267" s="71">
        <v>90</v>
      </c>
      <c r="K267" s="71">
        <v>100</v>
      </c>
      <c r="L267" s="71">
        <v>9</v>
      </c>
      <c r="M267" s="70">
        <v>9</v>
      </c>
      <c r="N267" s="71">
        <v>90</v>
      </c>
      <c r="O267" s="71">
        <v>9</v>
      </c>
      <c r="P267" s="59">
        <v>0</v>
      </c>
      <c r="Q267" s="60"/>
      <c r="R267" s="60">
        <v>0</v>
      </c>
      <c r="S267" s="70">
        <v>1.33</v>
      </c>
      <c r="T267" s="71">
        <v>7</v>
      </c>
      <c r="U267" s="71">
        <v>11</v>
      </c>
      <c r="V267" s="77">
        <v>-4</v>
      </c>
      <c r="W267" s="77">
        <v>-0.44</v>
      </c>
      <c r="X267" s="60"/>
      <c r="Y267" s="70">
        <v>10.1</v>
      </c>
      <c r="Z267" s="71">
        <v>13</v>
      </c>
      <c r="AA267" s="77">
        <v>-2.9</v>
      </c>
      <c r="AB267" s="77">
        <v>-0.32</v>
      </c>
      <c r="AC267" s="60"/>
      <c r="AD267" s="63" t="s">
        <v>25</v>
      </c>
    </row>
    <row r="268" spans="1:30" ht="17.25" thickBot="1">
      <c r="A268" s="72">
        <v>266</v>
      </c>
      <c r="B268" s="57" t="s">
        <v>220</v>
      </c>
      <c r="C268" s="58" t="s">
        <v>1814</v>
      </c>
      <c r="D268" s="69" t="s">
        <v>103</v>
      </c>
      <c r="E268" s="58" t="s">
        <v>79</v>
      </c>
      <c r="F268" s="69" t="s">
        <v>3751</v>
      </c>
      <c r="G268" s="69">
        <v>2001</v>
      </c>
      <c r="H268" s="70">
        <v>5</v>
      </c>
      <c r="I268" s="71">
        <v>280</v>
      </c>
      <c r="J268" s="71">
        <v>56</v>
      </c>
      <c r="K268" s="71">
        <v>34.6</v>
      </c>
      <c r="L268" s="71">
        <v>3.1</v>
      </c>
      <c r="M268" s="70">
        <v>4</v>
      </c>
      <c r="N268" s="71">
        <v>64</v>
      </c>
      <c r="O268" s="71">
        <v>1</v>
      </c>
      <c r="P268" s="70">
        <v>1</v>
      </c>
      <c r="Q268" s="71">
        <v>25</v>
      </c>
      <c r="R268" s="60">
        <v>0</v>
      </c>
      <c r="S268" s="70">
        <v>2</v>
      </c>
      <c r="T268" s="71">
        <v>8</v>
      </c>
      <c r="U268" s="71">
        <v>2</v>
      </c>
      <c r="V268" s="78">
        <v>6</v>
      </c>
      <c r="W268" s="78">
        <v>1.93</v>
      </c>
      <c r="X268" s="78">
        <v>1.08</v>
      </c>
      <c r="Y268" s="70">
        <v>7.5</v>
      </c>
      <c r="Z268" s="71">
        <v>2.5</v>
      </c>
      <c r="AA268" s="78">
        <v>5</v>
      </c>
      <c r="AB268" s="78">
        <v>1.6</v>
      </c>
      <c r="AC268" s="78">
        <v>1.19</v>
      </c>
      <c r="AD268" s="63" t="s">
        <v>25</v>
      </c>
    </row>
    <row r="269" spans="1:30" ht="17.25" thickBot="1">
      <c r="A269" s="72">
        <v>267</v>
      </c>
      <c r="B269" s="57" t="s">
        <v>221</v>
      </c>
      <c r="C269" s="58" t="s">
        <v>1854</v>
      </c>
      <c r="D269" s="69" t="s">
        <v>103</v>
      </c>
      <c r="E269" s="58" t="s">
        <v>63</v>
      </c>
      <c r="F269" s="69" t="s">
        <v>3752</v>
      </c>
      <c r="G269" s="69">
        <v>1991</v>
      </c>
      <c r="H269" s="70">
        <v>7</v>
      </c>
      <c r="I269" s="71">
        <v>216</v>
      </c>
      <c r="J269" s="71">
        <v>31</v>
      </c>
      <c r="K269" s="71">
        <v>26.7</v>
      </c>
      <c r="L269" s="71">
        <v>2.4</v>
      </c>
      <c r="M269" s="70">
        <v>2</v>
      </c>
      <c r="N269" s="71">
        <v>71</v>
      </c>
      <c r="O269" s="60">
        <v>0</v>
      </c>
      <c r="P269" s="70">
        <v>5</v>
      </c>
      <c r="Q269" s="71">
        <v>15</v>
      </c>
      <c r="R269" s="71">
        <v>2</v>
      </c>
      <c r="S269" s="70">
        <v>2.14</v>
      </c>
      <c r="T269" s="71">
        <v>3</v>
      </c>
      <c r="U269" s="71">
        <v>4</v>
      </c>
      <c r="V269" s="77">
        <v>-1</v>
      </c>
      <c r="W269" s="77">
        <v>-0.42</v>
      </c>
      <c r="X269" s="77">
        <v>-2.08</v>
      </c>
      <c r="Y269" s="70">
        <v>4</v>
      </c>
      <c r="Z269" s="71">
        <v>3.2</v>
      </c>
      <c r="AA269" s="78">
        <v>0.8</v>
      </c>
      <c r="AB269" s="78">
        <v>0.35</v>
      </c>
      <c r="AC269" s="77">
        <v>-0.74</v>
      </c>
      <c r="AD269" s="63" t="s">
        <v>25</v>
      </c>
    </row>
    <row r="270" spans="1:30" ht="17.25" thickBot="1">
      <c r="A270" s="72">
        <v>268</v>
      </c>
      <c r="B270" s="57" t="s">
        <v>222</v>
      </c>
      <c r="C270" s="58" t="s">
        <v>1843</v>
      </c>
      <c r="D270" s="69" t="s">
        <v>1821</v>
      </c>
      <c r="E270" s="58" t="s">
        <v>79</v>
      </c>
      <c r="F270" s="69" t="s">
        <v>3753</v>
      </c>
      <c r="G270" s="69">
        <v>1996</v>
      </c>
      <c r="H270" s="70">
        <v>8</v>
      </c>
      <c r="I270" s="71">
        <v>377</v>
      </c>
      <c r="J270" s="71">
        <v>47</v>
      </c>
      <c r="K270" s="71">
        <v>46.5</v>
      </c>
      <c r="L270" s="71">
        <v>4.2</v>
      </c>
      <c r="M270" s="70">
        <v>4</v>
      </c>
      <c r="N270" s="71">
        <v>71</v>
      </c>
      <c r="O270" s="71">
        <v>1</v>
      </c>
      <c r="P270" s="70">
        <v>4</v>
      </c>
      <c r="Q270" s="71">
        <v>23</v>
      </c>
      <c r="R270" s="60">
        <v>0</v>
      </c>
      <c r="S270" s="70">
        <v>2.38</v>
      </c>
      <c r="T270" s="71">
        <v>10</v>
      </c>
      <c r="U270" s="71">
        <v>3</v>
      </c>
      <c r="V270" s="78">
        <v>7</v>
      </c>
      <c r="W270" s="78">
        <v>1.67</v>
      </c>
      <c r="X270" s="78">
        <v>0.84</v>
      </c>
      <c r="Y270" s="70">
        <v>9.5</v>
      </c>
      <c r="Z270" s="71">
        <v>3.3</v>
      </c>
      <c r="AA270" s="78">
        <v>6.2</v>
      </c>
      <c r="AB270" s="78">
        <v>1.48</v>
      </c>
      <c r="AC270" s="78">
        <v>1.23</v>
      </c>
      <c r="AD270" s="63" t="s">
        <v>25</v>
      </c>
    </row>
    <row r="271" spans="1:30" ht="17.25" thickBot="1">
      <c r="A271" s="72">
        <v>269</v>
      </c>
      <c r="B271" s="57" t="s">
        <v>2689</v>
      </c>
      <c r="C271" s="58" t="s">
        <v>1827</v>
      </c>
      <c r="D271" s="69" t="s">
        <v>104</v>
      </c>
      <c r="E271" s="58" t="s">
        <v>2653</v>
      </c>
      <c r="F271" s="69" t="s">
        <v>3754</v>
      </c>
      <c r="G271" s="69">
        <v>1997</v>
      </c>
      <c r="H271" s="70">
        <v>6</v>
      </c>
      <c r="I271" s="71">
        <v>372</v>
      </c>
      <c r="J271" s="71">
        <v>62</v>
      </c>
      <c r="K271" s="71">
        <v>45.9</v>
      </c>
      <c r="L271" s="71">
        <v>4.0999999999999996</v>
      </c>
      <c r="M271" s="70">
        <v>4</v>
      </c>
      <c r="N271" s="71">
        <v>78</v>
      </c>
      <c r="O271" s="71">
        <v>2</v>
      </c>
      <c r="P271" s="70">
        <v>2</v>
      </c>
      <c r="Q271" s="71">
        <v>30</v>
      </c>
      <c r="R271" s="71">
        <v>2</v>
      </c>
      <c r="S271" s="70">
        <v>0.5</v>
      </c>
      <c r="T271" s="71">
        <v>1</v>
      </c>
      <c r="U271" s="71">
        <v>6</v>
      </c>
      <c r="V271" s="77">
        <v>-5</v>
      </c>
      <c r="W271" s="77">
        <v>-1.21</v>
      </c>
      <c r="X271" s="77">
        <v>-0.39</v>
      </c>
      <c r="Y271" s="70">
        <v>3.4</v>
      </c>
      <c r="Z271" s="71">
        <v>6.9</v>
      </c>
      <c r="AA271" s="77">
        <v>-3.5</v>
      </c>
      <c r="AB271" s="77">
        <v>-0.85</v>
      </c>
      <c r="AC271" s="77">
        <v>-0.25</v>
      </c>
      <c r="AD271" s="63" t="s">
        <v>25</v>
      </c>
    </row>
    <row r="272" spans="1:30" ht="17.25" thickBot="1">
      <c r="A272" s="72">
        <v>270</v>
      </c>
      <c r="B272" s="57" t="s">
        <v>1781</v>
      </c>
      <c r="C272" s="58" t="s">
        <v>1832</v>
      </c>
      <c r="D272" s="69" t="s">
        <v>103</v>
      </c>
      <c r="E272" s="58" t="s">
        <v>95</v>
      </c>
      <c r="F272" s="69" t="s">
        <v>3492</v>
      </c>
      <c r="G272" s="69">
        <v>2000</v>
      </c>
      <c r="H272" s="70">
        <v>3</v>
      </c>
      <c r="I272" s="71">
        <v>47</v>
      </c>
      <c r="J272" s="71">
        <v>16</v>
      </c>
      <c r="K272" s="71">
        <v>5.8</v>
      </c>
      <c r="L272" s="71">
        <v>0.5</v>
      </c>
      <c r="M272" s="59">
        <v>0</v>
      </c>
      <c r="N272" s="60"/>
      <c r="O272" s="60">
        <v>0</v>
      </c>
      <c r="P272" s="70">
        <v>3</v>
      </c>
      <c r="Q272" s="71">
        <v>16</v>
      </c>
      <c r="R272" s="71">
        <v>5</v>
      </c>
      <c r="S272" s="59">
        <v>0</v>
      </c>
      <c r="T272" s="60">
        <v>0</v>
      </c>
      <c r="U272" s="71">
        <v>1</v>
      </c>
      <c r="V272" s="77">
        <v>-1</v>
      </c>
      <c r="W272" s="77">
        <v>-1.91</v>
      </c>
      <c r="X272" s="77">
        <v>-0.38</v>
      </c>
      <c r="Y272" s="70">
        <v>1.3</v>
      </c>
      <c r="Z272" s="71">
        <v>0.8</v>
      </c>
      <c r="AA272" s="78">
        <v>0.5</v>
      </c>
      <c r="AB272" s="78">
        <v>0.93</v>
      </c>
      <c r="AC272" s="78">
        <v>2.35</v>
      </c>
      <c r="AD272" s="63" t="s">
        <v>25</v>
      </c>
    </row>
    <row r="273" spans="1:30" ht="17.25" thickBot="1">
      <c r="A273" s="72">
        <v>271</v>
      </c>
      <c r="B273" s="57" t="s">
        <v>223</v>
      </c>
      <c r="C273" s="58" t="s">
        <v>1827</v>
      </c>
      <c r="D273" s="69" t="s">
        <v>104</v>
      </c>
      <c r="E273" s="58" t="s">
        <v>77</v>
      </c>
      <c r="F273" s="69" t="s">
        <v>3755</v>
      </c>
      <c r="G273" s="69">
        <v>1990</v>
      </c>
      <c r="H273" s="70">
        <v>1</v>
      </c>
      <c r="I273" s="71">
        <v>7</v>
      </c>
      <c r="J273" s="71">
        <v>7</v>
      </c>
      <c r="K273" s="71">
        <v>0.9</v>
      </c>
      <c r="L273" s="71">
        <v>0.1</v>
      </c>
      <c r="M273" s="59">
        <v>0</v>
      </c>
      <c r="N273" s="60"/>
      <c r="O273" s="60">
        <v>0</v>
      </c>
      <c r="P273" s="70">
        <v>1</v>
      </c>
      <c r="Q273" s="71">
        <v>7</v>
      </c>
      <c r="R273" s="71">
        <v>7</v>
      </c>
      <c r="S273" s="70">
        <v>1</v>
      </c>
      <c r="T273" s="60">
        <v>0</v>
      </c>
      <c r="U273" s="60">
        <v>0</v>
      </c>
      <c r="V273" s="60">
        <v>0</v>
      </c>
      <c r="W273" s="60">
        <v>0</v>
      </c>
      <c r="X273" s="77">
        <v>-0.22</v>
      </c>
      <c r="Y273" s="70">
        <v>0.4</v>
      </c>
      <c r="Z273" s="71">
        <v>0.1</v>
      </c>
      <c r="AA273" s="78">
        <v>0.3</v>
      </c>
      <c r="AB273" s="78">
        <v>3.61</v>
      </c>
      <c r="AC273" s="78">
        <v>2.98</v>
      </c>
      <c r="AD273" s="63" t="s">
        <v>25</v>
      </c>
    </row>
    <row r="274" spans="1:30" ht="17.25" thickBot="1">
      <c r="A274" s="72">
        <v>272</v>
      </c>
      <c r="B274" s="57" t="s">
        <v>2690</v>
      </c>
      <c r="C274" s="58" t="s">
        <v>1865</v>
      </c>
      <c r="D274" s="69" t="s">
        <v>1835</v>
      </c>
      <c r="E274" s="58" t="s">
        <v>2653</v>
      </c>
      <c r="F274" s="69" t="s">
        <v>3756</v>
      </c>
      <c r="G274" s="69">
        <v>2001</v>
      </c>
      <c r="H274" s="70">
        <v>8</v>
      </c>
      <c r="I274" s="71">
        <v>513</v>
      </c>
      <c r="J274" s="71">
        <v>64</v>
      </c>
      <c r="K274" s="71">
        <v>63.3</v>
      </c>
      <c r="L274" s="71">
        <v>5.7</v>
      </c>
      <c r="M274" s="70">
        <v>6</v>
      </c>
      <c r="N274" s="71">
        <v>76</v>
      </c>
      <c r="O274" s="71">
        <v>2</v>
      </c>
      <c r="P274" s="70">
        <v>2</v>
      </c>
      <c r="Q274" s="71">
        <v>28</v>
      </c>
      <c r="R274" s="71">
        <v>1</v>
      </c>
      <c r="S274" s="70">
        <v>0.63</v>
      </c>
      <c r="T274" s="71">
        <v>6</v>
      </c>
      <c r="U274" s="71">
        <v>9</v>
      </c>
      <c r="V274" s="77">
        <v>-3</v>
      </c>
      <c r="W274" s="77">
        <v>-0.53</v>
      </c>
      <c r="X274" s="78">
        <v>1.29</v>
      </c>
      <c r="Y274" s="70">
        <v>6.6</v>
      </c>
      <c r="Z274" s="71">
        <v>9.3000000000000007</v>
      </c>
      <c r="AA274" s="77">
        <v>-2.8</v>
      </c>
      <c r="AB274" s="77">
        <v>-0.49</v>
      </c>
      <c r="AC274" s="78">
        <v>0.64</v>
      </c>
      <c r="AD274" s="63" t="s">
        <v>25</v>
      </c>
    </row>
    <row r="275" spans="1:30" ht="17.25" thickBot="1">
      <c r="A275" s="72">
        <v>273</v>
      </c>
      <c r="B275" s="57" t="s">
        <v>224</v>
      </c>
      <c r="C275" s="58" t="s">
        <v>1858</v>
      </c>
      <c r="D275" s="69" t="s">
        <v>102</v>
      </c>
      <c r="E275" s="58" t="s">
        <v>93</v>
      </c>
      <c r="F275" s="69" t="s">
        <v>3757</v>
      </c>
      <c r="G275" s="69">
        <v>1997</v>
      </c>
      <c r="H275" s="70">
        <v>5</v>
      </c>
      <c r="I275" s="71">
        <v>43</v>
      </c>
      <c r="J275" s="71">
        <v>9</v>
      </c>
      <c r="K275" s="71">
        <v>5.3</v>
      </c>
      <c r="L275" s="71">
        <v>0.5</v>
      </c>
      <c r="M275" s="59">
        <v>0</v>
      </c>
      <c r="N275" s="60"/>
      <c r="O275" s="60">
        <v>0</v>
      </c>
      <c r="P275" s="70">
        <v>5</v>
      </c>
      <c r="Q275" s="71">
        <v>9</v>
      </c>
      <c r="R275" s="71">
        <v>4</v>
      </c>
      <c r="S275" s="70">
        <v>1.4</v>
      </c>
      <c r="T275" s="71">
        <v>3</v>
      </c>
      <c r="U275" s="71">
        <v>1</v>
      </c>
      <c r="V275" s="78">
        <v>2</v>
      </c>
      <c r="W275" s="78">
        <v>4.1900000000000004</v>
      </c>
      <c r="X275" s="78">
        <v>4.8899999999999997</v>
      </c>
      <c r="Y275" s="70">
        <v>2.6</v>
      </c>
      <c r="Z275" s="71">
        <v>1.1000000000000001</v>
      </c>
      <c r="AA275" s="78">
        <v>1.6</v>
      </c>
      <c r="AB275" s="78">
        <v>3.25</v>
      </c>
      <c r="AC275" s="78">
        <v>3.83</v>
      </c>
      <c r="AD275" s="63" t="s">
        <v>25</v>
      </c>
    </row>
    <row r="276" spans="1:30" ht="17.25" thickBot="1">
      <c r="A276" s="72">
        <v>274</v>
      </c>
      <c r="B276" s="57" t="s">
        <v>225</v>
      </c>
      <c r="C276" s="58" t="s">
        <v>1816</v>
      </c>
      <c r="D276" s="69" t="s">
        <v>103</v>
      </c>
      <c r="E276" s="58" t="s">
        <v>83</v>
      </c>
      <c r="F276" s="69" t="s">
        <v>3758</v>
      </c>
      <c r="G276" s="69">
        <v>1999</v>
      </c>
      <c r="H276" s="70">
        <v>9</v>
      </c>
      <c r="I276" s="71">
        <v>766</v>
      </c>
      <c r="J276" s="71">
        <v>85</v>
      </c>
      <c r="K276" s="71">
        <v>94.6</v>
      </c>
      <c r="L276" s="71">
        <v>8.5</v>
      </c>
      <c r="M276" s="70">
        <v>9</v>
      </c>
      <c r="N276" s="71">
        <v>85</v>
      </c>
      <c r="O276" s="71">
        <v>5</v>
      </c>
      <c r="P276" s="59">
        <v>0</v>
      </c>
      <c r="Q276" s="60"/>
      <c r="R276" s="60">
        <v>0</v>
      </c>
      <c r="S276" s="70">
        <v>2.11</v>
      </c>
      <c r="T276" s="71">
        <v>19</v>
      </c>
      <c r="U276" s="71">
        <v>13</v>
      </c>
      <c r="V276" s="78">
        <v>6</v>
      </c>
      <c r="W276" s="78">
        <v>0.7</v>
      </c>
      <c r="X276" s="77">
        <v>-7.48</v>
      </c>
      <c r="Y276" s="70">
        <v>13.9</v>
      </c>
      <c r="Z276" s="71">
        <v>12.9</v>
      </c>
      <c r="AA276" s="78">
        <v>1</v>
      </c>
      <c r="AB276" s="78">
        <v>0.12</v>
      </c>
      <c r="AC276" s="77">
        <v>-3.76</v>
      </c>
      <c r="AD276" s="63" t="s">
        <v>25</v>
      </c>
    </row>
    <row r="277" spans="1:30" ht="17.25" thickBot="1">
      <c r="A277" s="72">
        <v>275</v>
      </c>
      <c r="B277" s="57" t="s">
        <v>2691</v>
      </c>
      <c r="C277" s="58" t="s">
        <v>1846</v>
      </c>
      <c r="D277" s="69" t="s">
        <v>111</v>
      </c>
      <c r="E277" s="58" t="s">
        <v>2653</v>
      </c>
      <c r="F277" s="69" t="s">
        <v>3759</v>
      </c>
      <c r="G277" s="69">
        <v>1992</v>
      </c>
      <c r="H277" s="70">
        <v>9</v>
      </c>
      <c r="I277" s="71">
        <v>810</v>
      </c>
      <c r="J277" s="71">
        <v>90</v>
      </c>
      <c r="K277" s="71">
        <v>100</v>
      </c>
      <c r="L277" s="71">
        <v>9</v>
      </c>
      <c r="M277" s="70">
        <v>9</v>
      </c>
      <c r="N277" s="71">
        <v>90</v>
      </c>
      <c r="O277" s="71">
        <v>9</v>
      </c>
      <c r="P277" s="59">
        <v>0</v>
      </c>
      <c r="Q277" s="60"/>
      <c r="R277" s="60">
        <v>0</v>
      </c>
      <c r="S277" s="70">
        <v>0.56000000000000005</v>
      </c>
      <c r="T277" s="71">
        <v>8</v>
      </c>
      <c r="U277" s="71">
        <v>17</v>
      </c>
      <c r="V277" s="77">
        <v>-9</v>
      </c>
      <c r="W277" s="77">
        <v>-1</v>
      </c>
      <c r="X277" s="60"/>
      <c r="Y277" s="70">
        <v>11.2</v>
      </c>
      <c r="Z277" s="71">
        <v>17.7</v>
      </c>
      <c r="AA277" s="77">
        <v>-6.5</v>
      </c>
      <c r="AB277" s="77">
        <v>-0.72</v>
      </c>
      <c r="AC277" s="60"/>
      <c r="AD277" s="63" t="s">
        <v>25</v>
      </c>
    </row>
    <row r="278" spans="1:30" ht="17.25" thickBot="1">
      <c r="A278" s="72">
        <v>276</v>
      </c>
      <c r="B278" s="57" t="s">
        <v>226</v>
      </c>
      <c r="C278" s="58" t="s">
        <v>1814</v>
      </c>
      <c r="D278" s="69" t="s">
        <v>104</v>
      </c>
      <c r="E278" s="58" t="s">
        <v>96</v>
      </c>
      <c r="F278" s="69" t="s">
        <v>3760</v>
      </c>
      <c r="G278" s="69">
        <v>1993</v>
      </c>
      <c r="H278" s="70">
        <v>4</v>
      </c>
      <c r="I278" s="71">
        <v>226</v>
      </c>
      <c r="J278" s="71">
        <v>57</v>
      </c>
      <c r="K278" s="71">
        <v>27.9</v>
      </c>
      <c r="L278" s="71">
        <v>2.5</v>
      </c>
      <c r="M278" s="70">
        <v>2</v>
      </c>
      <c r="N278" s="71">
        <v>90</v>
      </c>
      <c r="O278" s="71">
        <v>2</v>
      </c>
      <c r="P278" s="70">
        <v>2</v>
      </c>
      <c r="Q278" s="71">
        <v>23</v>
      </c>
      <c r="R278" s="71">
        <v>4</v>
      </c>
      <c r="S278" s="59">
        <v>0</v>
      </c>
      <c r="T278" s="60">
        <v>0</v>
      </c>
      <c r="U278" s="71">
        <v>7</v>
      </c>
      <c r="V278" s="77">
        <v>-7</v>
      </c>
      <c r="W278" s="77">
        <v>-2.79</v>
      </c>
      <c r="X278" s="77">
        <v>-3.1</v>
      </c>
      <c r="Y278" s="70">
        <v>3.4</v>
      </c>
      <c r="Z278" s="71">
        <v>6.3</v>
      </c>
      <c r="AA278" s="77">
        <v>-2.9</v>
      </c>
      <c r="AB278" s="77">
        <v>-1.17</v>
      </c>
      <c r="AC278" s="77">
        <v>-2</v>
      </c>
      <c r="AD278" s="63" t="s">
        <v>25</v>
      </c>
    </row>
    <row r="279" spans="1:30" ht="17.25" thickBot="1">
      <c r="A279" s="72">
        <v>277</v>
      </c>
      <c r="B279" s="57" t="s">
        <v>227</v>
      </c>
      <c r="C279" s="58" t="s">
        <v>1838</v>
      </c>
      <c r="D279" s="69" t="s">
        <v>1835</v>
      </c>
      <c r="E279" s="58" t="s">
        <v>91</v>
      </c>
      <c r="F279" s="69" t="s">
        <v>3761</v>
      </c>
      <c r="G279" s="69">
        <v>1996</v>
      </c>
      <c r="H279" s="70">
        <v>3</v>
      </c>
      <c r="I279" s="71">
        <v>21</v>
      </c>
      <c r="J279" s="71">
        <v>7</v>
      </c>
      <c r="K279" s="71">
        <v>2.6</v>
      </c>
      <c r="L279" s="71">
        <v>0.2</v>
      </c>
      <c r="M279" s="59">
        <v>0</v>
      </c>
      <c r="N279" s="60"/>
      <c r="O279" s="60">
        <v>0</v>
      </c>
      <c r="P279" s="70">
        <v>3</v>
      </c>
      <c r="Q279" s="71">
        <v>7</v>
      </c>
      <c r="R279" s="71">
        <v>5</v>
      </c>
      <c r="S279" s="70">
        <v>1.33</v>
      </c>
      <c r="T279" s="60">
        <v>0</v>
      </c>
      <c r="U279" s="71">
        <v>1</v>
      </c>
      <c r="V279" s="77">
        <v>-1</v>
      </c>
      <c r="W279" s="77">
        <v>-4.29</v>
      </c>
      <c r="X279" s="77">
        <v>-4.4000000000000004</v>
      </c>
      <c r="Y279" s="70">
        <v>0.5</v>
      </c>
      <c r="Z279" s="71">
        <v>0.5</v>
      </c>
      <c r="AA279" s="78">
        <v>0.1</v>
      </c>
      <c r="AB279" s="78">
        <v>0.39</v>
      </c>
      <c r="AC279" s="78">
        <v>0.96</v>
      </c>
      <c r="AD279" s="63" t="s">
        <v>25</v>
      </c>
    </row>
    <row r="280" spans="1:30" ht="17.25" thickBot="1">
      <c r="A280" s="72">
        <v>278</v>
      </c>
      <c r="B280" s="57" t="s">
        <v>373</v>
      </c>
      <c r="C280" s="58" t="s">
        <v>1834</v>
      </c>
      <c r="D280" s="69" t="s">
        <v>111</v>
      </c>
      <c r="E280" s="58" t="s">
        <v>79</v>
      </c>
      <c r="F280" s="69" t="s">
        <v>4025</v>
      </c>
      <c r="G280" s="69">
        <v>1998</v>
      </c>
      <c r="H280" s="59">
        <v>0</v>
      </c>
      <c r="I280" s="60"/>
      <c r="J280" s="60"/>
      <c r="K280" s="60"/>
      <c r="L280" s="60"/>
      <c r="M280" s="59">
        <v>0</v>
      </c>
      <c r="N280" s="60"/>
      <c r="O280" s="60">
        <v>0</v>
      </c>
      <c r="P280" s="59">
        <v>0</v>
      </c>
      <c r="Q280" s="60"/>
      <c r="R280" s="71">
        <v>8</v>
      </c>
      <c r="S280" s="59"/>
      <c r="T280" s="60"/>
      <c r="U280" s="60"/>
      <c r="V280" s="60"/>
      <c r="W280" s="60"/>
      <c r="X280" s="60"/>
      <c r="Y280" s="59"/>
      <c r="Z280" s="60"/>
      <c r="AA280" s="60"/>
      <c r="AB280" s="60"/>
      <c r="AC280" s="60"/>
      <c r="AD280" s="63" t="s">
        <v>25</v>
      </c>
    </row>
    <row r="281" spans="1:30" ht="17.25" thickBot="1">
      <c r="A281" s="72">
        <v>279</v>
      </c>
      <c r="B281" s="57" t="s">
        <v>2837</v>
      </c>
      <c r="C281" s="58" t="s">
        <v>1814</v>
      </c>
      <c r="D281" s="69" t="s">
        <v>104</v>
      </c>
      <c r="E281" s="58" t="s">
        <v>95</v>
      </c>
      <c r="F281" s="69" t="s">
        <v>3762</v>
      </c>
      <c r="G281" s="69">
        <v>1998</v>
      </c>
      <c r="H281" s="70">
        <v>5</v>
      </c>
      <c r="I281" s="71">
        <v>367</v>
      </c>
      <c r="J281" s="71">
        <v>73</v>
      </c>
      <c r="K281" s="71">
        <v>45.3</v>
      </c>
      <c r="L281" s="71">
        <v>4.0999999999999996</v>
      </c>
      <c r="M281" s="70">
        <v>4</v>
      </c>
      <c r="N281" s="71">
        <v>88</v>
      </c>
      <c r="O281" s="71">
        <v>3</v>
      </c>
      <c r="P281" s="70">
        <v>1</v>
      </c>
      <c r="Q281" s="71">
        <v>15</v>
      </c>
      <c r="R281" s="60">
        <v>0</v>
      </c>
      <c r="S281" s="70">
        <v>0.2</v>
      </c>
      <c r="T281" s="71">
        <v>2</v>
      </c>
      <c r="U281" s="71">
        <v>7</v>
      </c>
      <c r="V281" s="77">
        <v>-5</v>
      </c>
      <c r="W281" s="77">
        <v>-1.23</v>
      </c>
      <c r="X281" s="78">
        <v>0.6</v>
      </c>
      <c r="Y281" s="70">
        <v>3.9</v>
      </c>
      <c r="Z281" s="71">
        <v>8.1</v>
      </c>
      <c r="AA281" s="77">
        <v>-4.2</v>
      </c>
      <c r="AB281" s="77">
        <v>-1.03</v>
      </c>
      <c r="AC281" s="78">
        <v>0.46</v>
      </c>
      <c r="AD281" s="63" t="s">
        <v>25</v>
      </c>
    </row>
    <row r="282" spans="1:30" ht="17.25" thickBot="1">
      <c r="A282" s="72">
        <v>280</v>
      </c>
      <c r="B282" s="57" t="s">
        <v>2736</v>
      </c>
      <c r="C282" s="58" t="s">
        <v>1814</v>
      </c>
      <c r="D282" s="69" t="s">
        <v>103</v>
      </c>
      <c r="E282" s="58" t="s">
        <v>83</v>
      </c>
      <c r="F282" s="80"/>
      <c r="G282" s="80"/>
      <c r="H282" s="59">
        <v>0</v>
      </c>
      <c r="I282" s="60"/>
      <c r="J282" s="60"/>
      <c r="K282" s="60"/>
      <c r="L282" s="60"/>
      <c r="M282" s="59">
        <v>0</v>
      </c>
      <c r="N282" s="60"/>
      <c r="O282" s="60">
        <v>0</v>
      </c>
      <c r="P282" s="59">
        <v>0</v>
      </c>
      <c r="Q282" s="60"/>
      <c r="R282" s="71">
        <v>4</v>
      </c>
      <c r="S282" s="59"/>
      <c r="T282" s="60"/>
      <c r="U282" s="60"/>
      <c r="V282" s="60"/>
      <c r="W282" s="60"/>
      <c r="X282" s="60"/>
      <c r="Y282" s="59"/>
      <c r="Z282" s="60"/>
      <c r="AA282" s="60"/>
      <c r="AB282" s="60"/>
      <c r="AC282" s="60"/>
      <c r="AD282" s="63" t="s">
        <v>25</v>
      </c>
    </row>
    <row r="283" spans="1:30" ht="17.25" thickBot="1">
      <c r="A283" s="72">
        <v>281</v>
      </c>
      <c r="B283" s="57" t="s">
        <v>2692</v>
      </c>
      <c r="C283" s="58" t="s">
        <v>1872</v>
      </c>
      <c r="D283" s="69" t="s">
        <v>104</v>
      </c>
      <c r="E283" s="58" t="s">
        <v>95</v>
      </c>
      <c r="F283" s="69" t="s">
        <v>3763</v>
      </c>
      <c r="G283" s="69">
        <v>2003</v>
      </c>
      <c r="H283" s="70">
        <v>9</v>
      </c>
      <c r="I283" s="71">
        <v>755</v>
      </c>
      <c r="J283" s="71">
        <v>84</v>
      </c>
      <c r="K283" s="71">
        <v>93.2</v>
      </c>
      <c r="L283" s="71">
        <v>8.4</v>
      </c>
      <c r="M283" s="70">
        <v>9</v>
      </c>
      <c r="N283" s="71">
        <v>84</v>
      </c>
      <c r="O283" s="71">
        <v>5</v>
      </c>
      <c r="P283" s="59">
        <v>0</v>
      </c>
      <c r="Q283" s="60"/>
      <c r="R283" s="60">
        <v>0</v>
      </c>
      <c r="S283" s="70">
        <v>0.33</v>
      </c>
      <c r="T283" s="71">
        <v>6</v>
      </c>
      <c r="U283" s="71">
        <v>18</v>
      </c>
      <c r="V283" s="77">
        <v>-12</v>
      </c>
      <c r="W283" s="77">
        <v>-1.43</v>
      </c>
      <c r="X283" s="78">
        <v>1.84</v>
      </c>
      <c r="Y283" s="70">
        <v>8.1999999999999993</v>
      </c>
      <c r="Z283" s="71">
        <v>18.600000000000001</v>
      </c>
      <c r="AA283" s="77">
        <v>-10.4</v>
      </c>
      <c r="AB283" s="77">
        <v>-1.24</v>
      </c>
      <c r="AC283" s="78">
        <v>0.66</v>
      </c>
      <c r="AD283" s="63" t="s">
        <v>25</v>
      </c>
    </row>
    <row r="284" spans="1:30" ht="17.25" thickBot="1">
      <c r="A284" s="72">
        <v>282</v>
      </c>
      <c r="B284" s="57" t="s">
        <v>2737</v>
      </c>
      <c r="C284" s="58" t="s">
        <v>1834</v>
      </c>
      <c r="D284" s="69" t="s">
        <v>103</v>
      </c>
      <c r="E284" s="58" t="s">
        <v>95</v>
      </c>
      <c r="F284" s="69" t="s">
        <v>4026</v>
      </c>
      <c r="G284" s="69">
        <v>2000</v>
      </c>
      <c r="H284" s="59">
        <v>0</v>
      </c>
      <c r="I284" s="60"/>
      <c r="J284" s="60"/>
      <c r="K284" s="60"/>
      <c r="L284" s="60"/>
      <c r="M284" s="59">
        <v>0</v>
      </c>
      <c r="N284" s="60"/>
      <c r="O284" s="60">
        <v>0</v>
      </c>
      <c r="P284" s="59">
        <v>0</v>
      </c>
      <c r="Q284" s="60"/>
      <c r="R284" s="71">
        <v>3</v>
      </c>
      <c r="S284" s="59"/>
      <c r="T284" s="60"/>
      <c r="U284" s="60"/>
      <c r="V284" s="60"/>
      <c r="W284" s="60"/>
      <c r="X284" s="60"/>
      <c r="Y284" s="59"/>
      <c r="Z284" s="60"/>
      <c r="AA284" s="60"/>
      <c r="AB284" s="60"/>
      <c r="AC284" s="60"/>
      <c r="AD284" s="63" t="s">
        <v>25</v>
      </c>
    </row>
    <row r="285" spans="1:30" ht="17.25" thickBot="1">
      <c r="A285" s="72">
        <v>283</v>
      </c>
      <c r="B285" s="57" t="s">
        <v>228</v>
      </c>
      <c r="C285" s="58" t="s">
        <v>1814</v>
      </c>
      <c r="D285" s="69" t="s">
        <v>104</v>
      </c>
      <c r="E285" s="58" t="s">
        <v>93</v>
      </c>
      <c r="F285" s="69" t="s">
        <v>3713</v>
      </c>
      <c r="G285" s="69">
        <v>1997</v>
      </c>
      <c r="H285" s="70">
        <v>9</v>
      </c>
      <c r="I285" s="71">
        <v>810</v>
      </c>
      <c r="J285" s="71">
        <v>90</v>
      </c>
      <c r="K285" s="71">
        <v>100</v>
      </c>
      <c r="L285" s="71">
        <v>9</v>
      </c>
      <c r="M285" s="70">
        <v>9</v>
      </c>
      <c r="N285" s="71">
        <v>90</v>
      </c>
      <c r="O285" s="71">
        <v>9</v>
      </c>
      <c r="P285" s="59">
        <v>0</v>
      </c>
      <c r="Q285" s="60"/>
      <c r="R285" s="60">
        <v>0</v>
      </c>
      <c r="S285" s="70">
        <v>1.22</v>
      </c>
      <c r="T285" s="71">
        <v>11</v>
      </c>
      <c r="U285" s="71">
        <v>15</v>
      </c>
      <c r="V285" s="77">
        <v>-4</v>
      </c>
      <c r="W285" s="77">
        <v>-0.44</v>
      </c>
      <c r="X285" s="60"/>
      <c r="Y285" s="70">
        <v>12.2</v>
      </c>
      <c r="Z285" s="71">
        <v>15.6</v>
      </c>
      <c r="AA285" s="77">
        <v>-3.4</v>
      </c>
      <c r="AB285" s="77">
        <v>-0.37</v>
      </c>
      <c r="AC285" s="60"/>
      <c r="AD285" s="63" t="s">
        <v>25</v>
      </c>
    </row>
    <row r="286" spans="1:30" ht="17.25" thickBot="1">
      <c r="A286" s="72">
        <v>284</v>
      </c>
      <c r="B286" s="57" t="s">
        <v>1788</v>
      </c>
      <c r="C286" s="58" t="s">
        <v>1836</v>
      </c>
      <c r="D286" s="69" t="s">
        <v>104</v>
      </c>
      <c r="E286" s="58" t="s">
        <v>63</v>
      </c>
      <c r="F286" s="69" t="s">
        <v>3457</v>
      </c>
      <c r="G286" s="69">
        <v>2000</v>
      </c>
      <c r="H286" s="70">
        <v>2</v>
      </c>
      <c r="I286" s="71">
        <v>92</v>
      </c>
      <c r="J286" s="71">
        <v>46</v>
      </c>
      <c r="K286" s="71">
        <v>11.4</v>
      </c>
      <c r="L286" s="71">
        <v>1</v>
      </c>
      <c r="M286" s="70">
        <v>1</v>
      </c>
      <c r="N286" s="71">
        <v>90</v>
      </c>
      <c r="O286" s="71">
        <v>1</v>
      </c>
      <c r="P286" s="70">
        <v>1</v>
      </c>
      <c r="Q286" s="71">
        <v>2</v>
      </c>
      <c r="R286" s="71">
        <v>7</v>
      </c>
      <c r="S286" s="70">
        <v>2</v>
      </c>
      <c r="T286" s="71">
        <v>2</v>
      </c>
      <c r="U286" s="71">
        <v>2</v>
      </c>
      <c r="V286" s="60">
        <v>0</v>
      </c>
      <c r="W286" s="60">
        <v>0</v>
      </c>
      <c r="X286" s="77">
        <v>-1.25</v>
      </c>
      <c r="Y286" s="70">
        <v>3.2</v>
      </c>
      <c r="Z286" s="71">
        <v>0.8</v>
      </c>
      <c r="AA286" s="78">
        <v>2.2999999999999998</v>
      </c>
      <c r="AB286" s="78">
        <v>2.29</v>
      </c>
      <c r="AC286" s="78">
        <v>1.58</v>
      </c>
      <c r="AD286" s="63" t="s">
        <v>25</v>
      </c>
    </row>
    <row r="287" spans="1:30" ht="17.25" thickBot="1">
      <c r="A287" s="72">
        <v>285</v>
      </c>
      <c r="B287" s="57" t="s">
        <v>2693</v>
      </c>
      <c r="C287" s="58" t="s">
        <v>1820</v>
      </c>
      <c r="D287" s="69" t="s">
        <v>102</v>
      </c>
      <c r="E287" s="58" t="s">
        <v>95</v>
      </c>
      <c r="F287" s="69" t="s">
        <v>3764</v>
      </c>
      <c r="G287" s="69">
        <v>1999</v>
      </c>
      <c r="H287" s="70">
        <v>7</v>
      </c>
      <c r="I287" s="71">
        <v>337</v>
      </c>
      <c r="J287" s="71">
        <v>48</v>
      </c>
      <c r="K287" s="71">
        <v>41.6</v>
      </c>
      <c r="L287" s="71">
        <v>3.7</v>
      </c>
      <c r="M287" s="70">
        <v>4</v>
      </c>
      <c r="N287" s="71">
        <v>63</v>
      </c>
      <c r="O287" s="60">
        <v>0</v>
      </c>
      <c r="P287" s="70">
        <v>3</v>
      </c>
      <c r="Q287" s="71">
        <v>29</v>
      </c>
      <c r="R287" s="71">
        <v>2</v>
      </c>
      <c r="S287" s="70">
        <v>0.43</v>
      </c>
      <c r="T287" s="71">
        <v>3</v>
      </c>
      <c r="U287" s="71">
        <v>7</v>
      </c>
      <c r="V287" s="77">
        <v>-4</v>
      </c>
      <c r="W287" s="77">
        <v>-1.07</v>
      </c>
      <c r="X287" s="78">
        <v>0.83</v>
      </c>
      <c r="Y287" s="70">
        <v>5.2</v>
      </c>
      <c r="Z287" s="71">
        <v>8.1</v>
      </c>
      <c r="AA287" s="77">
        <v>-2.9</v>
      </c>
      <c r="AB287" s="77">
        <v>-0.79</v>
      </c>
      <c r="AC287" s="78">
        <v>0.85</v>
      </c>
      <c r="AD287" s="63" t="s">
        <v>25</v>
      </c>
    </row>
    <row r="288" spans="1:30" ht="17.25" thickBot="1">
      <c r="A288" s="72">
        <v>286</v>
      </c>
      <c r="B288" s="57" t="s">
        <v>2694</v>
      </c>
      <c r="C288" s="58" t="s">
        <v>1854</v>
      </c>
      <c r="D288" s="69" t="s">
        <v>1821</v>
      </c>
      <c r="E288" s="58" t="s">
        <v>2350</v>
      </c>
      <c r="F288" s="69" t="s">
        <v>3765</v>
      </c>
      <c r="G288" s="69">
        <v>2004</v>
      </c>
      <c r="H288" s="70">
        <v>9</v>
      </c>
      <c r="I288" s="71">
        <v>547</v>
      </c>
      <c r="J288" s="71">
        <v>61</v>
      </c>
      <c r="K288" s="71">
        <v>67.5</v>
      </c>
      <c r="L288" s="71">
        <v>6.1</v>
      </c>
      <c r="M288" s="70">
        <v>7</v>
      </c>
      <c r="N288" s="71">
        <v>67</v>
      </c>
      <c r="O288" s="60">
        <v>0</v>
      </c>
      <c r="P288" s="70">
        <v>2</v>
      </c>
      <c r="Q288" s="71">
        <v>38</v>
      </c>
      <c r="R288" s="60">
        <v>0</v>
      </c>
      <c r="S288" s="70">
        <v>0.44</v>
      </c>
      <c r="T288" s="71">
        <v>4</v>
      </c>
      <c r="U288" s="71">
        <v>17</v>
      </c>
      <c r="V288" s="77">
        <v>-13</v>
      </c>
      <c r="W288" s="77">
        <v>-2.14</v>
      </c>
      <c r="X288" s="77">
        <v>-1.1100000000000001</v>
      </c>
      <c r="Y288" s="70">
        <v>4.9000000000000004</v>
      </c>
      <c r="Z288" s="71">
        <v>10.5</v>
      </c>
      <c r="AA288" s="77">
        <v>-5.6</v>
      </c>
      <c r="AB288" s="77">
        <v>-0.92</v>
      </c>
      <c r="AC288" s="78">
        <v>0.63</v>
      </c>
      <c r="AD288" s="63" t="s">
        <v>25</v>
      </c>
    </row>
    <row r="289" spans="1:30" ht="17.25" thickBot="1">
      <c r="A289" s="72">
        <v>287</v>
      </c>
      <c r="B289" s="57" t="s">
        <v>229</v>
      </c>
      <c r="C289" s="58" t="s">
        <v>1816</v>
      </c>
      <c r="D289" s="69" t="s">
        <v>104</v>
      </c>
      <c r="E289" s="58" t="s">
        <v>79</v>
      </c>
      <c r="F289" s="69" t="s">
        <v>3766</v>
      </c>
      <c r="G289" s="69">
        <v>1999</v>
      </c>
      <c r="H289" s="70">
        <v>6</v>
      </c>
      <c r="I289" s="71">
        <v>289</v>
      </c>
      <c r="J289" s="71">
        <v>48</v>
      </c>
      <c r="K289" s="71">
        <v>35.700000000000003</v>
      </c>
      <c r="L289" s="71">
        <v>3.2</v>
      </c>
      <c r="M289" s="70">
        <v>3</v>
      </c>
      <c r="N289" s="71">
        <v>82</v>
      </c>
      <c r="O289" s="71">
        <v>2</v>
      </c>
      <c r="P289" s="70">
        <v>3</v>
      </c>
      <c r="Q289" s="71">
        <v>15</v>
      </c>
      <c r="R289" s="71">
        <v>1</v>
      </c>
      <c r="S289" s="70">
        <v>1.83</v>
      </c>
      <c r="T289" s="71">
        <v>6</v>
      </c>
      <c r="U289" s="71">
        <v>4</v>
      </c>
      <c r="V289" s="78">
        <v>2</v>
      </c>
      <c r="W289" s="78">
        <v>0.62</v>
      </c>
      <c r="X289" s="77">
        <v>-0.93</v>
      </c>
      <c r="Y289" s="70">
        <v>6</v>
      </c>
      <c r="Z289" s="71">
        <v>4.7</v>
      </c>
      <c r="AA289" s="78">
        <v>1.3</v>
      </c>
      <c r="AB289" s="78">
        <v>0.39</v>
      </c>
      <c r="AC289" s="77">
        <v>-0.68</v>
      </c>
      <c r="AD289" s="63" t="s">
        <v>25</v>
      </c>
    </row>
    <row r="290" spans="1:30" ht="17.25" thickBot="1">
      <c r="A290" s="72">
        <v>288</v>
      </c>
      <c r="B290" s="57" t="s">
        <v>230</v>
      </c>
      <c r="C290" s="58" t="s">
        <v>1814</v>
      </c>
      <c r="D290" s="69" t="s">
        <v>104</v>
      </c>
      <c r="E290" s="58" t="s">
        <v>83</v>
      </c>
      <c r="F290" s="69" t="s">
        <v>3482</v>
      </c>
      <c r="G290" s="69">
        <v>1997</v>
      </c>
      <c r="H290" s="70">
        <v>9</v>
      </c>
      <c r="I290" s="71">
        <v>810</v>
      </c>
      <c r="J290" s="71">
        <v>90</v>
      </c>
      <c r="K290" s="71">
        <v>100</v>
      </c>
      <c r="L290" s="71">
        <v>9</v>
      </c>
      <c r="M290" s="70">
        <v>9</v>
      </c>
      <c r="N290" s="71">
        <v>90</v>
      </c>
      <c r="O290" s="71">
        <v>9</v>
      </c>
      <c r="P290" s="59">
        <v>0</v>
      </c>
      <c r="Q290" s="60"/>
      <c r="R290" s="60">
        <v>0</v>
      </c>
      <c r="S290" s="70">
        <v>2.11</v>
      </c>
      <c r="T290" s="71">
        <v>23</v>
      </c>
      <c r="U290" s="71">
        <v>13</v>
      </c>
      <c r="V290" s="78">
        <v>10</v>
      </c>
      <c r="W290" s="78">
        <v>1.1100000000000001</v>
      </c>
      <c r="X290" s="60"/>
      <c r="Y290" s="70">
        <v>17</v>
      </c>
      <c r="Z290" s="71">
        <v>14.1</v>
      </c>
      <c r="AA290" s="78">
        <v>2.9</v>
      </c>
      <c r="AB290" s="78">
        <v>0.32</v>
      </c>
      <c r="AC290" s="60"/>
      <c r="AD290" s="63" t="s">
        <v>25</v>
      </c>
    </row>
    <row r="291" spans="1:30" ht="17.25" thickBot="1">
      <c r="A291" s="72">
        <v>289</v>
      </c>
      <c r="B291" s="57" t="s">
        <v>231</v>
      </c>
      <c r="C291" s="58" t="s">
        <v>1853</v>
      </c>
      <c r="D291" s="69" t="s">
        <v>103</v>
      </c>
      <c r="E291" s="58" t="s">
        <v>87</v>
      </c>
      <c r="F291" s="69" t="s">
        <v>3767</v>
      </c>
      <c r="G291" s="69">
        <v>1989</v>
      </c>
      <c r="H291" s="70">
        <v>7</v>
      </c>
      <c r="I291" s="71">
        <v>76</v>
      </c>
      <c r="J291" s="71">
        <v>11</v>
      </c>
      <c r="K291" s="71">
        <v>9.4</v>
      </c>
      <c r="L291" s="71">
        <v>0.8</v>
      </c>
      <c r="M291" s="59">
        <v>0</v>
      </c>
      <c r="N291" s="60"/>
      <c r="O291" s="60">
        <v>0</v>
      </c>
      <c r="P291" s="70">
        <v>7</v>
      </c>
      <c r="Q291" s="71">
        <v>11</v>
      </c>
      <c r="R291" s="71">
        <v>2</v>
      </c>
      <c r="S291" s="70">
        <v>1.29</v>
      </c>
      <c r="T291" s="60">
        <v>0</v>
      </c>
      <c r="U291" s="71">
        <v>3</v>
      </c>
      <c r="V291" s="77">
        <v>-3</v>
      </c>
      <c r="W291" s="77">
        <v>-3.55</v>
      </c>
      <c r="X291" s="77">
        <v>-3.68</v>
      </c>
      <c r="Y291" s="70">
        <v>0.7</v>
      </c>
      <c r="Z291" s="71">
        <v>3.6</v>
      </c>
      <c r="AA291" s="77">
        <v>-2.9</v>
      </c>
      <c r="AB291" s="77">
        <v>-3.42</v>
      </c>
      <c r="AC291" s="77">
        <v>-3.56</v>
      </c>
      <c r="AD291" s="63" t="s">
        <v>25</v>
      </c>
    </row>
    <row r="292" spans="1:30" ht="17.25" thickBot="1">
      <c r="A292" s="72">
        <v>290</v>
      </c>
      <c r="B292" s="57" t="s">
        <v>232</v>
      </c>
      <c r="C292" s="58" t="s">
        <v>1845</v>
      </c>
      <c r="D292" s="69" t="s">
        <v>103</v>
      </c>
      <c r="E292" s="58" t="s">
        <v>65</v>
      </c>
      <c r="F292" s="69" t="s">
        <v>3768</v>
      </c>
      <c r="G292" s="69">
        <v>1994</v>
      </c>
      <c r="H292" s="70">
        <v>6</v>
      </c>
      <c r="I292" s="71">
        <v>457</v>
      </c>
      <c r="J292" s="71">
        <v>76</v>
      </c>
      <c r="K292" s="71">
        <v>56.4</v>
      </c>
      <c r="L292" s="71">
        <v>5.0999999999999996</v>
      </c>
      <c r="M292" s="70">
        <v>5</v>
      </c>
      <c r="N292" s="71">
        <v>78</v>
      </c>
      <c r="O292" s="71">
        <v>1</v>
      </c>
      <c r="P292" s="70">
        <v>1</v>
      </c>
      <c r="Q292" s="71">
        <v>68</v>
      </c>
      <c r="R292" s="71">
        <v>1</v>
      </c>
      <c r="S292" s="70">
        <v>2</v>
      </c>
      <c r="T292" s="71">
        <v>9</v>
      </c>
      <c r="U292" s="71">
        <v>3</v>
      </c>
      <c r="V292" s="78">
        <v>6</v>
      </c>
      <c r="W292" s="78">
        <v>1.18</v>
      </c>
      <c r="X292" s="77">
        <v>-0.35</v>
      </c>
      <c r="Y292" s="70">
        <v>8.5</v>
      </c>
      <c r="Z292" s="71">
        <v>2.6</v>
      </c>
      <c r="AA292" s="78">
        <v>5.9</v>
      </c>
      <c r="AB292" s="78">
        <v>1.17</v>
      </c>
      <c r="AC292" s="78">
        <v>0.3</v>
      </c>
      <c r="AD292" s="63" t="s">
        <v>25</v>
      </c>
    </row>
    <row r="293" spans="1:30" ht="17.25" thickBot="1">
      <c r="A293" s="72">
        <v>291</v>
      </c>
      <c r="B293" s="57" t="s">
        <v>2968</v>
      </c>
      <c r="C293" s="58" t="s">
        <v>1820</v>
      </c>
      <c r="D293" s="69" t="s">
        <v>111</v>
      </c>
      <c r="E293" s="58" t="s">
        <v>2653</v>
      </c>
      <c r="F293" s="69" t="s">
        <v>4027</v>
      </c>
      <c r="G293" s="69">
        <v>1988</v>
      </c>
      <c r="H293" s="59">
        <v>0</v>
      </c>
      <c r="I293" s="60"/>
      <c r="J293" s="60"/>
      <c r="K293" s="60"/>
      <c r="L293" s="60"/>
      <c r="M293" s="59">
        <v>0</v>
      </c>
      <c r="N293" s="60"/>
      <c r="O293" s="60">
        <v>0</v>
      </c>
      <c r="P293" s="59">
        <v>0</v>
      </c>
      <c r="Q293" s="60"/>
      <c r="R293" s="71">
        <v>8</v>
      </c>
      <c r="S293" s="59"/>
      <c r="T293" s="60"/>
      <c r="U293" s="60"/>
      <c r="V293" s="60"/>
      <c r="W293" s="60"/>
      <c r="X293" s="60"/>
      <c r="Y293" s="59"/>
      <c r="Z293" s="60"/>
      <c r="AA293" s="60"/>
      <c r="AB293" s="60"/>
      <c r="AC293" s="60"/>
      <c r="AD293" s="63" t="s">
        <v>25</v>
      </c>
    </row>
    <row r="294" spans="1:30" ht="17.25" thickBot="1">
      <c r="A294" s="72">
        <v>292</v>
      </c>
      <c r="B294" s="57" t="s">
        <v>233</v>
      </c>
      <c r="C294" s="58" t="s">
        <v>1831</v>
      </c>
      <c r="D294" s="69" t="s">
        <v>102</v>
      </c>
      <c r="E294" s="58" t="s">
        <v>71</v>
      </c>
      <c r="F294" s="69" t="s">
        <v>3769</v>
      </c>
      <c r="G294" s="69">
        <v>2000</v>
      </c>
      <c r="H294" s="70">
        <v>9</v>
      </c>
      <c r="I294" s="71">
        <v>801</v>
      </c>
      <c r="J294" s="71">
        <v>89</v>
      </c>
      <c r="K294" s="71">
        <v>98.9</v>
      </c>
      <c r="L294" s="71">
        <v>8.9</v>
      </c>
      <c r="M294" s="70">
        <v>9</v>
      </c>
      <c r="N294" s="71">
        <v>89</v>
      </c>
      <c r="O294" s="71">
        <v>6</v>
      </c>
      <c r="P294" s="59">
        <v>0</v>
      </c>
      <c r="Q294" s="60"/>
      <c r="R294" s="60">
        <v>0</v>
      </c>
      <c r="S294" s="70">
        <v>2.56</v>
      </c>
      <c r="T294" s="71">
        <v>20</v>
      </c>
      <c r="U294" s="71">
        <v>7</v>
      </c>
      <c r="V294" s="78">
        <v>13</v>
      </c>
      <c r="W294" s="78">
        <v>1.46</v>
      </c>
      <c r="X294" s="78">
        <v>11.46</v>
      </c>
      <c r="Y294" s="70">
        <v>16.399999999999999</v>
      </c>
      <c r="Z294" s="71">
        <v>11.4</v>
      </c>
      <c r="AA294" s="78">
        <v>5</v>
      </c>
      <c r="AB294" s="78">
        <v>0.56000000000000005</v>
      </c>
      <c r="AC294" s="78">
        <v>3.53</v>
      </c>
      <c r="AD294" s="63" t="s">
        <v>25</v>
      </c>
    </row>
    <row r="295" spans="1:30" ht="17.25" thickBot="1">
      <c r="A295" s="72">
        <v>293</v>
      </c>
      <c r="B295" s="57" t="s">
        <v>2838</v>
      </c>
      <c r="C295" s="58" t="s">
        <v>1814</v>
      </c>
      <c r="D295" s="69" t="s">
        <v>1812</v>
      </c>
      <c r="E295" s="58" t="s">
        <v>73</v>
      </c>
      <c r="F295" s="69" t="s">
        <v>3770</v>
      </c>
      <c r="G295" s="69">
        <v>1988</v>
      </c>
      <c r="H295" s="70">
        <v>4</v>
      </c>
      <c r="I295" s="71">
        <v>114</v>
      </c>
      <c r="J295" s="71">
        <v>29</v>
      </c>
      <c r="K295" s="71">
        <v>14.1</v>
      </c>
      <c r="L295" s="71">
        <v>1.3</v>
      </c>
      <c r="M295" s="70">
        <v>1</v>
      </c>
      <c r="N295" s="71">
        <v>63</v>
      </c>
      <c r="O295" s="60">
        <v>0</v>
      </c>
      <c r="P295" s="70">
        <v>3</v>
      </c>
      <c r="Q295" s="71">
        <v>17</v>
      </c>
      <c r="R295" s="71">
        <v>3</v>
      </c>
      <c r="S295" s="70">
        <v>2.25</v>
      </c>
      <c r="T295" s="71">
        <v>3</v>
      </c>
      <c r="U295" s="71">
        <v>2</v>
      </c>
      <c r="V295" s="78">
        <v>1</v>
      </c>
      <c r="W295" s="78">
        <v>0.79</v>
      </c>
      <c r="X295" s="78">
        <v>0.4</v>
      </c>
      <c r="Y295" s="70">
        <v>1.7</v>
      </c>
      <c r="Z295" s="71">
        <v>2.4</v>
      </c>
      <c r="AA295" s="77">
        <v>-0.8</v>
      </c>
      <c r="AB295" s="77">
        <v>-0.6</v>
      </c>
      <c r="AC295" s="77">
        <v>-1.06</v>
      </c>
      <c r="AD295" s="63" t="s">
        <v>25</v>
      </c>
    </row>
    <row r="296" spans="1:30" ht="17.25" thickBot="1">
      <c r="A296" s="72">
        <v>294</v>
      </c>
      <c r="B296" s="57" t="s">
        <v>3123</v>
      </c>
      <c r="C296" s="58" t="s">
        <v>1826</v>
      </c>
      <c r="D296" s="69" t="s">
        <v>1849</v>
      </c>
      <c r="E296" s="58" t="s">
        <v>73</v>
      </c>
      <c r="F296" s="69" t="s">
        <v>3771</v>
      </c>
      <c r="G296" s="69">
        <v>2000</v>
      </c>
      <c r="H296" s="70">
        <v>4</v>
      </c>
      <c r="I296" s="71">
        <v>139</v>
      </c>
      <c r="J296" s="71">
        <v>35</v>
      </c>
      <c r="K296" s="71">
        <v>17.2</v>
      </c>
      <c r="L296" s="71">
        <v>1.5</v>
      </c>
      <c r="M296" s="70">
        <v>1</v>
      </c>
      <c r="N296" s="71">
        <v>76</v>
      </c>
      <c r="O296" s="60">
        <v>0</v>
      </c>
      <c r="P296" s="70">
        <v>3</v>
      </c>
      <c r="Q296" s="71">
        <v>21</v>
      </c>
      <c r="R296" s="60">
        <v>0</v>
      </c>
      <c r="S296" s="70">
        <v>2.25</v>
      </c>
      <c r="T296" s="71">
        <v>4</v>
      </c>
      <c r="U296" s="71">
        <v>5</v>
      </c>
      <c r="V296" s="77">
        <v>-1</v>
      </c>
      <c r="W296" s="77">
        <v>-0.65</v>
      </c>
      <c r="X296" s="77">
        <v>-1.32</v>
      </c>
      <c r="Y296" s="70">
        <v>2.1</v>
      </c>
      <c r="Z296" s="71">
        <v>1.9</v>
      </c>
      <c r="AA296" s="78">
        <v>0.1</v>
      </c>
      <c r="AB296" s="78">
        <v>0.08</v>
      </c>
      <c r="AC296" s="77">
        <v>-0.27</v>
      </c>
      <c r="AD296" s="63" t="s">
        <v>25</v>
      </c>
    </row>
    <row r="297" spans="1:30" ht="17.25" thickBot="1">
      <c r="A297" s="72">
        <v>295</v>
      </c>
      <c r="B297" s="57" t="s">
        <v>234</v>
      </c>
      <c r="C297" s="58" t="s">
        <v>1822</v>
      </c>
      <c r="D297" s="69" t="s">
        <v>104</v>
      </c>
      <c r="E297" s="58" t="s">
        <v>65</v>
      </c>
      <c r="F297" s="69" t="s">
        <v>3772</v>
      </c>
      <c r="G297" s="69">
        <v>1994</v>
      </c>
      <c r="H297" s="70">
        <v>1</v>
      </c>
      <c r="I297" s="71">
        <v>12</v>
      </c>
      <c r="J297" s="71">
        <v>12</v>
      </c>
      <c r="K297" s="71">
        <v>1.5</v>
      </c>
      <c r="L297" s="71">
        <v>0.1</v>
      </c>
      <c r="M297" s="59">
        <v>0</v>
      </c>
      <c r="N297" s="60"/>
      <c r="O297" s="60">
        <v>0</v>
      </c>
      <c r="P297" s="70">
        <v>1</v>
      </c>
      <c r="Q297" s="71">
        <v>12</v>
      </c>
      <c r="R297" s="60">
        <v>0</v>
      </c>
      <c r="S297" s="70">
        <v>3</v>
      </c>
      <c r="T297" s="60">
        <v>0</v>
      </c>
      <c r="U297" s="60">
        <v>0</v>
      </c>
      <c r="V297" s="60">
        <v>0</v>
      </c>
      <c r="W297" s="60">
        <v>0</v>
      </c>
      <c r="X297" s="77">
        <v>-1.35</v>
      </c>
      <c r="Y297" s="70">
        <v>0.1</v>
      </c>
      <c r="Z297" s="71">
        <v>0.1</v>
      </c>
      <c r="AA297" s="78">
        <v>0.1</v>
      </c>
      <c r="AB297" s="78">
        <v>0.56999999999999995</v>
      </c>
      <c r="AC297" s="77">
        <v>-0.47</v>
      </c>
      <c r="AD297" s="63" t="s">
        <v>25</v>
      </c>
    </row>
    <row r="298" spans="1:30" ht="17.25" thickBot="1">
      <c r="A298" s="72">
        <v>296</v>
      </c>
      <c r="B298" s="57" t="s">
        <v>2695</v>
      </c>
      <c r="C298" s="58" t="s">
        <v>1817</v>
      </c>
      <c r="D298" s="69" t="s">
        <v>104</v>
      </c>
      <c r="E298" s="58" t="s">
        <v>2351</v>
      </c>
      <c r="F298" s="69" t="s">
        <v>3773</v>
      </c>
      <c r="G298" s="69">
        <v>2001</v>
      </c>
      <c r="H298" s="70">
        <v>5</v>
      </c>
      <c r="I298" s="71">
        <v>222</v>
      </c>
      <c r="J298" s="71">
        <v>44</v>
      </c>
      <c r="K298" s="71">
        <v>27.4</v>
      </c>
      <c r="L298" s="71">
        <v>2.5</v>
      </c>
      <c r="M298" s="70">
        <v>1</v>
      </c>
      <c r="N298" s="71">
        <v>67</v>
      </c>
      <c r="O298" s="60">
        <v>0</v>
      </c>
      <c r="P298" s="70">
        <v>4</v>
      </c>
      <c r="Q298" s="71">
        <v>39</v>
      </c>
      <c r="R298" s="71">
        <v>3</v>
      </c>
      <c r="S298" s="70">
        <v>0.2</v>
      </c>
      <c r="T298" s="71">
        <v>5</v>
      </c>
      <c r="U298" s="71">
        <v>7</v>
      </c>
      <c r="V298" s="77">
        <v>-2</v>
      </c>
      <c r="W298" s="77">
        <v>-0.81</v>
      </c>
      <c r="X298" s="78">
        <v>1.49</v>
      </c>
      <c r="Y298" s="70">
        <v>2</v>
      </c>
      <c r="Z298" s="71">
        <v>7</v>
      </c>
      <c r="AA298" s="77">
        <v>-4.9000000000000004</v>
      </c>
      <c r="AB298" s="77">
        <v>-2</v>
      </c>
      <c r="AC298" s="77">
        <v>-0.74</v>
      </c>
      <c r="AD298" s="63" t="s">
        <v>25</v>
      </c>
    </row>
    <row r="299" spans="1:30" ht="17.25" thickBot="1">
      <c r="A299" s="72">
        <v>297</v>
      </c>
      <c r="B299" s="57" t="s">
        <v>235</v>
      </c>
      <c r="C299" s="58" t="s">
        <v>1814</v>
      </c>
      <c r="D299" s="69" t="s">
        <v>104</v>
      </c>
      <c r="E299" s="58" t="s">
        <v>67</v>
      </c>
      <c r="F299" s="69" t="s">
        <v>3774</v>
      </c>
      <c r="G299" s="69">
        <v>1993</v>
      </c>
      <c r="H299" s="70">
        <v>4</v>
      </c>
      <c r="I299" s="71">
        <v>287</v>
      </c>
      <c r="J299" s="71">
        <v>72</v>
      </c>
      <c r="K299" s="71">
        <v>35.4</v>
      </c>
      <c r="L299" s="71">
        <v>3.2</v>
      </c>
      <c r="M299" s="70">
        <v>3</v>
      </c>
      <c r="N299" s="71">
        <v>90</v>
      </c>
      <c r="O299" s="71">
        <v>3</v>
      </c>
      <c r="P299" s="70">
        <v>1</v>
      </c>
      <c r="Q299" s="71">
        <v>17</v>
      </c>
      <c r="R299" s="71">
        <v>5</v>
      </c>
      <c r="S299" s="70">
        <v>1.75</v>
      </c>
      <c r="T299" s="71">
        <v>9</v>
      </c>
      <c r="U299" s="71">
        <v>2</v>
      </c>
      <c r="V299" s="78">
        <v>7</v>
      </c>
      <c r="W299" s="78">
        <v>2.2000000000000002</v>
      </c>
      <c r="X299" s="78">
        <v>0.82</v>
      </c>
      <c r="Y299" s="70">
        <v>8</v>
      </c>
      <c r="Z299" s="71">
        <v>3.1</v>
      </c>
      <c r="AA299" s="78">
        <v>4.9000000000000004</v>
      </c>
      <c r="AB299" s="78">
        <v>1.55</v>
      </c>
      <c r="AC299" s="78">
        <v>0.62</v>
      </c>
      <c r="AD299" s="63" t="s">
        <v>25</v>
      </c>
    </row>
    <row r="300" spans="1:30" ht="17.25" thickBot="1">
      <c r="A300" s="72">
        <v>298</v>
      </c>
      <c r="B300" s="57" t="s">
        <v>236</v>
      </c>
      <c r="C300" s="58" t="s">
        <v>1830</v>
      </c>
      <c r="D300" s="69" t="s">
        <v>103</v>
      </c>
      <c r="E300" s="58" t="s">
        <v>93</v>
      </c>
      <c r="F300" s="69" t="s">
        <v>3463</v>
      </c>
      <c r="G300" s="69">
        <v>1993</v>
      </c>
      <c r="H300" s="70">
        <v>8</v>
      </c>
      <c r="I300" s="71">
        <v>706</v>
      </c>
      <c r="J300" s="71">
        <v>88</v>
      </c>
      <c r="K300" s="71">
        <v>87.2</v>
      </c>
      <c r="L300" s="71">
        <v>7.8</v>
      </c>
      <c r="M300" s="70">
        <v>8</v>
      </c>
      <c r="N300" s="71">
        <v>88</v>
      </c>
      <c r="O300" s="71">
        <v>6</v>
      </c>
      <c r="P300" s="59">
        <v>0</v>
      </c>
      <c r="Q300" s="60"/>
      <c r="R300" s="60">
        <v>0</v>
      </c>
      <c r="S300" s="70">
        <v>1</v>
      </c>
      <c r="T300" s="71">
        <v>9</v>
      </c>
      <c r="U300" s="71">
        <v>12</v>
      </c>
      <c r="V300" s="77">
        <v>-3</v>
      </c>
      <c r="W300" s="77">
        <v>-0.38</v>
      </c>
      <c r="X300" s="78">
        <v>0.48</v>
      </c>
      <c r="Y300" s="70">
        <v>9.6</v>
      </c>
      <c r="Z300" s="71">
        <v>13.7</v>
      </c>
      <c r="AA300" s="77">
        <v>-4</v>
      </c>
      <c r="AB300" s="77">
        <v>-0.51</v>
      </c>
      <c r="AC300" s="77">
        <v>-1.1000000000000001</v>
      </c>
      <c r="AD300" s="63" t="s">
        <v>25</v>
      </c>
    </row>
    <row r="301" spans="1:30" ht="17.25" thickBot="1">
      <c r="A301" s="72">
        <v>299</v>
      </c>
      <c r="B301" s="57" t="s">
        <v>3143</v>
      </c>
      <c r="C301" s="58" t="s">
        <v>1816</v>
      </c>
      <c r="D301" s="69" t="s">
        <v>104</v>
      </c>
      <c r="E301" s="58" t="s">
        <v>83</v>
      </c>
      <c r="F301" s="69" t="s">
        <v>4028</v>
      </c>
      <c r="G301" s="69">
        <v>1995</v>
      </c>
      <c r="H301" s="59">
        <v>0</v>
      </c>
      <c r="I301" s="60"/>
      <c r="J301" s="60"/>
      <c r="K301" s="60"/>
      <c r="L301" s="60"/>
      <c r="M301" s="59">
        <v>0</v>
      </c>
      <c r="N301" s="60"/>
      <c r="O301" s="60">
        <v>0</v>
      </c>
      <c r="P301" s="59">
        <v>0</v>
      </c>
      <c r="Q301" s="60"/>
      <c r="R301" s="71">
        <v>6</v>
      </c>
      <c r="S301" s="59"/>
      <c r="T301" s="60"/>
      <c r="U301" s="60"/>
      <c r="V301" s="60"/>
      <c r="W301" s="60"/>
      <c r="X301" s="60"/>
      <c r="Y301" s="59"/>
      <c r="Z301" s="60"/>
      <c r="AA301" s="60"/>
      <c r="AB301" s="60"/>
      <c r="AC301" s="60"/>
      <c r="AD301" s="63" t="s">
        <v>25</v>
      </c>
    </row>
    <row r="302" spans="1:30" ht="17.25" thickBot="1">
      <c r="A302" s="72">
        <v>300</v>
      </c>
      <c r="B302" s="57" t="s">
        <v>76</v>
      </c>
      <c r="C302" s="58" t="s">
        <v>1838</v>
      </c>
      <c r="D302" s="69" t="s">
        <v>111</v>
      </c>
      <c r="E302" s="58" t="s">
        <v>75</v>
      </c>
      <c r="F302" s="69" t="s">
        <v>3775</v>
      </c>
      <c r="G302" s="69">
        <v>1992</v>
      </c>
      <c r="H302" s="70">
        <v>9</v>
      </c>
      <c r="I302" s="71">
        <v>810</v>
      </c>
      <c r="J302" s="71">
        <v>90</v>
      </c>
      <c r="K302" s="71">
        <v>100</v>
      </c>
      <c r="L302" s="71">
        <v>9</v>
      </c>
      <c r="M302" s="70">
        <v>9</v>
      </c>
      <c r="N302" s="71">
        <v>90</v>
      </c>
      <c r="O302" s="71">
        <v>9</v>
      </c>
      <c r="P302" s="59">
        <v>0</v>
      </c>
      <c r="Q302" s="60"/>
      <c r="R302" s="60">
        <v>0</v>
      </c>
      <c r="S302" s="70">
        <v>1.22</v>
      </c>
      <c r="T302" s="71">
        <v>8</v>
      </c>
      <c r="U302" s="71">
        <v>15</v>
      </c>
      <c r="V302" s="77">
        <v>-7</v>
      </c>
      <c r="W302" s="77">
        <v>-0.78</v>
      </c>
      <c r="X302" s="60"/>
      <c r="Y302" s="70">
        <v>9.8000000000000007</v>
      </c>
      <c r="Z302" s="71">
        <v>16.8</v>
      </c>
      <c r="AA302" s="77">
        <v>-7</v>
      </c>
      <c r="AB302" s="77">
        <v>-0.78</v>
      </c>
      <c r="AC302" s="60"/>
      <c r="AD302" s="63" t="s">
        <v>25</v>
      </c>
    </row>
    <row r="303" spans="1:30" ht="17.25" thickBot="1">
      <c r="A303" s="72">
        <v>301</v>
      </c>
      <c r="B303" s="57" t="s">
        <v>237</v>
      </c>
      <c r="C303" s="58" t="s">
        <v>1848</v>
      </c>
      <c r="D303" s="69" t="s">
        <v>103</v>
      </c>
      <c r="E303" s="58" t="s">
        <v>85</v>
      </c>
      <c r="F303" s="69" t="s">
        <v>3776</v>
      </c>
      <c r="G303" s="69">
        <v>1994</v>
      </c>
      <c r="H303" s="70">
        <v>5</v>
      </c>
      <c r="I303" s="71">
        <v>446</v>
      </c>
      <c r="J303" s="71">
        <v>89</v>
      </c>
      <c r="K303" s="71">
        <v>55.1</v>
      </c>
      <c r="L303" s="71">
        <v>5</v>
      </c>
      <c r="M303" s="70">
        <v>5</v>
      </c>
      <c r="N303" s="71">
        <v>89</v>
      </c>
      <c r="O303" s="71">
        <v>4</v>
      </c>
      <c r="P303" s="59">
        <v>0</v>
      </c>
      <c r="Q303" s="60"/>
      <c r="R303" s="60">
        <v>0</v>
      </c>
      <c r="S303" s="70">
        <v>1.4</v>
      </c>
      <c r="T303" s="71">
        <v>5</v>
      </c>
      <c r="U303" s="71">
        <v>8</v>
      </c>
      <c r="V303" s="77">
        <v>-3</v>
      </c>
      <c r="W303" s="77">
        <v>-0.61</v>
      </c>
      <c r="X303" s="77">
        <v>-0.36</v>
      </c>
      <c r="Y303" s="70">
        <v>6.7</v>
      </c>
      <c r="Z303" s="71">
        <v>7</v>
      </c>
      <c r="AA303" s="77">
        <v>-0.3</v>
      </c>
      <c r="AB303" s="77">
        <v>-0.06</v>
      </c>
      <c r="AC303" s="78">
        <v>0.56999999999999995</v>
      </c>
      <c r="AD303" s="63" t="s">
        <v>25</v>
      </c>
    </row>
    <row r="304" spans="1:30" ht="17.25" thickBot="1">
      <c r="A304" s="72">
        <v>302</v>
      </c>
      <c r="B304" s="57" t="s">
        <v>238</v>
      </c>
      <c r="C304" s="58" t="s">
        <v>1814</v>
      </c>
      <c r="D304" s="69" t="s">
        <v>1835</v>
      </c>
      <c r="E304" s="58" t="s">
        <v>65</v>
      </c>
      <c r="F304" s="69" t="s">
        <v>3777</v>
      </c>
      <c r="G304" s="69">
        <v>2004</v>
      </c>
      <c r="H304" s="70">
        <v>4</v>
      </c>
      <c r="I304" s="71">
        <v>147</v>
      </c>
      <c r="J304" s="71">
        <v>37</v>
      </c>
      <c r="K304" s="71">
        <v>18.100000000000001</v>
      </c>
      <c r="L304" s="71">
        <v>1.6</v>
      </c>
      <c r="M304" s="70">
        <v>2</v>
      </c>
      <c r="N304" s="71">
        <v>73</v>
      </c>
      <c r="O304" s="60">
        <v>0</v>
      </c>
      <c r="P304" s="70">
        <v>2</v>
      </c>
      <c r="Q304" s="71">
        <v>1</v>
      </c>
      <c r="R304" s="71">
        <v>5</v>
      </c>
      <c r="S304" s="70">
        <v>2.25</v>
      </c>
      <c r="T304" s="71">
        <v>4</v>
      </c>
      <c r="U304" s="60">
        <v>0</v>
      </c>
      <c r="V304" s="78">
        <v>4</v>
      </c>
      <c r="W304" s="78">
        <v>2.4500000000000002</v>
      </c>
      <c r="X304" s="78">
        <v>1.36</v>
      </c>
      <c r="Y304" s="70">
        <v>2.4</v>
      </c>
      <c r="Z304" s="71">
        <v>0.6</v>
      </c>
      <c r="AA304" s="78">
        <v>1.9</v>
      </c>
      <c r="AB304" s="78">
        <v>1.1399999999999999</v>
      </c>
      <c r="AC304" s="78">
        <v>0.12</v>
      </c>
      <c r="AD304" s="63" t="s">
        <v>25</v>
      </c>
    </row>
    <row r="305" spans="1:30" ht="17.25" thickBot="1">
      <c r="A305" s="72">
        <v>303</v>
      </c>
      <c r="B305" s="57" t="s">
        <v>239</v>
      </c>
      <c r="C305" s="58" t="s">
        <v>1814</v>
      </c>
      <c r="D305" s="69" t="s">
        <v>102</v>
      </c>
      <c r="E305" s="58" t="s">
        <v>77</v>
      </c>
      <c r="F305" s="69" t="s">
        <v>3778</v>
      </c>
      <c r="G305" s="69">
        <v>2001</v>
      </c>
      <c r="H305" s="70">
        <v>6</v>
      </c>
      <c r="I305" s="71">
        <v>222</v>
      </c>
      <c r="J305" s="71">
        <v>37</v>
      </c>
      <c r="K305" s="71">
        <v>27.4</v>
      </c>
      <c r="L305" s="71">
        <v>2.5</v>
      </c>
      <c r="M305" s="70">
        <v>2</v>
      </c>
      <c r="N305" s="71">
        <v>81</v>
      </c>
      <c r="O305" s="60">
        <v>0</v>
      </c>
      <c r="P305" s="70">
        <v>4</v>
      </c>
      <c r="Q305" s="71">
        <v>15</v>
      </c>
      <c r="R305" s="71">
        <v>1</v>
      </c>
      <c r="S305" s="70">
        <v>1</v>
      </c>
      <c r="T305" s="71">
        <v>4</v>
      </c>
      <c r="U305" s="71">
        <v>5</v>
      </c>
      <c r="V305" s="77">
        <v>-1</v>
      </c>
      <c r="W305" s="77">
        <v>-0.41</v>
      </c>
      <c r="X305" s="77">
        <v>-0.86</v>
      </c>
      <c r="Y305" s="70">
        <v>5.7</v>
      </c>
      <c r="Z305" s="71">
        <v>3.3</v>
      </c>
      <c r="AA305" s="78">
        <v>2.4</v>
      </c>
      <c r="AB305" s="78">
        <v>0.98</v>
      </c>
      <c r="AC305" s="78">
        <v>0.44</v>
      </c>
      <c r="AD305" s="63" t="s">
        <v>25</v>
      </c>
    </row>
    <row r="306" spans="1:30" ht="17.25" thickBot="1">
      <c r="A306" s="72">
        <v>304</v>
      </c>
      <c r="B306" s="57" t="s">
        <v>240</v>
      </c>
      <c r="C306" s="58" t="s">
        <v>1831</v>
      </c>
      <c r="D306" s="69" t="s">
        <v>104</v>
      </c>
      <c r="E306" s="58" t="s">
        <v>69</v>
      </c>
      <c r="F306" s="69" t="s">
        <v>3779</v>
      </c>
      <c r="G306" s="69">
        <v>1994</v>
      </c>
      <c r="H306" s="70">
        <v>8</v>
      </c>
      <c r="I306" s="71">
        <v>600</v>
      </c>
      <c r="J306" s="71">
        <v>75</v>
      </c>
      <c r="K306" s="71">
        <v>74.099999999999994</v>
      </c>
      <c r="L306" s="71">
        <v>6.7</v>
      </c>
      <c r="M306" s="70">
        <v>6</v>
      </c>
      <c r="N306" s="71">
        <v>85</v>
      </c>
      <c r="O306" s="71">
        <v>3</v>
      </c>
      <c r="P306" s="70">
        <v>2</v>
      </c>
      <c r="Q306" s="71">
        <v>45</v>
      </c>
      <c r="R306" s="71">
        <v>1</v>
      </c>
      <c r="S306" s="70">
        <v>1.88</v>
      </c>
      <c r="T306" s="71">
        <v>8</v>
      </c>
      <c r="U306" s="71">
        <v>7</v>
      </c>
      <c r="V306" s="78">
        <v>1</v>
      </c>
      <c r="W306" s="78">
        <v>0.15</v>
      </c>
      <c r="X306" s="78">
        <v>1.44</v>
      </c>
      <c r="Y306" s="70">
        <v>8.8000000000000007</v>
      </c>
      <c r="Z306" s="71">
        <v>9.4</v>
      </c>
      <c r="AA306" s="77">
        <v>-0.7</v>
      </c>
      <c r="AB306" s="77">
        <v>-0.1</v>
      </c>
      <c r="AC306" s="77">
        <v>-0.48</v>
      </c>
      <c r="AD306" s="63" t="s">
        <v>25</v>
      </c>
    </row>
    <row r="307" spans="1:30" ht="17.25" thickBot="1">
      <c r="A307" s="72">
        <v>305</v>
      </c>
      <c r="B307" s="57" t="s">
        <v>1860</v>
      </c>
      <c r="C307" s="58" t="s">
        <v>1814</v>
      </c>
      <c r="D307" s="69" t="s">
        <v>1849</v>
      </c>
      <c r="E307" s="58" t="s">
        <v>67</v>
      </c>
      <c r="F307" s="69" t="s">
        <v>3780</v>
      </c>
      <c r="G307" s="69">
        <v>2002</v>
      </c>
      <c r="H307" s="70">
        <v>4</v>
      </c>
      <c r="I307" s="71">
        <v>49</v>
      </c>
      <c r="J307" s="71">
        <v>12</v>
      </c>
      <c r="K307" s="71">
        <v>6</v>
      </c>
      <c r="L307" s="71">
        <v>0.5</v>
      </c>
      <c r="M307" s="59">
        <v>0</v>
      </c>
      <c r="N307" s="60"/>
      <c r="O307" s="60">
        <v>0</v>
      </c>
      <c r="P307" s="70">
        <v>4</v>
      </c>
      <c r="Q307" s="71">
        <v>12</v>
      </c>
      <c r="R307" s="71">
        <v>5</v>
      </c>
      <c r="S307" s="70">
        <v>2.25</v>
      </c>
      <c r="T307" s="71">
        <v>2</v>
      </c>
      <c r="U307" s="60">
        <v>0</v>
      </c>
      <c r="V307" s="78">
        <v>2</v>
      </c>
      <c r="W307" s="78">
        <v>3.67</v>
      </c>
      <c r="X307" s="78">
        <v>2.14</v>
      </c>
      <c r="Y307" s="70">
        <v>1.3</v>
      </c>
      <c r="Z307" s="71">
        <v>1.2</v>
      </c>
      <c r="AA307" s="78">
        <v>0.1</v>
      </c>
      <c r="AB307" s="78">
        <v>0.23</v>
      </c>
      <c r="AC307" s="77">
        <v>-0.97</v>
      </c>
      <c r="AD307" s="63" t="s">
        <v>25</v>
      </c>
    </row>
    <row r="308" spans="1:30" ht="17.25" thickBot="1">
      <c r="A308" s="72">
        <v>306</v>
      </c>
      <c r="B308" s="57" t="s">
        <v>2738</v>
      </c>
      <c r="C308" s="58" t="s">
        <v>1823</v>
      </c>
      <c r="D308" s="69" t="s">
        <v>103</v>
      </c>
      <c r="E308" s="58" t="s">
        <v>71</v>
      </c>
      <c r="F308" s="69" t="s">
        <v>3781</v>
      </c>
      <c r="G308" s="69">
        <v>1996</v>
      </c>
      <c r="H308" s="70">
        <v>2</v>
      </c>
      <c r="I308" s="71">
        <v>26</v>
      </c>
      <c r="J308" s="71">
        <v>13</v>
      </c>
      <c r="K308" s="71">
        <v>3.2</v>
      </c>
      <c r="L308" s="71">
        <v>0.3</v>
      </c>
      <c r="M308" s="59">
        <v>0</v>
      </c>
      <c r="N308" s="60"/>
      <c r="O308" s="60">
        <v>0</v>
      </c>
      <c r="P308" s="70">
        <v>2</v>
      </c>
      <c r="Q308" s="71">
        <v>13</v>
      </c>
      <c r="R308" s="71">
        <v>3</v>
      </c>
      <c r="S308" s="70">
        <v>3</v>
      </c>
      <c r="T308" s="60">
        <v>0</v>
      </c>
      <c r="U308" s="60">
        <v>0</v>
      </c>
      <c r="V308" s="60">
        <v>0</v>
      </c>
      <c r="W308" s="60">
        <v>0</v>
      </c>
      <c r="X308" s="77">
        <v>-1.38</v>
      </c>
      <c r="Y308" s="70">
        <v>0.3</v>
      </c>
      <c r="Z308" s="71">
        <v>1</v>
      </c>
      <c r="AA308" s="77">
        <v>-0.7</v>
      </c>
      <c r="AB308" s="77">
        <v>-2.4300000000000002</v>
      </c>
      <c r="AC308" s="77">
        <v>-3.05</v>
      </c>
      <c r="AD308" s="63" t="s">
        <v>25</v>
      </c>
    </row>
    <row r="309" spans="1:30" ht="17.25" thickBot="1">
      <c r="A309" s="72">
        <v>307</v>
      </c>
      <c r="B309" s="57" t="s">
        <v>2696</v>
      </c>
      <c r="C309" s="58" t="s">
        <v>1840</v>
      </c>
      <c r="D309" s="69" t="s">
        <v>104</v>
      </c>
      <c r="E309" s="58" t="s">
        <v>2653</v>
      </c>
      <c r="F309" s="69" t="s">
        <v>3782</v>
      </c>
      <c r="G309" s="69">
        <v>1994</v>
      </c>
      <c r="H309" s="70">
        <v>8</v>
      </c>
      <c r="I309" s="71">
        <v>675</v>
      </c>
      <c r="J309" s="71">
        <v>84</v>
      </c>
      <c r="K309" s="71">
        <v>83.3</v>
      </c>
      <c r="L309" s="71">
        <v>7.5</v>
      </c>
      <c r="M309" s="70">
        <v>8</v>
      </c>
      <c r="N309" s="71">
        <v>84</v>
      </c>
      <c r="O309" s="71">
        <v>6</v>
      </c>
      <c r="P309" s="59">
        <v>0</v>
      </c>
      <c r="Q309" s="60"/>
      <c r="R309" s="60">
        <v>0</v>
      </c>
      <c r="S309" s="70">
        <v>0.63</v>
      </c>
      <c r="T309" s="71">
        <v>7</v>
      </c>
      <c r="U309" s="71">
        <v>15</v>
      </c>
      <c r="V309" s="77">
        <v>-8</v>
      </c>
      <c r="W309" s="77">
        <v>-1.07</v>
      </c>
      <c r="X309" s="77">
        <v>-0.4</v>
      </c>
      <c r="Y309" s="70">
        <v>9.8000000000000007</v>
      </c>
      <c r="Z309" s="71">
        <v>16.100000000000001</v>
      </c>
      <c r="AA309" s="77">
        <v>-6.3</v>
      </c>
      <c r="AB309" s="77">
        <v>-0.84</v>
      </c>
      <c r="AC309" s="77">
        <v>-0.7</v>
      </c>
      <c r="AD309" s="63" t="s">
        <v>25</v>
      </c>
    </row>
    <row r="310" spans="1:30" ht="17.25" thickBot="1">
      <c r="A310" s="72">
        <v>308</v>
      </c>
      <c r="B310" s="57" t="s">
        <v>2969</v>
      </c>
      <c r="C310" s="58" t="s">
        <v>1834</v>
      </c>
      <c r="D310" s="69" t="s">
        <v>111</v>
      </c>
      <c r="E310" s="58" t="s">
        <v>96</v>
      </c>
      <c r="F310" s="69" t="s">
        <v>4029</v>
      </c>
      <c r="G310" s="69">
        <v>1983</v>
      </c>
      <c r="H310" s="59">
        <v>0</v>
      </c>
      <c r="I310" s="60"/>
      <c r="J310" s="60"/>
      <c r="K310" s="60"/>
      <c r="L310" s="60"/>
      <c r="M310" s="59">
        <v>0</v>
      </c>
      <c r="N310" s="60"/>
      <c r="O310" s="60">
        <v>0</v>
      </c>
      <c r="P310" s="59">
        <v>0</v>
      </c>
      <c r="Q310" s="60"/>
      <c r="R310" s="71">
        <v>2</v>
      </c>
      <c r="S310" s="59"/>
      <c r="T310" s="60"/>
      <c r="U310" s="60"/>
      <c r="V310" s="60"/>
      <c r="W310" s="60"/>
      <c r="X310" s="60"/>
      <c r="Y310" s="59"/>
      <c r="Z310" s="60"/>
      <c r="AA310" s="60"/>
      <c r="AB310" s="60"/>
      <c r="AC310" s="60"/>
      <c r="AD310" s="63" t="s">
        <v>25</v>
      </c>
    </row>
    <row r="311" spans="1:30" ht="17.25" thickBot="1">
      <c r="A311" s="72">
        <v>309</v>
      </c>
      <c r="B311" s="57" t="s">
        <v>241</v>
      </c>
      <c r="C311" s="58" t="s">
        <v>1814</v>
      </c>
      <c r="D311" s="69" t="s">
        <v>103</v>
      </c>
      <c r="E311" s="58" t="s">
        <v>67</v>
      </c>
      <c r="F311" s="69" t="s">
        <v>3783</v>
      </c>
      <c r="G311" s="69">
        <v>1997</v>
      </c>
      <c r="H311" s="70">
        <v>9</v>
      </c>
      <c r="I311" s="71">
        <v>542</v>
      </c>
      <c r="J311" s="71">
        <v>60</v>
      </c>
      <c r="K311" s="71">
        <v>66.900000000000006</v>
      </c>
      <c r="L311" s="71">
        <v>6</v>
      </c>
      <c r="M311" s="70">
        <v>5</v>
      </c>
      <c r="N311" s="71">
        <v>90</v>
      </c>
      <c r="O311" s="71">
        <v>5</v>
      </c>
      <c r="P311" s="70">
        <v>4</v>
      </c>
      <c r="Q311" s="71">
        <v>23</v>
      </c>
      <c r="R311" s="60">
        <v>0</v>
      </c>
      <c r="S311" s="70">
        <v>1.78</v>
      </c>
      <c r="T311" s="71">
        <v>19</v>
      </c>
      <c r="U311" s="71">
        <v>6</v>
      </c>
      <c r="V311" s="78">
        <v>13</v>
      </c>
      <c r="W311" s="78">
        <v>2.16</v>
      </c>
      <c r="X311" s="78">
        <v>1.49</v>
      </c>
      <c r="Y311" s="70">
        <v>14.8</v>
      </c>
      <c r="Z311" s="71">
        <v>5.9</v>
      </c>
      <c r="AA311" s="78">
        <v>8.9</v>
      </c>
      <c r="AB311" s="78">
        <v>1.48</v>
      </c>
      <c r="AC311" s="78">
        <v>1.02</v>
      </c>
      <c r="AD311" s="63" t="s">
        <v>25</v>
      </c>
    </row>
    <row r="312" spans="1:30" ht="17.25" thickBot="1">
      <c r="A312" s="72">
        <v>310</v>
      </c>
      <c r="B312" s="57" t="s">
        <v>2697</v>
      </c>
      <c r="C312" s="58" t="s">
        <v>1814</v>
      </c>
      <c r="D312" s="69" t="s">
        <v>1855</v>
      </c>
      <c r="E312" s="58" t="s">
        <v>2351</v>
      </c>
      <c r="F312" s="69" t="s">
        <v>3784</v>
      </c>
      <c r="G312" s="69">
        <v>1997</v>
      </c>
      <c r="H312" s="70">
        <v>2</v>
      </c>
      <c r="I312" s="71">
        <v>124</v>
      </c>
      <c r="J312" s="71">
        <v>62</v>
      </c>
      <c r="K312" s="71">
        <v>15.3</v>
      </c>
      <c r="L312" s="71">
        <v>1.4</v>
      </c>
      <c r="M312" s="70">
        <v>2</v>
      </c>
      <c r="N312" s="71">
        <v>62</v>
      </c>
      <c r="O312" s="60">
        <v>0</v>
      </c>
      <c r="P312" s="59">
        <v>0</v>
      </c>
      <c r="Q312" s="60"/>
      <c r="R312" s="60">
        <v>0</v>
      </c>
      <c r="S312" s="59">
        <v>0</v>
      </c>
      <c r="T312" s="60">
        <v>0</v>
      </c>
      <c r="U312" s="71">
        <v>2</v>
      </c>
      <c r="V312" s="77">
        <v>-2</v>
      </c>
      <c r="W312" s="77">
        <v>-1.45</v>
      </c>
      <c r="X312" s="78">
        <v>0.52</v>
      </c>
      <c r="Y312" s="70">
        <v>0.5</v>
      </c>
      <c r="Z312" s="71">
        <v>2.5</v>
      </c>
      <c r="AA312" s="77">
        <v>-1.9</v>
      </c>
      <c r="AB312" s="77">
        <v>-1.41</v>
      </c>
      <c r="AC312" s="78">
        <v>0.06</v>
      </c>
      <c r="AD312" s="63" t="s">
        <v>25</v>
      </c>
    </row>
    <row r="313" spans="1:30" ht="17.25" thickBot="1">
      <c r="A313" s="72">
        <v>311</v>
      </c>
      <c r="B313" s="57" t="s">
        <v>242</v>
      </c>
      <c r="C313" s="58" t="s">
        <v>1824</v>
      </c>
      <c r="D313" s="69" t="s">
        <v>103</v>
      </c>
      <c r="E313" s="58" t="s">
        <v>83</v>
      </c>
      <c r="F313" s="69" t="s">
        <v>3785</v>
      </c>
      <c r="G313" s="69">
        <v>1998</v>
      </c>
      <c r="H313" s="70">
        <v>9</v>
      </c>
      <c r="I313" s="71">
        <v>759</v>
      </c>
      <c r="J313" s="71">
        <v>84</v>
      </c>
      <c r="K313" s="71">
        <v>93.7</v>
      </c>
      <c r="L313" s="71">
        <v>8.4</v>
      </c>
      <c r="M313" s="70">
        <v>9</v>
      </c>
      <c r="N313" s="71">
        <v>84</v>
      </c>
      <c r="O313" s="71">
        <v>6</v>
      </c>
      <c r="P313" s="59">
        <v>0</v>
      </c>
      <c r="Q313" s="60"/>
      <c r="R313" s="60">
        <v>0</v>
      </c>
      <c r="S313" s="70">
        <v>2.11</v>
      </c>
      <c r="T313" s="71">
        <v>22</v>
      </c>
      <c r="U313" s="71">
        <v>13</v>
      </c>
      <c r="V313" s="78">
        <v>9</v>
      </c>
      <c r="W313" s="78">
        <v>1.07</v>
      </c>
      <c r="X313" s="77">
        <v>-0.7</v>
      </c>
      <c r="Y313" s="70">
        <v>16.3</v>
      </c>
      <c r="Z313" s="71">
        <v>13.6</v>
      </c>
      <c r="AA313" s="78">
        <v>2.7</v>
      </c>
      <c r="AB313" s="78">
        <v>0.32</v>
      </c>
      <c r="AC313" s="77">
        <v>-0.04</v>
      </c>
      <c r="AD313" s="63" t="s">
        <v>25</v>
      </c>
    </row>
    <row r="314" spans="1:30" ht="17.25" thickBot="1">
      <c r="A314" s="72">
        <v>312</v>
      </c>
      <c r="B314" s="57" t="s">
        <v>4030</v>
      </c>
      <c r="C314" s="58" t="s">
        <v>1814</v>
      </c>
      <c r="D314" s="69" t="s">
        <v>103</v>
      </c>
      <c r="E314" s="58" t="s">
        <v>2653</v>
      </c>
      <c r="F314" s="69" t="s">
        <v>4031</v>
      </c>
      <c r="G314" s="69">
        <v>2005</v>
      </c>
      <c r="H314" s="59">
        <v>0</v>
      </c>
      <c r="I314" s="60"/>
      <c r="J314" s="60"/>
      <c r="K314" s="60"/>
      <c r="L314" s="60"/>
      <c r="M314" s="59">
        <v>0</v>
      </c>
      <c r="N314" s="60"/>
      <c r="O314" s="60">
        <v>0</v>
      </c>
      <c r="P314" s="59">
        <v>0</v>
      </c>
      <c r="Q314" s="60"/>
      <c r="R314" s="71">
        <v>1</v>
      </c>
      <c r="S314" s="59"/>
      <c r="T314" s="60"/>
      <c r="U314" s="60"/>
      <c r="V314" s="60"/>
      <c r="W314" s="60"/>
      <c r="X314" s="60"/>
      <c r="Y314" s="59"/>
      <c r="Z314" s="60"/>
      <c r="AA314" s="60"/>
      <c r="AB314" s="60"/>
      <c r="AC314" s="60"/>
      <c r="AD314" s="63" t="s">
        <v>25</v>
      </c>
    </row>
    <row r="315" spans="1:30" ht="17.25" thickBot="1">
      <c r="A315" s="72">
        <v>313</v>
      </c>
      <c r="B315" s="57" t="s">
        <v>1790</v>
      </c>
      <c r="C315" s="58" t="s">
        <v>1861</v>
      </c>
      <c r="D315" s="69" t="s">
        <v>103</v>
      </c>
      <c r="E315" s="58" t="s">
        <v>75</v>
      </c>
      <c r="F315" s="69" t="s">
        <v>3786</v>
      </c>
      <c r="G315" s="69">
        <v>1996</v>
      </c>
      <c r="H315" s="70">
        <v>5</v>
      </c>
      <c r="I315" s="71">
        <v>336</v>
      </c>
      <c r="J315" s="71">
        <v>67</v>
      </c>
      <c r="K315" s="71">
        <v>41.5</v>
      </c>
      <c r="L315" s="71">
        <v>3.7</v>
      </c>
      <c r="M315" s="70">
        <v>4</v>
      </c>
      <c r="N315" s="71">
        <v>80</v>
      </c>
      <c r="O315" s="71">
        <v>2</v>
      </c>
      <c r="P315" s="70">
        <v>1</v>
      </c>
      <c r="Q315" s="71">
        <v>16</v>
      </c>
      <c r="R315" s="71">
        <v>1</v>
      </c>
      <c r="S315" s="70">
        <v>0.8</v>
      </c>
      <c r="T315" s="71">
        <v>2</v>
      </c>
      <c r="U315" s="71">
        <v>6</v>
      </c>
      <c r="V315" s="77">
        <v>-4</v>
      </c>
      <c r="W315" s="77">
        <v>-1.07</v>
      </c>
      <c r="X315" s="77">
        <v>-0.5</v>
      </c>
      <c r="Y315" s="70">
        <v>3</v>
      </c>
      <c r="Z315" s="71">
        <v>9.9</v>
      </c>
      <c r="AA315" s="77">
        <v>-6.9</v>
      </c>
      <c r="AB315" s="77">
        <v>-1.85</v>
      </c>
      <c r="AC315" s="77">
        <v>-1.82</v>
      </c>
      <c r="AD315" s="63" t="s">
        <v>25</v>
      </c>
    </row>
    <row r="316" spans="1:30" ht="17.25" thickBot="1">
      <c r="A316" s="72">
        <v>314</v>
      </c>
      <c r="B316" s="57" t="s">
        <v>2698</v>
      </c>
      <c r="C316" s="58" t="s">
        <v>1820</v>
      </c>
      <c r="D316" s="69" t="s">
        <v>1821</v>
      </c>
      <c r="E316" s="58" t="s">
        <v>81</v>
      </c>
      <c r="F316" s="69" t="s">
        <v>3787</v>
      </c>
      <c r="G316" s="69">
        <v>2002</v>
      </c>
      <c r="H316" s="70">
        <v>6</v>
      </c>
      <c r="I316" s="71">
        <v>89</v>
      </c>
      <c r="J316" s="71">
        <v>15</v>
      </c>
      <c r="K316" s="71">
        <v>11</v>
      </c>
      <c r="L316" s="71">
        <v>1</v>
      </c>
      <c r="M316" s="59">
        <v>0</v>
      </c>
      <c r="N316" s="60"/>
      <c r="O316" s="60">
        <v>0</v>
      </c>
      <c r="P316" s="70">
        <v>6</v>
      </c>
      <c r="Q316" s="71">
        <v>15</v>
      </c>
      <c r="R316" s="71">
        <v>3</v>
      </c>
      <c r="S316" s="70">
        <v>1.83</v>
      </c>
      <c r="T316" s="60">
        <v>0</v>
      </c>
      <c r="U316" s="60">
        <v>0</v>
      </c>
      <c r="V316" s="60">
        <v>0</v>
      </c>
      <c r="W316" s="60">
        <v>0</v>
      </c>
      <c r="X316" s="77">
        <v>-0.5</v>
      </c>
      <c r="Y316" s="70">
        <v>2</v>
      </c>
      <c r="Z316" s="71">
        <v>1.4</v>
      </c>
      <c r="AA316" s="78">
        <v>0.6</v>
      </c>
      <c r="AB316" s="78">
        <v>0.61</v>
      </c>
      <c r="AC316" s="77">
        <v>-0.22</v>
      </c>
      <c r="AD316" s="63" t="s">
        <v>25</v>
      </c>
    </row>
    <row r="317" spans="1:30" ht="17.25" thickBot="1">
      <c r="A317" s="72">
        <v>315</v>
      </c>
      <c r="B317" s="57" t="s">
        <v>243</v>
      </c>
      <c r="C317" s="58" t="s">
        <v>1823</v>
      </c>
      <c r="D317" s="69" t="s">
        <v>103</v>
      </c>
      <c r="E317" s="58" t="s">
        <v>79</v>
      </c>
      <c r="F317" s="69" t="s">
        <v>3788</v>
      </c>
      <c r="G317" s="69">
        <v>1998</v>
      </c>
      <c r="H317" s="70">
        <v>9</v>
      </c>
      <c r="I317" s="71">
        <v>700</v>
      </c>
      <c r="J317" s="71">
        <v>78</v>
      </c>
      <c r="K317" s="71">
        <v>86.4</v>
      </c>
      <c r="L317" s="71">
        <v>7.8</v>
      </c>
      <c r="M317" s="70">
        <v>9</v>
      </c>
      <c r="N317" s="71">
        <v>78</v>
      </c>
      <c r="O317" s="71">
        <v>3</v>
      </c>
      <c r="P317" s="59">
        <v>0</v>
      </c>
      <c r="Q317" s="60"/>
      <c r="R317" s="60">
        <v>0</v>
      </c>
      <c r="S317" s="70">
        <v>2.2200000000000002</v>
      </c>
      <c r="T317" s="71">
        <v>14</v>
      </c>
      <c r="U317" s="71">
        <v>8</v>
      </c>
      <c r="V317" s="78">
        <v>6</v>
      </c>
      <c r="W317" s="78">
        <v>0.77</v>
      </c>
      <c r="X317" s="77">
        <v>-3.32</v>
      </c>
      <c r="Y317" s="70">
        <v>15.8</v>
      </c>
      <c r="Z317" s="71">
        <v>9.6999999999999993</v>
      </c>
      <c r="AA317" s="78">
        <v>6.2</v>
      </c>
      <c r="AB317" s="78">
        <v>0.79</v>
      </c>
      <c r="AC317" s="77">
        <v>-0.24</v>
      </c>
      <c r="AD317" s="63" t="s">
        <v>25</v>
      </c>
    </row>
    <row r="318" spans="1:30" ht="17.25" thickBot="1">
      <c r="A318" s="72">
        <v>316</v>
      </c>
      <c r="B318" s="57" t="s">
        <v>244</v>
      </c>
      <c r="C318" s="58" t="s">
        <v>1814</v>
      </c>
      <c r="D318" s="69" t="s">
        <v>103</v>
      </c>
      <c r="E318" s="58" t="s">
        <v>71</v>
      </c>
      <c r="F318" s="69" t="s">
        <v>3789</v>
      </c>
      <c r="G318" s="69">
        <v>1996</v>
      </c>
      <c r="H318" s="70">
        <v>9</v>
      </c>
      <c r="I318" s="71">
        <v>749</v>
      </c>
      <c r="J318" s="71">
        <v>83</v>
      </c>
      <c r="K318" s="71">
        <v>92.5</v>
      </c>
      <c r="L318" s="71">
        <v>8.3000000000000007</v>
      </c>
      <c r="M318" s="70">
        <v>9</v>
      </c>
      <c r="N318" s="71">
        <v>83</v>
      </c>
      <c r="O318" s="71">
        <v>3</v>
      </c>
      <c r="P318" s="59">
        <v>0</v>
      </c>
      <c r="Q318" s="60"/>
      <c r="R318" s="60">
        <v>0</v>
      </c>
      <c r="S318" s="70">
        <v>2.56</v>
      </c>
      <c r="T318" s="71">
        <v>19</v>
      </c>
      <c r="U318" s="71">
        <v>7</v>
      </c>
      <c r="V318" s="78">
        <v>12</v>
      </c>
      <c r="W318" s="78">
        <v>1.44</v>
      </c>
      <c r="X318" s="78">
        <v>1.44</v>
      </c>
      <c r="Y318" s="70">
        <v>15.9</v>
      </c>
      <c r="Z318" s="71">
        <v>10.4</v>
      </c>
      <c r="AA318" s="78">
        <v>5.5</v>
      </c>
      <c r="AB318" s="78">
        <v>0.66</v>
      </c>
      <c r="AC318" s="78">
        <v>1.89</v>
      </c>
      <c r="AD318" s="63" t="s">
        <v>25</v>
      </c>
    </row>
    <row r="319" spans="1:30" ht="17.25" thickBot="1">
      <c r="A319" s="72">
        <v>317</v>
      </c>
      <c r="B319" s="57" t="s">
        <v>1782</v>
      </c>
      <c r="C319" s="58" t="s">
        <v>1814</v>
      </c>
      <c r="D319" s="69" t="s">
        <v>1821</v>
      </c>
      <c r="E319" s="58" t="s">
        <v>81</v>
      </c>
      <c r="F319" s="69" t="s">
        <v>3787</v>
      </c>
      <c r="G319" s="69">
        <v>2002</v>
      </c>
      <c r="H319" s="70">
        <v>4</v>
      </c>
      <c r="I319" s="71">
        <v>53</v>
      </c>
      <c r="J319" s="71">
        <v>13</v>
      </c>
      <c r="K319" s="71">
        <v>6.5</v>
      </c>
      <c r="L319" s="71">
        <v>0.6</v>
      </c>
      <c r="M319" s="59">
        <v>0</v>
      </c>
      <c r="N319" s="60"/>
      <c r="O319" s="60">
        <v>0</v>
      </c>
      <c r="P319" s="70">
        <v>4</v>
      </c>
      <c r="Q319" s="71">
        <v>13</v>
      </c>
      <c r="R319" s="71">
        <v>3</v>
      </c>
      <c r="S319" s="70">
        <v>1</v>
      </c>
      <c r="T319" s="60">
        <v>0</v>
      </c>
      <c r="U319" s="71">
        <v>2</v>
      </c>
      <c r="V319" s="77">
        <v>-2</v>
      </c>
      <c r="W319" s="77">
        <v>-3.4</v>
      </c>
      <c r="X319" s="77">
        <v>-4.1100000000000003</v>
      </c>
      <c r="Y319" s="70">
        <v>0.9</v>
      </c>
      <c r="Z319" s="71">
        <v>1.3</v>
      </c>
      <c r="AA319" s="77">
        <v>-0.4</v>
      </c>
      <c r="AB319" s="77">
        <v>-0.63</v>
      </c>
      <c r="AC319" s="77">
        <v>-1.53</v>
      </c>
      <c r="AD319" s="63" t="s">
        <v>25</v>
      </c>
    </row>
    <row r="320" spans="1:30" ht="17.25" thickBot="1">
      <c r="A320" s="72">
        <v>318</v>
      </c>
      <c r="B320" s="57" t="s">
        <v>245</v>
      </c>
      <c r="C320" s="58" t="s">
        <v>1814</v>
      </c>
      <c r="D320" s="69" t="s">
        <v>104</v>
      </c>
      <c r="E320" s="58" t="s">
        <v>69</v>
      </c>
      <c r="F320" s="69" t="s">
        <v>3790</v>
      </c>
      <c r="G320" s="69">
        <v>1993</v>
      </c>
      <c r="H320" s="70">
        <v>4</v>
      </c>
      <c r="I320" s="71">
        <v>208</v>
      </c>
      <c r="J320" s="71">
        <v>52</v>
      </c>
      <c r="K320" s="71">
        <v>25.7</v>
      </c>
      <c r="L320" s="71">
        <v>2.2999999999999998</v>
      </c>
      <c r="M320" s="70">
        <v>2</v>
      </c>
      <c r="N320" s="71">
        <v>90</v>
      </c>
      <c r="O320" s="71">
        <v>2</v>
      </c>
      <c r="P320" s="70">
        <v>2</v>
      </c>
      <c r="Q320" s="71">
        <v>14</v>
      </c>
      <c r="R320" s="71">
        <v>3</v>
      </c>
      <c r="S320" s="70">
        <v>1.5</v>
      </c>
      <c r="T320" s="71">
        <v>4</v>
      </c>
      <c r="U320" s="71">
        <v>4</v>
      </c>
      <c r="V320" s="60">
        <v>0</v>
      </c>
      <c r="W320" s="60">
        <v>0</v>
      </c>
      <c r="X320" s="78">
        <v>0.3</v>
      </c>
      <c r="Y320" s="70">
        <v>3.2</v>
      </c>
      <c r="Z320" s="71">
        <v>3.6</v>
      </c>
      <c r="AA320" s="77">
        <v>-0.5</v>
      </c>
      <c r="AB320" s="77">
        <v>-0.2</v>
      </c>
      <c r="AC320" s="77">
        <v>-0.31</v>
      </c>
      <c r="AD320" s="63" t="s">
        <v>25</v>
      </c>
    </row>
    <row r="321" spans="1:30" ht="17.25" thickBot="1">
      <c r="A321" s="72">
        <v>319</v>
      </c>
      <c r="B321" s="57" t="s">
        <v>246</v>
      </c>
      <c r="C321" s="58" t="s">
        <v>1846</v>
      </c>
      <c r="D321" s="69" t="s">
        <v>103</v>
      </c>
      <c r="E321" s="58" t="s">
        <v>87</v>
      </c>
      <c r="F321" s="69" t="s">
        <v>3791</v>
      </c>
      <c r="G321" s="69">
        <v>1998</v>
      </c>
      <c r="H321" s="70">
        <v>8</v>
      </c>
      <c r="I321" s="71">
        <v>650</v>
      </c>
      <c r="J321" s="71">
        <v>81</v>
      </c>
      <c r="K321" s="71">
        <v>80.2</v>
      </c>
      <c r="L321" s="71">
        <v>7.2</v>
      </c>
      <c r="M321" s="70">
        <v>8</v>
      </c>
      <c r="N321" s="71">
        <v>81</v>
      </c>
      <c r="O321" s="71">
        <v>3</v>
      </c>
      <c r="P321" s="59">
        <v>0</v>
      </c>
      <c r="Q321" s="60"/>
      <c r="R321" s="60">
        <v>0</v>
      </c>
      <c r="S321" s="70">
        <v>1.25</v>
      </c>
      <c r="T321" s="71">
        <v>7</v>
      </c>
      <c r="U321" s="71">
        <v>9</v>
      </c>
      <c r="V321" s="77">
        <v>-2</v>
      </c>
      <c r="W321" s="77">
        <v>-0.28000000000000003</v>
      </c>
      <c r="X321" s="77">
        <v>-0.28000000000000003</v>
      </c>
      <c r="Y321" s="70">
        <v>8.9</v>
      </c>
      <c r="Z321" s="71">
        <v>8.3000000000000007</v>
      </c>
      <c r="AA321" s="78">
        <v>0.6</v>
      </c>
      <c r="AB321" s="78">
        <v>0.08</v>
      </c>
      <c r="AC321" s="78">
        <v>1.4</v>
      </c>
      <c r="AD321" s="63" t="s">
        <v>25</v>
      </c>
    </row>
    <row r="322" spans="1:30" ht="17.25" thickBot="1">
      <c r="A322" s="72">
        <v>320</v>
      </c>
      <c r="B322" s="57" t="s">
        <v>3493</v>
      </c>
      <c r="C322" s="58" t="s">
        <v>1822</v>
      </c>
      <c r="D322" s="69" t="s">
        <v>104</v>
      </c>
      <c r="E322" s="58" t="s">
        <v>67</v>
      </c>
      <c r="F322" s="69" t="s">
        <v>3601</v>
      </c>
      <c r="G322" s="69">
        <v>1994</v>
      </c>
      <c r="H322" s="59">
        <v>0</v>
      </c>
      <c r="I322" s="60"/>
      <c r="J322" s="60"/>
      <c r="K322" s="60"/>
      <c r="L322" s="60"/>
      <c r="M322" s="59">
        <v>0</v>
      </c>
      <c r="N322" s="60"/>
      <c r="O322" s="60">
        <v>0</v>
      </c>
      <c r="P322" s="59">
        <v>0</v>
      </c>
      <c r="Q322" s="60"/>
      <c r="R322" s="71">
        <v>1</v>
      </c>
      <c r="S322" s="59"/>
      <c r="T322" s="60"/>
      <c r="U322" s="60"/>
      <c r="V322" s="60"/>
      <c r="W322" s="60"/>
      <c r="X322" s="60"/>
      <c r="Y322" s="59"/>
      <c r="Z322" s="60"/>
      <c r="AA322" s="60"/>
      <c r="AB322" s="60"/>
      <c r="AC322" s="60"/>
      <c r="AD322" s="63" t="s">
        <v>25</v>
      </c>
    </row>
    <row r="323" spans="1:30" ht="17.25" thickBot="1">
      <c r="A323" s="72">
        <v>321</v>
      </c>
      <c r="B323" s="57" t="s">
        <v>2699</v>
      </c>
      <c r="C323" s="58" t="s">
        <v>1846</v>
      </c>
      <c r="D323" s="69" t="s">
        <v>1812</v>
      </c>
      <c r="E323" s="58" t="s">
        <v>2350</v>
      </c>
      <c r="F323" s="69" t="s">
        <v>3792</v>
      </c>
      <c r="G323" s="69">
        <v>1997</v>
      </c>
      <c r="H323" s="70">
        <v>3</v>
      </c>
      <c r="I323" s="71">
        <v>67</v>
      </c>
      <c r="J323" s="71">
        <v>22</v>
      </c>
      <c r="K323" s="71">
        <v>8.3000000000000007</v>
      </c>
      <c r="L323" s="71">
        <v>0.7</v>
      </c>
      <c r="M323" s="70">
        <v>1</v>
      </c>
      <c r="N323" s="71">
        <v>45</v>
      </c>
      <c r="O323" s="60">
        <v>0</v>
      </c>
      <c r="P323" s="70">
        <v>2</v>
      </c>
      <c r="Q323" s="71">
        <v>11</v>
      </c>
      <c r="R323" s="71">
        <v>2</v>
      </c>
      <c r="S323" s="59">
        <v>0</v>
      </c>
      <c r="T323" s="60">
        <v>0</v>
      </c>
      <c r="U323" s="71">
        <v>3</v>
      </c>
      <c r="V323" s="77">
        <v>-3</v>
      </c>
      <c r="W323" s="77">
        <v>-4.03</v>
      </c>
      <c r="X323" s="77">
        <v>-2.46</v>
      </c>
      <c r="Y323" s="70">
        <v>0.1</v>
      </c>
      <c r="Z323" s="71">
        <v>2.8</v>
      </c>
      <c r="AA323" s="77">
        <v>-2.6</v>
      </c>
      <c r="AB323" s="77">
        <v>-3.54</v>
      </c>
      <c r="AC323" s="77">
        <v>-2.63</v>
      </c>
      <c r="AD323" s="63" t="s">
        <v>25</v>
      </c>
    </row>
    <row r="324" spans="1:30" ht="17.25" thickBot="1">
      <c r="A324" s="72">
        <v>322</v>
      </c>
      <c r="B324" s="57" t="s">
        <v>247</v>
      </c>
      <c r="C324" s="58" t="s">
        <v>1814</v>
      </c>
      <c r="D324" s="69" t="s">
        <v>2841</v>
      </c>
      <c r="E324" s="58" t="s">
        <v>73</v>
      </c>
      <c r="F324" s="69" t="s">
        <v>3793</v>
      </c>
      <c r="G324" s="69">
        <v>1994</v>
      </c>
      <c r="H324" s="70">
        <v>7</v>
      </c>
      <c r="I324" s="71">
        <v>554</v>
      </c>
      <c r="J324" s="71">
        <v>79</v>
      </c>
      <c r="K324" s="71">
        <v>68.400000000000006</v>
      </c>
      <c r="L324" s="71">
        <v>6.2</v>
      </c>
      <c r="M324" s="70">
        <v>7</v>
      </c>
      <c r="N324" s="71">
        <v>79</v>
      </c>
      <c r="O324" s="71">
        <v>2</v>
      </c>
      <c r="P324" s="59">
        <v>0</v>
      </c>
      <c r="Q324" s="60"/>
      <c r="R324" s="71">
        <v>1</v>
      </c>
      <c r="S324" s="70">
        <v>1.43</v>
      </c>
      <c r="T324" s="71">
        <v>13</v>
      </c>
      <c r="U324" s="71">
        <v>11</v>
      </c>
      <c r="V324" s="78">
        <v>2</v>
      </c>
      <c r="W324" s="78">
        <v>0.32</v>
      </c>
      <c r="X324" s="77">
        <v>-0.38</v>
      </c>
      <c r="Y324" s="70">
        <v>11.3</v>
      </c>
      <c r="Z324" s="71">
        <v>10</v>
      </c>
      <c r="AA324" s="78">
        <v>1.2</v>
      </c>
      <c r="AB324" s="78">
        <v>0.2</v>
      </c>
      <c r="AC324" s="77">
        <v>-0.35</v>
      </c>
      <c r="AD324" s="63" t="s">
        <v>25</v>
      </c>
    </row>
    <row r="325" spans="1:30" ht="17.25" thickBot="1">
      <c r="A325" s="72">
        <v>323</v>
      </c>
      <c r="B325" s="57" t="s">
        <v>2739</v>
      </c>
      <c r="C325" s="58" t="s">
        <v>1814</v>
      </c>
      <c r="D325" s="69" t="s">
        <v>102</v>
      </c>
      <c r="E325" s="58" t="s">
        <v>2351</v>
      </c>
      <c r="F325" s="69" t="s">
        <v>4032</v>
      </c>
      <c r="G325" s="69">
        <v>2003</v>
      </c>
      <c r="H325" s="59">
        <v>0</v>
      </c>
      <c r="I325" s="60"/>
      <c r="J325" s="60"/>
      <c r="K325" s="60"/>
      <c r="L325" s="60"/>
      <c r="M325" s="59">
        <v>0</v>
      </c>
      <c r="N325" s="60"/>
      <c r="O325" s="60">
        <v>0</v>
      </c>
      <c r="P325" s="59">
        <v>0</v>
      </c>
      <c r="Q325" s="60"/>
      <c r="R325" s="71">
        <v>3</v>
      </c>
      <c r="S325" s="59"/>
      <c r="T325" s="60"/>
      <c r="U325" s="60"/>
      <c r="V325" s="60"/>
      <c r="W325" s="60"/>
      <c r="X325" s="60"/>
      <c r="Y325" s="59"/>
      <c r="Z325" s="60"/>
      <c r="AA325" s="60"/>
      <c r="AB325" s="60"/>
      <c r="AC325" s="60"/>
      <c r="AD325" s="63" t="s">
        <v>25</v>
      </c>
    </row>
    <row r="326" spans="1:30" ht="17.25" thickBot="1">
      <c r="A326" s="72">
        <v>324</v>
      </c>
      <c r="B326" s="57" t="s">
        <v>2852</v>
      </c>
      <c r="C326" s="58" t="s">
        <v>1814</v>
      </c>
      <c r="D326" s="69" t="s">
        <v>111</v>
      </c>
      <c r="E326" s="58" t="s">
        <v>83</v>
      </c>
      <c r="F326" s="69" t="s">
        <v>4033</v>
      </c>
      <c r="G326" s="69">
        <v>2003</v>
      </c>
      <c r="H326" s="59">
        <v>0</v>
      </c>
      <c r="I326" s="60"/>
      <c r="J326" s="60"/>
      <c r="K326" s="60"/>
      <c r="L326" s="60"/>
      <c r="M326" s="59">
        <v>0</v>
      </c>
      <c r="N326" s="60"/>
      <c r="O326" s="60">
        <v>0</v>
      </c>
      <c r="P326" s="59">
        <v>0</v>
      </c>
      <c r="Q326" s="60"/>
      <c r="R326" s="71">
        <v>3</v>
      </c>
      <c r="S326" s="59"/>
      <c r="T326" s="60"/>
      <c r="U326" s="60"/>
      <c r="V326" s="60"/>
      <c r="W326" s="60"/>
      <c r="X326" s="60"/>
      <c r="Y326" s="59"/>
      <c r="Z326" s="60"/>
      <c r="AA326" s="60"/>
      <c r="AB326" s="60"/>
      <c r="AC326" s="60"/>
      <c r="AD326" s="63" t="s">
        <v>25</v>
      </c>
    </row>
    <row r="327" spans="1:30" ht="17.25" thickBot="1">
      <c r="A327" s="72">
        <v>325</v>
      </c>
      <c r="B327" s="57" t="s">
        <v>249</v>
      </c>
      <c r="C327" s="58" t="s">
        <v>1816</v>
      </c>
      <c r="D327" s="69" t="s">
        <v>1821</v>
      </c>
      <c r="E327" s="58" t="s">
        <v>69</v>
      </c>
      <c r="F327" s="69" t="s">
        <v>3636</v>
      </c>
      <c r="G327" s="69">
        <v>1995</v>
      </c>
      <c r="H327" s="70">
        <v>7</v>
      </c>
      <c r="I327" s="71">
        <v>220</v>
      </c>
      <c r="J327" s="71">
        <v>31</v>
      </c>
      <c r="K327" s="71">
        <v>27.2</v>
      </c>
      <c r="L327" s="71">
        <v>2.4</v>
      </c>
      <c r="M327" s="70">
        <v>2</v>
      </c>
      <c r="N327" s="71">
        <v>63</v>
      </c>
      <c r="O327" s="60">
        <v>0</v>
      </c>
      <c r="P327" s="70">
        <v>5</v>
      </c>
      <c r="Q327" s="71">
        <v>19</v>
      </c>
      <c r="R327" s="71">
        <v>2</v>
      </c>
      <c r="S327" s="70">
        <v>1.29</v>
      </c>
      <c r="T327" s="71">
        <v>7</v>
      </c>
      <c r="U327" s="71">
        <v>4</v>
      </c>
      <c r="V327" s="78">
        <v>3</v>
      </c>
      <c r="W327" s="78">
        <v>1.23</v>
      </c>
      <c r="X327" s="78">
        <v>1.99</v>
      </c>
      <c r="Y327" s="70">
        <v>4.0999999999999996</v>
      </c>
      <c r="Z327" s="71">
        <v>3.4</v>
      </c>
      <c r="AA327" s="78">
        <v>0.7</v>
      </c>
      <c r="AB327" s="78">
        <v>0.28999999999999998</v>
      </c>
      <c r="AC327" s="78">
        <v>0.36</v>
      </c>
      <c r="AD327" s="63" t="s">
        <v>25</v>
      </c>
    </row>
    <row r="328" spans="1:30" ht="17.25" thickBot="1">
      <c r="A328" s="72">
        <v>326</v>
      </c>
      <c r="B328" s="57" t="s">
        <v>3262</v>
      </c>
      <c r="C328" s="58" t="s">
        <v>1824</v>
      </c>
      <c r="D328" s="69" t="s">
        <v>102</v>
      </c>
      <c r="E328" s="58" t="s">
        <v>63</v>
      </c>
      <c r="F328" s="69" t="s">
        <v>3794</v>
      </c>
      <c r="G328" s="69">
        <v>2001</v>
      </c>
      <c r="H328" s="70">
        <v>7</v>
      </c>
      <c r="I328" s="71">
        <v>478</v>
      </c>
      <c r="J328" s="71">
        <v>68</v>
      </c>
      <c r="K328" s="71">
        <v>59</v>
      </c>
      <c r="L328" s="71">
        <v>5.3</v>
      </c>
      <c r="M328" s="70">
        <v>6</v>
      </c>
      <c r="N328" s="71">
        <v>72</v>
      </c>
      <c r="O328" s="71">
        <v>1</v>
      </c>
      <c r="P328" s="70">
        <v>1</v>
      </c>
      <c r="Q328" s="71">
        <v>45</v>
      </c>
      <c r="R328" s="60">
        <v>0</v>
      </c>
      <c r="S328" s="70">
        <v>2.4300000000000002</v>
      </c>
      <c r="T328" s="71">
        <v>8</v>
      </c>
      <c r="U328" s="71">
        <v>6</v>
      </c>
      <c r="V328" s="78">
        <v>2</v>
      </c>
      <c r="W328" s="78">
        <v>0.38</v>
      </c>
      <c r="X328" s="77">
        <v>-1.79</v>
      </c>
      <c r="Y328" s="70">
        <v>8.1999999999999993</v>
      </c>
      <c r="Z328" s="71">
        <v>4.4000000000000004</v>
      </c>
      <c r="AA328" s="78">
        <v>3.8</v>
      </c>
      <c r="AB328" s="78">
        <v>0.72</v>
      </c>
      <c r="AC328" s="77">
        <v>-0.41</v>
      </c>
      <c r="AD328" s="63" t="s">
        <v>25</v>
      </c>
    </row>
    <row r="329" spans="1:30" ht="17.25" thickBot="1">
      <c r="A329" s="72">
        <v>327</v>
      </c>
      <c r="B329" s="57" t="s">
        <v>84</v>
      </c>
      <c r="C329" s="58" t="s">
        <v>1823</v>
      </c>
      <c r="D329" s="69" t="s">
        <v>111</v>
      </c>
      <c r="E329" s="58" t="s">
        <v>83</v>
      </c>
      <c r="F329" s="69" t="s">
        <v>3795</v>
      </c>
      <c r="G329" s="69">
        <v>1992</v>
      </c>
      <c r="H329" s="70">
        <v>8</v>
      </c>
      <c r="I329" s="71">
        <v>720</v>
      </c>
      <c r="J329" s="71">
        <v>90</v>
      </c>
      <c r="K329" s="71">
        <v>88.9</v>
      </c>
      <c r="L329" s="71">
        <v>8</v>
      </c>
      <c r="M329" s="70">
        <v>8</v>
      </c>
      <c r="N329" s="71">
        <v>90</v>
      </c>
      <c r="O329" s="71">
        <v>8</v>
      </c>
      <c r="P329" s="59">
        <v>0</v>
      </c>
      <c r="Q329" s="60"/>
      <c r="R329" s="60">
        <v>0</v>
      </c>
      <c r="S329" s="70">
        <v>2</v>
      </c>
      <c r="T329" s="71">
        <v>20</v>
      </c>
      <c r="U329" s="71">
        <v>12</v>
      </c>
      <c r="V329" s="78">
        <v>8</v>
      </c>
      <c r="W329" s="78">
        <v>1</v>
      </c>
      <c r="X329" s="77">
        <v>-1</v>
      </c>
      <c r="Y329" s="70">
        <v>14.5</v>
      </c>
      <c r="Z329" s="71">
        <v>13.4</v>
      </c>
      <c r="AA329" s="78">
        <v>1.1000000000000001</v>
      </c>
      <c r="AB329" s="78">
        <v>0.14000000000000001</v>
      </c>
      <c r="AC329" s="77">
        <v>-1.64</v>
      </c>
      <c r="AD329" s="63" t="s">
        <v>25</v>
      </c>
    </row>
    <row r="330" spans="1:30" ht="17.25" thickBot="1">
      <c r="A330" s="72">
        <v>328</v>
      </c>
      <c r="B330" s="57" t="s">
        <v>251</v>
      </c>
      <c r="C330" s="58" t="s">
        <v>1823</v>
      </c>
      <c r="D330" s="69" t="s">
        <v>104</v>
      </c>
      <c r="E330" s="58" t="s">
        <v>69</v>
      </c>
      <c r="F330" s="69" t="s">
        <v>3796</v>
      </c>
      <c r="G330" s="69">
        <v>1998</v>
      </c>
      <c r="H330" s="70">
        <v>5</v>
      </c>
      <c r="I330" s="71">
        <v>375</v>
      </c>
      <c r="J330" s="71">
        <v>75</v>
      </c>
      <c r="K330" s="71">
        <v>46.3</v>
      </c>
      <c r="L330" s="71">
        <v>4.2</v>
      </c>
      <c r="M330" s="70">
        <v>5</v>
      </c>
      <c r="N330" s="71">
        <v>75</v>
      </c>
      <c r="O330" s="71">
        <v>2</v>
      </c>
      <c r="P330" s="59">
        <v>0</v>
      </c>
      <c r="Q330" s="60"/>
      <c r="R330" s="60">
        <v>0</v>
      </c>
      <c r="S330" s="70">
        <v>1.2</v>
      </c>
      <c r="T330" s="71">
        <v>5</v>
      </c>
      <c r="U330" s="71">
        <v>8</v>
      </c>
      <c r="V330" s="77">
        <v>-3</v>
      </c>
      <c r="W330" s="77">
        <v>-0.72</v>
      </c>
      <c r="X330" s="77">
        <v>-0.93</v>
      </c>
      <c r="Y330" s="70">
        <v>7</v>
      </c>
      <c r="Z330" s="71">
        <v>5.3</v>
      </c>
      <c r="AA330" s="78">
        <v>1.6</v>
      </c>
      <c r="AB330" s="78">
        <v>0.4</v>
      </c>
      <c r="AC330" s="78">
        <v>0.69</v>
      </c>
      <c r="AD330" s="63" t="s">
        <v>25</v>
      </c>
    </row>
    <row r="331" spans="1:30" ht="17.25" thickBot="1">
      <c r="A331" s="72">
        <v>329</v>
      </c>
      <c r="B331" s="57" t="s">
        <v>252</v>
      </c>
      <c r="C331" s="58" t="s">
        <v>1853</v>
      </c>
      <c r="D331" s="69" t="s">
        <v>103</v>
      </c>
      <c r="E331" s="58" t="s">
        <v>71</v>
      </c>
      <c r="F331" s="69" t="s">
        <v>3797</v>
      </c>
      <c r="G331" s="69">
        <v>2002</v>
      </c>
      <c r="H331" s="70">
        <v>9</v>
      </c>
      <c r="I331" s="71">
        <v>618</v>
      </c>
      <c r="J331" s="71">
        <v>69</v>
      </c>
      <c r="K331" s="71">
        <v>76.3</v>
      </c>
      <c r="L331" s="71">
        <v>6.9</v>
      </c>
      <c r="M331" s="70">
        <v>8</v>
      </c>
      <c r="N331" s="71">
        <v>75</v>
      </c>
      <c r="O331" s="71">
        <v>2</v>
      </c>
      <c r="P331" s="70">
        <v>1</v>
      </c>
      <c r="Q331" s="71">
        <v>16</v>
      </c>
      <c r="R331" s="60">
        <v>0</v>
      </c>
      <c r="S331" s="70">
        <v>2.56</v>
      </c>
      <c r="T331" s="71">
        <v>13</v>
      </c>
      <c r="U331" s="71">
        <v>5</v>
      </c>
      <c r="V331" s="78">
        <v>8</v>
      </c>
      <c r="W331" s="78">
        <v>1.17</v>
      </c>
      <c r="X331" s="77">
        <v>-0.71</v>
      </c>
      <c r="Y331" s="70">
        <v>13</v>
      </c>
      <c r="Z331" s="71">
        <v>8</v>
      </c>
      <c r="AA331" s="78">
        <v>5</v>
      </c>
      <c r="AB331" s="78">
        <v>0.73</v>
      </c>
      <c r="AC331" s="78">
        <v>0.89</v>
      </c>
      <c r="AD331" s="63" t="s">
        <v>25</v>
      </c>
    </row>
    <row r="332" spans="1:30" ht="17.25" thickBot="1">
      <c r="A332" s="72">
        <v>330</v>
      </c>
      <c r="B332" s="57" t="s">
        <v>253</v>
      </c>
      <c r="C332" s="58" t="s">
        <v>1816</v>
      </c>
      <c r="D332" s="69" t="s">
        <v>102</v>
      </c>
      <c r="E332" s="58" t="s">
        <v>85</v>
      </c>
      <c r="F332" s="69" t="s">
        <v>3798</v>
      </c>
      <c r="G332" s="69">
        <v>1997</v>
      </c>
      <c r="H332" s="70">
        <v>7</v>
      </c>
      <c r="I332" s="71">
        <v>367</v>
      </c>
      <c r="J332" s="71">
        <v>52</v>
      </c>
      <c r="K332" s="71">
        <v>45.3</v>
      </c>
      <c r="L332" s="71">
        <v>4.0999999999999996</v>
      </c>
      <c r="M332" s="70">
        <v>3</v>
      </c>
      <c r="N332" s="71">
        <v>80</v>
      </c>
      <c r="O332" s="71">
        <v>2</v>
      </c>
      <c r="P332" s="70">
        <v>4</v>
      </c>
      <c r="Q332" s="71">
        <v>32</v>
      </c>
      <c r="R332" s="71">
        <v>1</v>
      </c>
      <c r="S332" s="70">
        <v>1.29</v>
      </c>
      <c r="T332" s="71">
        <v>5</v>
      </c>
      <c r="U332" s="71">
        <v>7</v>
      </c>
      <c r="V332" s="77">
        <v>-2</v>
      </c>
      <c r="W332" s="77">
        <v>-0.49</v>
      </c>
      <c r="X332" s="77">
        <v>-0.08</v>
      </c>
      <c r="Y332" s="70">
        <v>4.4000000000000004</v>
      </c>
      <c r="Z332" s="71">
        <v>7.9</v>
      </c>
      <c r="AA332" s="77">
        <v>-3.4</v>
      </c>
      <c r="AB332" s="77">
        <v>-0.84</v>
      </c>
      <c r="AC332" s="77">
        <v>-0.96</v>
      </c>
      <c r="AD332" s="63" t="s">
        <v>25</v>
      </c>
    </row>
    <row r="333" spans="1:30" ht="17.25" thickBot="1">
      <c r="A333" s="72">
        <v>331</v>
      </c>
      <c r="B333" s="57" t="s">
        <v>254</v>
      </c>
      <c r="C333" s="58" t="s">
        <v>1862</v>
      </c>
      <c r="D333" s="69" t="s">
        <v>104</v>
      </c>
      <c r="E333" s="58" t="s">
        <v>79</v>
      </c>
      <c r="F333" s="69" t="s">
        <v>3799</v>
      </c>
      <c r="G333" s="69">
        <v>1991</v>
      </c>
      <c r="H333" s="70">
        <v>7</v>
      </c>
      <c r="I333" s="71">
        <v>533</v>
      </c>
      <c r="J333" s="71">
        <v>76</v>
      </c>
      <c r="K333" s="71">
        <v>65.8</v>
      </c>
      <c r="L333" s="71">
        <v>5.9</v>
      </c>
      <c r="M333" s="70">
        <v>6</v>
      </c>
      <c r="N333" s="71">
        <v>85</v>
      </c>
      <c r="O333" s="71">
        <v>4</v>
      </c>
      <c r="P333" s="70">
        <v>1</v>
      </c>
      <c r="Q333" s="71">
        <v>25</v>
      </c>
      <c r="R333" s="71">
        <v>2</v>
      </c>
      <c r="S333" s="70">
        <v>2.29</v>
      </c>
      <c r="T333" s="71">
        <v>14</v>
      </c>
      <c r="U333" s="71">
        <v>6</v>
      </c>
      <c r="V333" s="78">
        <v>8</v>
      </c>
      <c r="W333" s="78">
        <v>1.35</v>
      </c>
      <c r="X333" s="78">
        <v>0.38</v>
      </c>
      <c r="Y333" s="70">
        <v>13.4</v>
      </c>
      <c r="Z333" s="71">
        <v>7.3</v>
      </c>
      <c r="AA333" s="78">
        <v>6</v>
      </c>
      <c r="AB333" s="78">
        <v>1.02</v>
      </c>
      <c r="AC333" s="78">
        <v>0.56000000000000005</v>
      </c>
      <c r="AD333" s="63" t="s">
        <v>25</v>
      </c>
    </row>
    <row r="334" spans="1:30" ht="17.25" thickBot="1">
      <c r="A334" s="72">
        <v>332</v>
      </c>
      <c r="B334" s="57" t="s">
        <v>3277</v>
      </c>
      <c r="C334" s="58" t="s">
        <v>1814</v>
      </c>
      <c r="D334" s="69" t="s">
        <v>103</v>
      </c>
      <c r="E334" s="58" t="s">
        <v>81</v>
      </c>
      <c r="F334" s="69" t="s">
        <v>3800</v>
      </c>
      <c r="G334" s="69">
        <v>2004</v>
      </c>
      <c r="H334" s="70">
        <v>1</v>
      </c>
      <c r="I334" s="71">
        <v>1</v>
      </c>
      <c r="J334" s="71">
        <v>1</v>
      </c>
      <c r="K334" s="71">
        <v>0.1</v>
      </c>
      <c r="L334" s="60">
        <v>0</v>
      </c>
      <c r="M334" s="59">
        <v>0</v>
      </c>
      <c r="N334" s="60"/>
      <c r="O334" s="60">
        <v>0</v>
      </c>
      <c r="P334" s="70">
        <v>1</v>
      </c>
      <c r="Q334" s="71">
        <v>1</v>
      </c>
      <c r="R334" s="71">
        <v>2</v>
      </c>
      <c r="S334" s="70">
        <v>3</v>
      </c>
      <c r="T334" s="60">
        <v>0</v>
      </c>
      <c r="U334" s="60">
        <v>0</v>
      </c>
      <c r="V334" s="60">
        <v>0</v>
      </c>
      <c r="W334" s="60">
        <v>0</v>
      </c>
      <c r="X334" s="77">
        <v>-0.44</v>
      </c>
      <c r="Y334" s="59">
        <v>0</v>
      </c>
      <c r="Z334" s="60">
        <v>0</v>
      </c>
      <c r="AA334" s="60">
        <v>0</v>
      </c>
      <c r="AB334" s="60">
        <v>0</v>
      </c>
      <c r="AC334" s="77">
        <v>-0.8</v>
      </c>
      <c r="AD334" s="63" t="s">
        <v>25</v>
      </c>
    </row>
    <row r="335" spans="1:30" ht="17.25" thickBot="1">
      <c r="A335" s="72">
        <v>333</v>
      </c>
      <c r="B335" s="57" t="s">
        <v>2740</v>
      </c>
      <c r="C335" s="58" t="s">
        <v>1814</v>
      </c>
      <c r="D335" s="69" t="s">
        <v>111</v>
      </c>
      <c r="E335" s="58" t="s">
        <v>85</v>
      </c>
      <c r="F335" s="69" t="s">
        <v>3578</v>
      </c>
      <c r="G335" s="69">
        <v>1994</v>
      </c>
      <c r="H335" s="59">
        <v>0</v>
      </c>
      <c r="I335" s="60"/>
      <c r="J335" s="60"/>
      <c r="K335" s="60"/>
      <c r="L335" s="60"/>
      <c r="M335" s="59">
        <v>0</v>
      </c>
      <c r="N335" s="60"/>
      <c r="O335" s="60">
        <v>0</v>
      </c>
      <c r="P335" s="59">
        <v>0</v>
      </c>
      <c r="Q335" s="60"/>
      <c r="R335" s="71">
        <v>8</v>
      </c>
      <c r="S335" s="59"/>
      <c r="T335" s="60"/>
      <c r="U335" s="60"/>
      <c r="V335" s="60"/>
      <c r="W335" s="60"/>
      <c r="X335" s="60"/>
      <c r="Y335" s="59"/>
      <c r="Z335" s="60"/>
      <c r="AA335" s="60"/>
      <c r="AB335" s="60"/>
      <c r="AC335" s="60"/>
      <c r="AD335" s="63" t="s">
        <v>25</v>
      </c>
    </row>
    <row r="336" spans="1:30" ht="17.25" thickBot="1">
      <c r="A336" s="72">
        <v>334</v>
      </c>
      <c r="B336" s="57" t="s">
        <v>255</v>
      </c>
      <c r="C336" s="58" t="s">
        <v>1816</v>
      </c>
      <c r="D336" s="69" t="s">
        <v>102</v>
      </c>
      <c r="E336" s="58" t="s">
        <v>77</v>
      </c>
      <c r="F336" s="69" t="s">
        <v>3747</v>
      </c>
      <c r="G336" s="69">
        <v>1996</v>
      </c>
      <c r="H336" s="70">
        <v>4</v>
      </c>
      <c r="I336" s="71">
        <v>143</v>
      </c>
      <c r="J336" s="71">
        <v>36</v>
      </c>
      <c r="K336" s="71">
        <v>17.7</v>
      </c>
      <c r="L336" s="71">
        <v>1.6</v>
      </c>
      <c r="M336" s="70">
        <v>1</v>
      </c>
      <c r="N336" s="71">
        <v>87</v>
      </c>
      <c r="O336" s="60">
        <v>0</v>
      </c>
      <c r="P336" s="70">
        <v>3</v>
      </c>
      <c r="Q336" s="71">
        <v>19</v>
      </c>
      <c r="R336" s="60">
        <v>0</v>
      </c>
      <c r="S336" s="70">
        <v>1</v>
      </c>
      <c r="T336" s="71">
        <v>3</v>
      </c>
      <c r="U336" s="71">
        <v>2</v>
      </c>
      <c r="V336" s="78">
        <v>1</v>
      </c>
      <c r="W336" s="78">
        <v>0.63</v>
      </c>
      <c r="X336" s="78">
        <v>0.49</v>
      </c>
      <c r="Y336" s="70">
        <v>4.3</v>
      </c>
      <c r="Z336" s="71">
        <v>2.2999999999999998</v>
      </c>
      <c r="AA336" s="78">
        <v>2</v>
      </c>
      <c r="AB336" s="78">
        <v>1.26</v>
      </c>
      <c r="AC336" s="78">
        <v>0.73</v>
      </c>
      <c r="AD336" s="63" t="s">
        <v>25</v>
      </c>
    </row>
    <row r="337" spans="1:30" ht="17.25" thickBot="1">
      <c r="A337" s="72">
        <v>335</v>
      </c>
      <c r="B337" s="57" t="s">
        <v>255</v>
      </c>
      <c r="C337" s="58" t="s">
        <v>1816</v>
      </c>
      <c r="D337" s="69" t="s">
        <v>102</v>
      </c>
      <c r="E337" s="58" t="s">
        <v>96</v>
      </c>
      <c r="F337" s="69" t="s">
        <v>3747</v>
      </c>
      <c r="G337" s="69">
        <v>1996</v>
      </c>
      <c r="H337" s="70">
        <v>2</v>
      </c>
      <c r="I337" s="71">
        <v>111</v>
      </c>
      <c r="J337" s="71">
        <v>56</v>
      </c>
      <c r="K337" s="71">
        <v>13.7</v>
      </c>
      <c r="L337" s="71">
        <v>1.2</v>
      </c>
      <c r="M337" s="70">
        <v>1</v>
      </c>
      <c r="N337" s="71">
        <v>71</v>
      </c>
      <c r="O337" s="60">
        <v>0</v>
      </c>
      <c r="P337" s="70">
        <v>1</v>
      </c>
      <c r="Q337" s="71">
        <v>40</v>
      </c>
      <c r="R337" s="71">
        <v>1</v>
      </c>
      <c r="S337" s="59">
        <v>0</v>
      </c>
      <c r="T337" s="60">
        <v>0</v>
      </c>
      <c r="U337" s="71">
        <v>2</v>
      </c>
      <c r="V337" s="77">
        <v>-2</v>
      </c>
      <c r="W337" s="77">
        <v>-1.62</v>
      </c>
      <c r="X337" s="77">
        <v>-1.24</v>
      </c>
      <c r="Y337" s="70">
        <v>2.8</v>
      </c>
      <c r="Z337" s="71">
        <v>1.5</v>
      </c>
      <c r="AA337" s="78">
        <v>1.3</v>
      </c>
      <c r="AB337" s="78">
        <v>1.08</v>
      </c>
      <c r="AC337" s="78">
        <v>0.94</v>
      </c>
      <c r="AD337" s="63" t="s">
        <v>25</v>
      </c>
    </row>
    <row r="338" spans="1:30" ht="17.25" thickBot="1">
      <c r="A338" s="72">
        <v>336</v>
      </c>
      <c r="B338" s="57" t="s">
        <v>3278</v>
      </c>
      <c r="C338" s="58" t="s">
        <v>1867</v>
      </c>
      <c r="D338" s="69" t="s">
        <v>104</v>
      </c>
      <c r="E338" s="58" t="s">
        <v>91</v>
      </c>
      <c r="F338" s="69" t="s">
        <v>3481</v>
      </c>
      <c r="G338" s="69">
        <v>1997</v>
      </c>
      <c r="H338" s="70">
        <v>1</v>
      </c>
      <c r="I338" s="71">
        <v>1</v>
      </c>
      <c r="J338" s="71">
        <v>1</v>
      </c>
      <c r="K338" s="71">
        <v>0.1</v>
      </c>
      <c r="L338" s="60">
        <v>0</v>
      </c>
      <c r="M338" s="59">
        <v>0</v>
      </c>
      <c r="N338" s="60"/>
      <c r="O338" s="60">
        <v>0</v>
      </c>
      <c r="P338" s="70">
        <v>1</v>
      </c>
      <c r="Q338" s="71">
        <v>1</v>
      </c>
      <c r="R338" s="71">
        <v>3</v>
      </c>
      <c r="S338" s="70">
        <v>3</v>
      </c>
      <c r="T338" s="60">
        <v>0</v>
      </c>
      <c r="U338" s="60">
        <v>0</v>
      </c>
      <c r="V338" s="60">
        <v>0</v>
      </c>
      <c r="W338" s="60">
        <v>0</v>
      </c>
      <c r="X338" s="60">
        <v>0</v>
      </c>
      <c r="Y338" s="59">
        <v>0</v>
      </c>
      <c r="Z338" s="60">
        <v>0</v>
      </c>
      <c r="AA338" s="60">
        <v>0</v>
      </c>
      <c r="AB338" s="77">
        <v>-4.1900000000000004</v>
      </c>
      <c r="AC338" s="77">
        <v>-3.65</v>
      </c>
      <c r="AD338" s="63" t="s">
        <v>25</v>
      </c>
    </row>
    <row r="339" spans="1:30" ht="17.25" thickBot="1">
      <c r="A339" s="72">
        <v>337</v>
      </c>
      <c r="B339" s="57" t="s">
        <v>256</v>
      </c>
      <c r="C339" s="58" t="s">
        <v>1819</v>
      </c>
      <c r="D339" s="69" t="s">
        <v>104</v>
      </c>
      <c r="E339" s="58" t="s">
        <v>75</v>
      </c>
      <c r="F339" s="69" t="s">
        <v>4034</v>
      </c>
      <c r="G339" s="69">
        <v>1995</v>
      </c>
      <c r="H339" s="59">
        <v>0</v>
      </c>
      <c r="I339" s="60"/>
      <c r="J339" s="60"/>
      <c r="K339" s="60"/>
      <c r="L339" s="60"/>
      <c r="M339" s="59">
        <v>0</v>
      </c>
      <c r="N339" s="60"/>
      <c r="O339" s="60">
        <v>0</v>
      </c>
      <c r="P339" s="59">
        <v>0</v>
      </c>
      <c r="Q339" s="60"/>
      <c r="R339" s="71">
        <v>3</v>
      </c>
      <c r="S339" s="59"/>
      <c r="T339" s="60"/>
      <c r="U339" s="60"/>
      <c r="V339" s="60"/>
      <c r="W339" s="60"/>
      <c r="X339" s="60"/>
      <c r="Y339" s="59"/>
      <c r="Z339" s="60"/>
      <c r="AA339" s="60"/>
      <c r="AB339" s="60"/>
      <c r="AC339" s="60"/>
      <c r="AD339" s="63" t="s">
        <v>25</v>
      </c>
    </row>
    <row r="340" spans="1:30" ht="17.25" thickBot="1">
      <c r="A340" s="72">
        <v>338</v>
      </c>
      <c r="B340" s="57" t="s">
        <v>257</v>
      </c>
      <c r="C340" s="58" t="s">
        <v>1862</v>
      </c>
      <c r="D340" s="69" t="s">
        <v>2841</v>
      </c>
      <c r="E340" s="58" t="s">
        <v>77</v>
      </c>
      <c r="F340" s="69" t="s">
        <v>3480</v>
      </c>
      <c r="G340" s="69">
        <v>1999</v>
      </c>
      <c r="H340" s="70">
        <v>9</v>
      </c>
      <c r="I340" s="71">
        <v>810</v>
      </c>
      <c r="J340" s="71">
        <v>90</v>
      </c>
      <c r="K340" s="71">
        <v>100</v>
      </c>
      <c r="L340" s="71">
        <v>9</v>
      </c>
      <c r="M340" s="70">
        <v>9</v>
      </c>
      <c r="N340" s="71">
        <v>90</v>
      </c>
      <c r="O340" s="71">
        <v>9</v>
      </c>
      <c r="P340" s="59">
        <v>0</v>
      </c>
      <c r="Q340" s="60"/>
      <c r="R340" s="60">
        <v>0</v>
      </c>
      <c r="S340" s="70">
        <v>1.1100000000000001</v>
      </c>
      <c r="T340" s="71">
        <v>14</v>
      </c>
      <c r="U340" s="71">
        <v>12</v>
      </c>
      <c r="V340" s="78">
        <v>2</v>
      </c>
      <c r="W340" s="78">
        <v>0.22</v>
      </c>
      <c r="X340" s="60"/>
      <c r="Y340" s="70">
        <v>16.899999999999999</v>
      </c>
      <c r="Z340" s="71">
        <v>10.9</v>
      </c>
      <c r="AA340" s="78">
        <v>5.9</v>
      </c>
      <c r="AB340" s="78">
        <v>0.66</v>
      </c>
      <c r="AC340" s="60"/>
      <c r="AD340" s="63" t="s">
        <v>25</v>
      </c>
    </row>
    <row r="341" spans="1:30" ht="17.25" thickBot="1">
      <c r="A341" s="72">
        <v>339</v>
      </c>
      <c r="B341" s="57" t="s">
        <v>2700</v>
      </c>
      <c r="C341" s="58" t="s">
        <v>1814</v>
      </c>
      <c r="D341" s="69" t="s">
        <v>103</v>
      </c>
      <c r="E341" s="58" t="s">
        <v>2351</v>
      </c>
      <c r="F341" s="69" t="s">
        <v>3801</v>
      </c>
      <c r="G341" s="69">
        <v>2002</v>
      </c>
      <c r="H341" s="70">
        <v>5</v>
      </c>
      <c r="I341" s="71">
        <v>314</v>
      </c>
      <c r="J341" s="71">
        <v>63</v>
      </c>
      <c r="K341" s="71">
        <v>38.799999999999997</v>
      </c>
      <c r="L341" s="71">
        <v>3.5</v>
      </c>
      <c r="M341" s="70">
        <v>4</v>
      </c>
      <c r="N341" s="71">
        <v>72</v>
      </c>
      <c r="O341" s="60">
        <v>0</v>
      </c>
      <c r="P341" s="70">
        <v>1</v>
      </c>
      <c r="Q341" s="71">
        <v>25</v>
      </c>
      <c r="R341" s="60">
        <v>0</v>
      </c>
      <c r="S341" s="59">
        <v>0</v>
      </c>
      <c r="T341" s="71">
        <v>2</v>
      </c>
      <c r="U341" s="71">
        <v>13</v>
      </c>
      <c r="V341" s="77">
        <v>-11</v>
      </c>
      <c r="W341" s="77">
        <v>-3.15</v>
      </c>
      <c r="X341" s="77">
        <v>-2.06</v>
      </c>
      <c r="Y341" s="70">
        <v>3.8</v>
      </c>
      <c r="Z341" s="71">
        <v>7.6</v>
      </c>
      <c r="AA341" s="77">
        <v>-3.8</v>
      </c>
      <c r="AB341" s="77">
        <v>-1.08</v>
      </c>
      <c r="AC341" s="78">
        <v>0.62</v>
      </c>
      <c r="AD341" s="63" t="s">
        <v>25</v>
      </c>
    </row>
    <row r="342" spans="1:30" ht="17.25" thickBot="1">
      <c r="A342" s="72">
        <v>340</v>
      </c>
      <c r="B342" s="57" t="s">
        <v>2700</v>
      </c>
      <c r="C342" s="58" t="s">
        <v>1814</v>
      </c>
      <c r="D342" s="69" t="s">
        <v>103</v>
      </c>
      <c r="E342" s="58" t="s">
        <v>65</v>
      </c>
      <c r="F342" s="69" t="s">
        <v>3801</v>
      </c>
      <c r="G342" s="69">
        <v>2002</v>
      </c>
      <c r="H342" s="70">
        <v>1</v>
      </c>
      <c r="I342" s="71">
        <v>1</v>
      </c>
      <c r="J342" s="71">
        <v>1</v>
      </c>
      <c r="K342" s="71">
        <v>0.1</v>
      </c>
      <c r="L342" s="60">
        <v>0</v>
      </c>
      <c r="M342" s="59">
        <v>0</v>
      </c>
      <c r="N342" s="60"/>
      <c r="O342" s="60">
        <v>0</v>
      </c>
      <c r="P342" s="70">
        <v>1</v>
      </c>
      <c r="Q342" s="71">
        <v>1</v>
      </c>
      <c r="R342" s="71">
        <v>2</v>
      </c>
      <c r="S342" s="70">
        <v>3</v>
      </c>
      <c r="T342" s="60">
        <v>0</v>
      </c>
      <c r="U342" s="60">
        <v>0</v>
      </c>
      <c r="V342" s="60">
        <v>0</v>
      </c>
      <c r="W342" s="60">
        <v>0</v>
      </c>
      <c r="X342" s="77">
        <v>-1.33</v>
      </c>
      <c r="Y342" s="59">
        <v>0</v>
      </c>
      <c r="Z342" s="60">
        <v>0</v>
      </c>
      <c r="AA342" s="60">
        <v>0</v>
      </c>
      <c r="AB342" s="78">
        <v>3.22</v>
      </c>
      <c r="AC342" s="78">
        <v>2.19</v>
      </c>
      <c r="AD342" s="63" t="s">
        <v>25</v>
      </c>
    </row>
    <row r="343" spans="1:30" ht="17.25" thickBot="1">
      <c r="A343" s="72">
        <v>341</v>
      </c>
      <c r="B343" s="57" t="s">
        <v>2741</v>
      </c>
      <c r="C343" s="58" t="s">
        <v>1814</v>
      </c>
      <c r="D343" s="69" t="s">
        <v>1821</v>
      </c>
      <c r="E343" s="58" t="s">
        <v>2653</v>
      </c>
      <c r="F343" s="69" t="s">
        <v>3945</v>
      </c>
      <c r="G343" s="69">
        <v>1999</v>
      </c>
      <c r="H343" s="59">
        <v>0</v>
      </c>
      <c r="I343" s="60"/>
      <c r="J343" s="60"/>
      <c r="K343" s="60"/>
      <c r="L343" s="60"/>
      <c r="M343" s="59">
        <v>0</v>
      </c>
      <c r="N343" s="60"/>
      <c r="O343" s="60">
        <v>0</v>
      </c>
      <c r="P343" s="59">
        <v>0</v>
      </c>
      <c r="Q343" s="60"/>
      <c r="R343" s="71">
        <v>1</v>
      </c>
      <c r="S343" s="59"/>
      <c r="T343" s="60"/>
      <c r="U343" s="60"/>
      <c r="V343" s="60"/>
      <c r="W343" s="60"/>
      <c r="X343" s="60"/>
      <c r="Y343" s="59"/>
      <c r="Z343" s="60"/>
      <c r="AA343" s="60"/>
      <c r="AB343" s="60"/>
      <c r="AC343" s="60"/>
      <c r="AD343" s="63" t="s">
        <v>25</v>
      </c>
    </row>
    <row r="344" spans="1:30" ht="17.25" thickBot="1">
      <c r="A344" s="72">
        <v>342</v>
      </c>
      <c r="B344" s="57" t="s">
        <v>2953</v>
      </c>
      <c r="C344" s="58" t="s">
        <v>1813</v>
      </c>
      <c r="D344" s="69" t="s">
        <v>102</v>
      </c>
      <c r="E344" s="58" t="s">
        <v>2351</v>
      </c>
      <c r="F344" s="69" t="s">
        <v>3802</v>
      </c>
      <c r="G344" s="69">
        <v>1996</v>
      </c>
      <c r="H344" s="70">
        <v>6</v>
      </c>
      <c r="I344" s="71">
        <v>430</v>
      </c>
      <c r="J344" s="71">
        <v>72</v>
      </c>
      <c r="K344" s="71">
        <v>53.1</v>
      </c>
      <c r="L344" s="71">
        <v>4.8</v>
      </c>
      <c r="M344" s="70">
        <v>5</v>
      </c>
      <c r="N344" s="71">
        <v>82</v>
      </c>
      <c r="O344" s="71">
        <v>3</v>
      </c>
      <c r="P344" s="70">
        <v>1</v>
      </c>
      <c r="Q344" s="71">
        <v>20</v>
      </c>
      <c r="R344" s="60">
        <v>0</v>
      </c>
      <c r="S344" s="70">
        <v>0.17</v>
      </c>
      <c r="T344" s="71">
        <v>6</v>
      </c>
      <c r="U344" s="71">
        <v>11</v>
      </c>
      <c r="V344" s="77">
        <v>-5</v>
      </c>
      <c r="W344" s="77">
        <v>-1.05</v>
      </c>
      <c r="X344" s="78">
        <v>1.8</v>
      </c>
      <c r="Y344" s="70">
        <v>5.5</v>
      </c>
      <c r="Z344" s="71">
        <v>10.3</v>
      </c>
      <c r="AA344" s="77">
        <v>-4.8</v>
      </c>
      <c r="AB344" s="77">
        <v>-1.01</v>
      </c>
      <c r="AC344" s="78">
        <v>0.96</v>
      </c>
      <c r="AD344" s="63" t="s">
        <v>25</v>
      </c>
    </row>
    <row r="345" spans="1:30" ht="17.25" thickBot="1">
      <c r="A345" s="72">
        <v>343</v>
      </c>
      <c r="B345" s="57" t="s">
        <v>2742</v>
      </c>
      <c r="C345" s="58" t="s">
        <v>1814</v>
      </c>
      <c r="D345" s="69" t="s">
        <v>103</v>
      </c>
      <c r="E345" s="58" t="s">
        <v>79</v>
      </c>
      <c r="F345" s="69" t="s">
        <v>4035</v>
      </c>
      <c r="G345" s="69">
        <v>2004</v>
      </c>
      <c r="H345" s="59">
        <v>0</v>
      </c>
      <c r="I345" s="60"/>
      <c r="J345" s="60"/>
      <c r="K345" s="60"/>
      <c r="L345" s="60"/>
      <c r="M345" s="59">
        <v>0</v>
      </c>
      <c r="N345" s="60"/>
      <c r="O345" s="60">
        <v>0</v>
      </c>
      <c r="P345" s="59">
        <v>0</v>
      </c>
      <c r="Q345" s="60"/>
      <c r="R345" s="71">
        <v>2</v>
      </c>
      <c r="S345" s="59"/>
      <c r="T345" s="60"/>
      <c r="U345" s="60"/>
      <c r="V345" s="60"/>
      <c r="W345" s="60"/>
      <c r="X345" s="60"/>
      <c r="Y345" s="59"/>
      <c r="Z345" s="60"/>
      <c r="AA345" s="60"/>
      <c r="AB345" s="60"/>
      <c r="AC345" s="60"/>
      <c r="AD345" s="63" t="s">
        <v>25</v>
      </c>
    </row>
    <row r="346" spans="1:30" ht="17.25" thickBot="1">
      <c r="A346" s="72">
        <v>344</v>
      </c>
      <c r="B346" s="57" t="s">
        <v>258</v>
      </c>
      <c r="C346" s="58" t="s">
        <v>1813</v>
      </c>
      <c r="D346" s="69" t="s">
        <v>1812</v>
      </c>
      <c r="E346" s="58" t="s">
        <v>83</v>
      </c>
      <c r="F346" s="69" t="s">
        <v>3803</v>
      </c>
      <c r="G346" s="69">
        <v>1994</v>
      </c>
      <c r="H346" s="70">
        <v>9</v>
      </c>
      <c r="I346" s="71">
        <v>747</v>
      </c>
      <c r="J346" s="71">
        <v>83</v>
      </c>
      <c r="K346" s="71">
        <v>92.2</v>
      </c>
      <c r="L346" s="71">
        <v>8.3000000000000007</v>
      </c>
      <c r="M346" s="70">
        <v>9</v>
      </c>
      <c r="N346" s="71">
        <v>83</v>
      </c>
      <c r="O346" s="71">
        <v>6</v>
      </c>
      <c r="P346" s="59">
        <v>0</v>
      </c>
      <c r="Q346" s="60"/>
      <c r="R346" s="60">
        <v>0</v>
      </c>
      <c r="S346" s="70">
        <v>2.11</v>
      </c>
      <c r="T346" s="71">
        <v>20</v>
      </c>
      <c r="U346" s="71">
        <v>11</v>
      </c>
      <c r="V346" s="78">
        <v>9</v>
      </c>
      <c r="W346" s="78">
        <v>1.08</v>
      </c>
      <c r="X346" s="77">
        <v>-0.34</v>
      </c>
      <c r="Y346" s="70">
        <v>13.6</v>
      </c>
      <c r="Z346" s="71">
        <v>11.8</v>
      </c>
      <c r="AA346" s="78">
        <v>1.8</v>
      </c>
      <c r="AB346" s="78">
        <v>0.21</v>
      </c>
      <c r="AC346" s="77">
        <v>-1.39</v>
      </c>
      <c r="AD346" s="63" t="s">
        <v>25</v>
      </c>
    </row>
    <row r="347" spans="1:30" ht="17.25" thickBot="1">
      <c r="A347" s="72">
        <v>345</v>
      </c>
      <c r="B347" s="57" t="s">
        <v>259</v>
      </c>
      <c r="C347" s="58" t="s">
        <v>1813</v>
      </c>
      <c r="D347" s="69" t="s">
        <v>104</v>
      </c>
      <c r="E347" s="58" t="s">
        <v>87</v>
      </c>
      <c r="F347" s="69" t="s">
        <v>3804</v>
      </c>
      <c r="G347" s="69">
        <v>1996</v>
      </c>
      <c r="H347" s="70">
        <v>5</v>
      </c>
      <c r="I347" s="71">
        <v>416</v>
      </c>
      <c r="J347" s="71">
        <v>83</v>
      </c>
      <c r="K347" s="71">
        <v>51.4</v>
      </c>
      <c r="L347" s="71">
        <v>4.5999999999999996</v>
      </c>
      <c r="M347" s="70">
        <v>5</v>
      </c>
      <c r="N347" s="71">
        <v>83</v>
      </c>
      <c r="O347" s="71">
        <v>4</v>
      </c>
      <c r="P347" s="59">
        <v>0</v>
      </c>
      <c r="Q347" s="60"/>
      <c r="R347" s="60">
        <v>0</v>
      </c>
      <c r="S347" s="70">
        <v>1.4</v>
      </c>
      <c r="T347" s="71">
        <v>7</v>
      </c>
      <c r="U347" s="71">
        <v>6</v>
      </c>
      <c r="V347" s="78">
        <v>1</v>
      </c>
      <c r="W347" s="78">
        <v>0.22</v>
      </c>
      <c r="X347" s="78">
        <v>0.9</v>
      </c>
      <c r="Y347" s="70">
        <v>5</v>
      </c>
      <c r="Z347" s="71">
        <v>5.7</v>
      </c>
      <c r="AA347" s="77">
        <v>-0.7</v>
      </c>
      <c r="AB347" s="77">
        <v>-0.14000000000000001</v>
      </c>
      <c r="AC347" s="78">
        <v>0.11</v>
      </c>
      <c r="AD347" s="63" t="s">
        <v>25</v>
      </c>
    </row>
    <row r="348" spans="1:30" ht="17.25" thickBot="1">
      <c r="A348" s="72">
        <v>346</v>
      </c>
      <c r="B348" s="57" t="s">
        <v>3124</v>
      </c>
      <c r="C348" s="58" t="s">
        <v>1814</v>
      </c>
      <c r="D348" s="69" t="s">
        <v>1812</v>
      </c>
      <c r="E348" s="58" t="s">
        <v>96</v>
      </c>
      <c r="F348" s="69" t="s">
        <v>3805</v>
      </c>
      <c r="G348" s="69">
        <v>1999</v>
      </c>
      <c r="H348" s="70">
        <v>6</v>
      </c>
      <c r="I348" s="71">
        <v>411</v>
      </c>
      <c r="J348" s="71">
        <v>69</v>
      </c>
      <c r="K348" s="71">
        <v>50.7</v>
      </c>
      <c r="L348" s="71">
        <v>4.5999999999999996</v>
      </c>
      <c r="M348" s="70">
        <v>5</v>
      </c>
      <c r="N348" s="71">
        <v>79</v>
      </c>
      <c r="O348" s="71">
        <v>2</v>
      </c>
      <c r="P348" s="70">
        <v>1</v>
      </c>
      <c r="Q348" s="71">
        <v>16</v>
      </c>
      <c r="R348" s="60">
        <v>0</v>
      </c>
      <c r="S348" s="70">
        <v>1.17</v>
      </c>
      <c r="T348" s="71">
        <v>7</v>
      </c>
      <c r="U348" s="71">
        <v>4</v>
      </c>
      <c r="V348" s="78">
        <v>3</v>
      </c>
      <c r="W348" s="78">
        <v>0.66</v>
      </c>
      <c r="X348" s="78">
        <v>2.46</v>
      </c>
      <c r="Y348" s="70">
        <v>7.6</v>
      </c>
      <c r="Z348" s="71">
        <v>4.5999999999999996</v>
      </c>
      <c r="AA348" s="78">
        <v>3</v>
      </c>
      <c r="AB348" s="78">
        <v>0.65</v>
      </c>
      <c r="AC348" s="78">
        <v>0.78</v>
      </c>
      <c r="AD348" s="63" t="s">
        <v>25</v>
      </c>
    </row>
    <row r="349" spans="1:30" ht="17.25" thickBot="1">
      <c r="A349" s="72">
        <v>347</v>
      </c>
      <c r="B349" s="57" t="s">
        <v>260</v>
      </c>
      <c r="C349" s="58" t="s">
        <v>1813</v>
      </c>
      <c r="D349" s="69" t="s">
        <v>103</v>
      </c>
      <c r="E349" s="58" t="s">
        <v>69</v>
      </c>
      <c r="F349" s="69" t="s">
        <v>3410</v>
      </c>
      <c r="G349" s="69">
        <v>1996</v>
      </c>
      <c r="H349" s="70">
        <v>6</v>
      </c>
      <c r="I349" s="71">
        <v>249</v>
      </c>
      <c r="J349" s="71">
        <v>42</v>
      </c>
      <c r="K349" s="71">
        <v>30.7</v>
      </c>
      <c r="L349" s="71">
        <v>2.8</v>
      </c>
      <c r="M349" s="70">
        <v>3</v>
      </c>
      <c r="N349" s="71">
        <v>79</v>
      </c>
      <c r="O349" s="71">
        <v>1</v>
      </c>
      <c r="P349" s="70">
        <v>3</v>
      </c>
      <c r="Q349" s="71">
        <v>4</v>
      </c>
      <c r="R349" s="71">
        <v>2</v>
      </c>
      <c r="S349" s="70">
        <v>2.5</v>
      </c>
      <c r="T349" s="71">
        <v>5</v>
      </c>
      <c r="U349" s="71">
        <v>4</v>
      </c>
      <c r="V349" s="78">
        <v>1</v>
      </c>
      <c r="W349" s="78">
        <v>0.36</v>
      </c>
      <c r="X349" s="78">
        <v>0.84</v>
      </c>
      <c r="Y349" s="70">
        <v>3.7</v>
      </c>
      <c r="Z349" s="71">
        <v>4</v>
      </c>
      <c r="AA349" s="77">
        <v>-0.3</v>
      </c>
      <c r="AB349" s="77">
        <v>-0.12</v>
      </c>
      <c r="AC349" s="77">
        <v>-0.21</v>
      </c>
      <c r="AD349" s="63" t="s">
        <v>25</v>
      </c>
    </row>
    <row r="350" spans="1:30" ht="17.25" thickBot="1">
      <c r="A350" s="72">
        <v>348</v>
      </c>
      <c r="B350" s="57" t="s">
        <v>3125</v>
      </c>
      <c r="C350" s="58" t="s">
        <v>1814</v>
      </c>
      <c r="D350" s="69" t="s">
        <v>104</v>
      </c>
      <c r="E350" s="58" t="s">
        <v>77</v>
      </c>
      <c r="F350" s="69" t="s">
        <v>3806</v>
      </c>
      <c r="G350" s="69">
        <v>1989</v>
      </c>
      <c r="H350" s="70">
        <v>2</v>
      </c>
      <c r="I350" s="71">
        <v>151</v>
      </c>
      <c r="J350" s="71">
        <v>76</v>
      </c>
      <c r="K350" s="71">
        <v>18.600000000000001</v>
      </c>
      <c r="L350" s="71">
        <v>1.7</v>
      </c>
      <c r="M350" s="70">
        <v>2</v>
      </c>
      <c r="N350" s="71">
        <v>76</v>
      </c>
      <c r="O350" s="60">
        <v>0</v>
      </c>
      <c r="P350" s="59">
        <v>0</v>
      </c>
      <c r="Q350" s="60"/>
      <c r="R350" s="71">
        <v>1</v>
      </c>
      <c r="S350" s="70">
        <v>0.5</v>
      </c>
      <c r="T350" s="71">
        <v>1</v>
      </c>
      <c r="U350" s="71">
        <v>3</v>
      </c>
      <c r="V350" s="77">
        <v>-2</v>
      </c>
      <c r="W350" s="77">
        <v>-1.19</v>
      </c>
      <c r="X350" s="77">
        <v>-1.74</v>
      </c>
      <c r="Y350" s="70">
        <v>2.1</v>
      </c>
      <c r="Z350" s="71">
        <v>3.5</v>
      </c>
      <c r="AA350" s="77">
        <v>-1.3</v>
      </c>
      <c r="AB350" s="77">
        <v>-0.8</v>
      </c>
      <c r="AC350" s="77">
        <v>-1.79</v>
      </c>
      <c r="AD350" s="63" t="s">
        <v>25</v>
      </c>
    </row>
    <row r="351" spans="1:30" ht="17.25" thickBot="1">
      <c r="A351" s="72">
        <v>349</v>
      </c>
      <c r="B351" s="57" t="s">
        <v>3144</v>
      </c>
      <c r="C351" s="58" t="s">
        <v>1868</v>
      </c>
      <c r="D351" s="69" t="s">
        <v>103</v>
      </c>
      <c r="E351" s="58" t="s">
        <v>69</v>
      </c>
      <c r="F351" s="69" t="s">
        <v>3807</v>
      </c>
      <c r="G351" s="69">
        <v>2003</v>
      </c>
      <c r="H351" s="70">
        <v>2</v>
      </c>
      <c r="I351" s="71">
        <v>117</v>
      </c>
      <c r="J351" s="71">
        <v>59</v>
      </c>
      <c r="K351" s="71">
        <v>14.4</v>
      </c>
      <c r="L351" s="71">
        <v>1.3</v>
      </c>
      <c r="M351" s="70">
        <v>1</v>
      </c>
      <c r="N351" s="71">
        <v>90</v>
      </c>
      <c r="O351" s="71">
        <v>1</v>
      </c>
      <c r="P351" s="70">
        <v>1</v>
      </c>
      <c r="Q351" s="71">
        <v>27</v>
      </c>
      <c r="R351" s="71">
        <v>4</v>
      </c>
      <c r="S351" s="70">
        <v>1.5</v>
      </c>
      <c r="T351" s="71">
        <v>2</v>
      </c>
      <c r="U351" s="71">
        <v>1</v>
      </c>
      <c r="V351" s="78">
        <v>1</v>
      </c>
      <c r="W351" s="78">
        <v>0.77</v>
      </c>
      <c r="X351" s="78">
        <v>1.1599999999999999</v>
      </c>
      <c r="Y351" s="70">
        <v>1.2</v>
      </c>
      <c r="Z351" s="71">
        <v>1.9</v>
      </c>
      <c r="AA351" s="77">
        <v>-0.7</v>
      </c>
      <c r="AB351" s="77">
        <v>-0.56999999999999995</v>
      </c>
      <c r="AC351" s="77">
        <v>-0.69</v>
      </c>
      <c r="AD351" s="63" t="s">
        <v>25</v>
      </c>
    </row>
    <row r="352" spans="1:30" ht="17.25" thickBot="1">
      <c r="A352" s="72">
        <v>350</v>
      </c>
      <c r="B352" s="57" t="s">
        <v>3279</v>
      </c>
      <c r="C352" s="58" t="s">
        <v>1814</v>
      </c>
      <c r="D352" s="69" t="s">
        <v>104</v>
      </c>
      <c r="E352" s="58" t="s">
        <v>2653</v>
      </c>
      <c r="F352" s="69" t="s">
        <v>3808</v>
      </c>
      <c r="G352" s="69">
        <v>2002</v>
      </c>
      <c r="H352" s="70">
        <v>4</v>
      </c>
      <c r="I352" s="71">
        <v>247</v>
      </c>
      <c r="J352" s="71">
        <v>62</v>
      </c>
      <c r="K352" s="71">
        <v>30.5</v>
      </c>
      <c r="L352" s="71">
        <v>2.7</v>
      </c>
      <c r="M352" s="70">
        <v>2</v>
      </c>
      <c r="N352" s="71">
        <v>90</v>
      </c>
      <c r="O352" s="71">
        <v>2</v>
      </c>
      <c r="P352" s="70">
        <v>2</v>
      </c>
      <c r="Q352" s="71">
        <v>34</v>
      </c>
      <c r="R352" s="71">
        <v>2</v>
      </c>
      <c r="S352" s="70">
        <v>1</v>
      </c>
      <c r="T352" s="71">
        <v>3</v>
      </c>
      <c r="U352" s="71">
        <v>4</v>
      </c>
      <c r="V352" s="77">
        <v>-1</v>
      </c>
      <c r="W352" s="77">
        <v>-0.36</v>
      </c>
      <c r="X352" s="78">
        <v>0.91</v>
      </c>
      <c r="Y352" s="70">
        <v>3.6</v>
      </c>
      <c r="Z352" s="71">
        <v>4.7</v>
      </c>
      <c r="AA352" s="77">
        <v>-1</v>
      </c>
      <c r="AB352" s="77">
        <v>-0.38</v>
      </c>
      <c r="AC352" s="78">
        <v>0.49</v>
      </c>
      <c r="AD352" s="63" t="s">
        <v>25</v>
      </c>
    </row>
    <row r="353" spans="1:30" ht="17.25" thickBot="1">
      <c r="A353" s="72">
        <v>351</v>
      </c>
      <c r="B353" s="57" t="s">
        <v>261</v>
      </c>
      <c r="C353" s="58" t="s">
        <v>1840</v>
      </c>
      <c r="D353" s="69" t="s">
        <v>104</v>
      </c>
      <c r="E353" s="58" t="s">
        <v>95</v>
      </c>
      <c r="F353" s="69" t="s">
        <v>3809</v>
      </c>
      <c r="G353" s="69">
        <v>1997</v>
      </c>
      <c r="H353" s="70">
        <v>2</v>
      </c>
      <c r="I353" s="71">
        <v>35</v>
      </c>
      <c r="J353" s="71">
        <v>18</v>
      </c>
      <c r="K353" s="71">
        <v>4.3</v>
      </c>
      <c r="L353" s="71">
        <v>0.4</v>
      </c>
      <c r="M353" s="59">
        <v>0</v>
      </c>
      <c r="N353" s="60"/>
      <c r="O353" s="60">
        <v>0</v>
      </c>
      <c r="P353" s="70">
        <v>2</v>
      </c>
      <c r="Q353" s="71">
        <v>18</v>
      </c>
      <c r="R353" s="71">
        <v>2</v>
      </c>
      <c r="S353" s="70">
        <v>1</v>
      </c>
      <c r="T353" s="71">
        <v>1</v>
      </c>
      <c r="U353" s="71">
        <v>1</v>
      </c>
      <c r="V353" s="60">
        <v>0</v>
      </c>
      <c r="W353" s="60">
        <v>0</v>
      </c>
      <c r="X353" s="78">
        <v>1.63</v>
      </c>
      <c r="Y353" s="70">
        <v>1.1000000000000001</v>
      </c>
      <c r="Z353" s="71">
        <v>1</v>
      </c>
      <c r="AA353" s="78">
        <v>0.1</v>
      </c>
      <c r="AB353" s="78">
        <v>0.18</v>
      </c>
      <c r="AC353" s="78">
        <v>1.52</v>
      </c>
      <c r="AD353" s="63" t="s">
        <v>25</v>
      </c>
    </row>
    <row r="354" spans="1:30" ht="17.25" thickBot="1">
      <c r="A354" s="72">
        <v>352</v>
      </c>
      <c r="B354" s="57" t="s">
        <v>262</v>
      </c>
      <c r="C354" s="58" t="s">
        <v>1814</v>
      </c>
      <c r="D354" s="69" t="s">
        <v>104</v>
      </c>
      <c r="E354" s="58" t="s">
        <v>73</v>
      </c>
      <c r="F354" s="69" t="s">
        <v>3810</v>
      </c>
      <c r="G354" s="69">
        <v>1986</v>
      </c>
      <c r="H354" s="70">
        <v>6</v>
      </c>
      <c r="I354" s="71">
        <v>274</v>
      </c>
      <c r="J354" s="71">
        <v>46</v>
      </c>
      <c r="K354" s="71">
        <v>33.799999999999997</v>
      </c>
      <c r="L354" s="71">
        <v>3</v>
      </c>
      <c r="M354" s="70">
        <v>4</v>
      </c>
      <c r="N354" s="71">
        <v>63</v>
      </c>
      <c r="O354" s="60">
        <v>0</v>
      </c>
      <c r="P354" s="70">
        <v>2</v>
      </c>
      <c r="Q354" s="71">
        <v>12</v>
      </c>
      <c r="R354" s="60">
        <v>0</v>
      </c>
      <c r="S354" s="70">
        <v>2</v>
      </c>
      <c r="T354" s="71">
        <v>6</v>
      </c>
      <c r="U354" s="71">
        <v>6</v>
      </c>
      <c r="V354" s="60">
        <v>0</v>
      </c>
      <c r="W354" s="60">
        <v>0</v>
      </c>
      <c r="X354" s="77">
        <v>-0.67</v>
      </c>
      <c r="Y354" s="70">
        <v>6</v>
      </c>
      <c r="Z354" s="71">
        <v>4.8</v>
      </c>
      <c r="AA354" s="78">
        <v>1.2</v>
      </c>
      <c r="AB354" s="78">
        <v>0.41</v>
      </c>
      <c r="AC354" s="78">
        <v>0.15</v>
      </c>
      <c r="AD354" s="63" t="s">
        <v>25</v>
      </c>
    </row>
    <row r="355" spans="1:30" ht="17.25" thickBot="1">
      <c r="A355" s="72">
        <v>353</v>
      </c>
      <c r="B355" s="57" t="s">
        <v>263</v>
      </c>
      <c r="C355" s="58" t="s">
        <v>1814</v>
      </c>
      <c r="D355" s="69" t="s">
        <v>104</v>
      </c>
      <c r="E355" s="58" t="s">
        <v>83</v>
      </c>
      <c r="F355" s="69" t="s">
        <v>3811</v>
      </c>
      <c r="G355" s="69">
        <v>1993</v>
      </c>
      <c r="H355" s="70">
        <v>1</v>
      </c>
      <c r="I355" s="71">
        <v>30</v>
      </c>
      <c r="J355" s="71">
        <v>30</v>
      </c>
      <c r="K355" s="71">
        <v>3.7</v>
      </c>
      <c r="L355" s="71">
        <v>0.3</v>
      </c>
      <c r="M355" s="70">
        <v>1</v>
      </c>
      <c r="N355" s="71">
        <v>30</v>
      </c>
      <c r="O355" s="60">
        <v>0</v>
      </c>
      <c r="P355" s="59">
        <v>0</v>
      </c>
      <c r="Q355" s="60"/>
      <c r="R355" s="60">
        <v>0</v>
      </c>
      <c r="S355" s="59">
        <v>0</v>
      </c>
      <c r="T355" s="71">
        <v>1</v>
      </c>
      <c r="U355" s="71">
        <v>2</v>
      </c>
      <c r="V355" s="77">
        <v>-1</v>
      </c>
      <c r="W355" s="77">
        <v>-3</v>
      </c>
      <c r="X355" s="77">
        <v>-4.2699999999999996</v>
      </c>
      <c r="Y355" s="70">
        <v>0.3</v>
      </c>
      <c r="Z355" s="71">
        <v>1.1000000000000001</v>
      </c>
      <c r="AA355" s="77">
        <v>-0.8</v>
      </c>
      <c r="AB355" s="77">
        <v>-2.4300000000000002</v>
      </c>
      <c r="AC355" s="77">
        <v>-2.85</v>
      </c>
      <c r="AD355" s="63" t="s">
        <v>25</v>
      </c>
    </row>
    <row r="356" spans="1:30" ht="17.25" thickBot="1">
      <c r="A356" s="72">
        <v>354</v>
      </c>
      <c r="B356" s="57" t="s">
        <v>264</v>
      </c>
      <c r="C356" s="58" t="s">
        <v>1814</v>
      </c>
      <c r="D356" s="69" t="s">
        <v>104</v>
      </c>
      <c r="E356" s="58" t="s">
        <v>85</v>
      </c>
      <c r="F356" s="69" t="s">
        <v>3812</v>
      </c>
      <c r="G356" s="69">
        <v>1999</v>
      </c>
      <c r="H356" s="70">
        <v>9</v>
      </c>
      <c r="I356" s="71">
        <v>810</v>
      </c>
      <c r="J356" s="71">
        <v>90</v>
      </c>
      <c r="K356" s="71">
        <v>100</v>
      </c>
      <c r="L356" s="71">
        <v>9</v>
      </c>
      <c r="M356" s="70">
        <v>9</v>
      </c>
      <c r="N356" s="71">
        <v>90</v>
      </c>
      <c r="O356" s="71">
        <v>9</v>
      </c>
      <c r="P356" s="59">
        <v>0</v>
      </c>
      <c r="Q356" s="60"/>
      <c r="R356" s="60">
        <v>0</v>
      </c>
      <c r="S356" s="70">
        <v>1.33</v>
      </c>
      <c r="T356" s="71">
        <v>7</v>
      </c>
      <c r="U356" s="71">
        <v>11</v>
      </c>
      <c r="V356" s="77">
        <v>-4</v>
      </c>
      <c r="W356" s="77">
        <v>-0.44</v>
      </c>
      <c r="X356" s="60"/>
      <c r="Y356" s="70">
        <v>10.1</v>
      </c>
      <c r="Z356" s="71">
        <v>13</v>
      </c>
      <c r="AA356" s="77">
        <v>-2.9</v>
      </c>
      <c r="AB356" s="77">
        <v>-0.32</v>
      </c>
      <c r="AC356" s="60"/>
      <c r="AD356" s="63" t="s">
        <v>25</v>
      </c>
    </row>
    <row r="357" spans="1:30" ht="17.25" thickBot="1">
      <c r="A357" s="72">
        <v>355</v>
      </c>
      <c r="B357" s="57" t="s">
        <v>265</v>
      </c>
      <c r="C357" s="58" t="s">
        <v>1863</v>
      </c>
      <c r="D357" s="69" t="s">
        <v>102</v>
      </c>
      <c r="E357" s="58" t="s">
        <v>73</v>
      </c>
      <c r="F357" s="69" t="s">
        <v>3813</v>
      </c>
      <c r="G357" s="69">
        <v>1997</v>
      </c>
      <c r="H357" s="70">
        <v>9</v>
      </c>
      <c r="I357" s="71">
        <v>755</v>
      </c>
      <c r="J357" s="71">
        <v>84</v>
      </c>
      <c r="K357" s="71">
        <v>93.2</v>
      </c>
      <c r="L357" s="71">
        <v>8.4</v>
      </c>
      <c r="M357" s="70">
        <v>8</v>
      </c>
      <c r="N357" s="71">
        <v>89</v>
      </c>
      <c r="O357" s="71">
        <v>7</v>
      </c>
      <c r="P357" s="70">
        <v>1</v>
      </c>
      <c r="Q357" s="71">
        <v>45</v>
      </c>
      <c r="R357" s="60">
        <v>0</v>
      </c>
      <c r="S357" s="70">
        <v>1.78</v>
      </c>
      <c r="T357" s="71">
        <v>21</v>
      </c>
      <c r="U357" s="71">
        <v>17</v>
      </c>
      <c r="V357" s="78">
        <v>4</v>
      </c>
      <c r="W357" s="78">
        <v>0.48</v>
      </c>
      <c r="X357" s="78">
        <v>0.48</v>
      </c>
      <c r="Y357" s="70">
        <v>16.899999999999999</v>
      </c>
      <c r="Z357" s="71">
        <v>14</v>
      </c>
      <c r="AA357" s="78">
        <v>2.9</v>
      </c>
      <c r="AB357" s="78">
        <v>0.35</v>
      </c>
      <c r="AC357" s="78">
        <v>0.57999999999999996</v>
      </c>
      <c r="AD357" s="63" t="s">
        <v>25</v>
      </c>
    </row>
    <row r="358" spans="1:30" ht="17.25" thickBot="1">
      <c r="A358" s="72">
        <v>356</v>
      </c>
      <c r="B358" s="57" t="s">
        <v>266</v>
      </c>
      <c r="C358" s="58" t="s">
        <v>1861</v>
      </c>
      <c r="D358" s="69" t="s">
        <v>102</v>
      </c>
      <c r="E358" s="58" t="s">
        <v>75</v>
      </c>
      <c r="F358" s="69" t="s">
        <v>3814</v>
      </c>
      <c r="G358" s="69">
        <v>1994</v>
      </c>
      <c r="H358" s="70">
        <v>1</v>
      </c>
      <c r="I358" s="71">
        <v>33</v>
      </c>
      <c r="J358" s="71">
        <v>33</v>
      </c>
      <c r="K358" s="71">
        <v>4.0999999999999996</v>
      </c>
      <c r="L358" s="71">
        <v>0.4</v>
      </c>
      <c r="M358" s="59">
        <v>0</v>
      </c>
      <c r="N358" s="60"/>
      <c r="O358" s="60">
        <v>0</v>
      </c>
      <c r="P358" s="70">
        <v>1</v>
      </c>
      <c r="Q358" s="71">
        <v>33</v>
      </c>
      <c r="R358" s="60">
        <v>0</v>
      </c>
      <c r="S358" s="70">
        <v>3</v>
      </c>
      <c r="T358" s="71">
        <v>1</v>
      </c>
      <c r="U358" s="60">
        <v>0</v>
      </c>
      <c r="V358" s="78">
        <v>1</v>
      </c>
      <c r="W358" s="78">
        <v>2.73</v>
      </c>
      <c r="X358" s="78">
        <v>3.65</v>
      </c>
      <c r="Y358" s="70">
        <v>1.2</v>
      </c>
      <c r="Z358" s="71">
        <v>0.6</v>
      </c>
      <c r="AA358" s="78">
        <v>0.7</v>
      </c>
      <c r="AB358" s="78">
        <v>1.79</v>
      </c>
      <c r="AC358" s="78">
        <v>2.68</v>
      </c>
      <c r="AD358" s="63" t="s">
        <v>25</v>
      </c>
    </row>
    <row r="359" spans="1:30" ht="17.25" thickBot="1">
      <c r="A359" s="72">
        <v>357</v>
      </c>
      <c r="B359" s="57" t="s">
        <v>3126</v>
      </c>
      <c r="C359" s="58" t="s">
        <v>1826</v>
      </c>
      <c r="D359" s="69" t="s">
        <v>1812</v>
      </c>
      <c r="E359" s="58" t="s">
        <v>91</v>
      </c>
      <c r="F359" s="69" t="s">
        <v>3815</v>
      </c>
      <c r="G359" s="69">
        <v>2000</v>
      </c>
      <c r="H359" s="70">
        <v>6</v>
      </c>
      <c r="I359" s="71">
        <v>100</v>
      </c>
      <c r="J359" s="71">
        <v>17</v>
      </c>
      <c r="K359" s="71">
        <v>12.3</v>
      </c>
      <c r="L359" s="71">
        <v>1.1000000000000001</v>
      </c>
      <c r="M359" s="59">
        <v>0</v>
      </c>
      <c r="N359" s="60"/>
      <c r="O359" s="60">
        <v>0</v>
      </c>
      <c r="P359" s="70">
        <v>6</v>
      </c>
      <c r="Q359" s="71">
        <v>17</v>
      </c>
      <c r="R359" s="60">
        <v>0</v>
      </c>
      <c r="S359" s="70">
        <v>1.17</v>
      </c>
      <c r="T359" s="71">
        <v>1</v>
      </c>
      <c r="U359" s="71">
        <v>6</v>
      </c>
      <c r="V359" s="77">
        <v>-5</v>
      </c>
      <c r="W359" s="77">
        <v>-4.5</v>
      </c>
      <c r="X359" s="77">
        <v>-5.13</v>
      </c>
      <c r="Y359" s="70">
        <v>0.9</v>
      </c>
      <c r="Z359" s="71">
        <v>2.2999999999999998</v>
      </c>
      <c r="AA359" s="77">
        <v>-1.4</v>
      </c>
      <c r="AB359" s="77">
        <v>-1.22</v>
      </c>
      <c r="AC359" s="77">
        <v>-0.77</v>
      </c>
      <c r="AD359" s="63" t="s">
        <v>25</v>
      </c>
    </row>
    <row r="360" spans="1:30" ht="17.25" thickBot="1">
      <c r="A360" s="72">
        <v>358</v>
      </c>
      <c r="B360" s="57" t="s">
        <v>2970</v>
      </c>
      <c r="C360" s="58" t="s">
        <v>1823</v>
      </c>
      <c r="D360" s="69" t="s">
        <v>104</v>
      </c>
      <c r="E360" s="58" t="s">
        <v>87</v>
      </c>
      <c r="F360" s="69" t="s">
        <v>3816</v>
      </c>
      <c r="G360" s="69">
        <v>1997</v>
      </c>
      <c r="H360" s="70">
        <v>4</v>
      </c>
      <c r="I360" s="71">
        <v>168</v>
      </c>
      <c r="J360" s="71">
        <v>42</v>
      </c>
      <c r="K360" s="71">
        <v>20.7</v>
      </c>
      <c r="L360" s="71">
        <v>1.9</v>
      </c>
      <c r="M360" s="70">
        <v>1</v>
      </c>
      <c r="N360" s="71">
        <v>52</v>
      </c>
      <c r="O360" s="60">
        <v>0</v>
      </c>
      <c r="P360" s="70">
        <v>3</v>
      </c>
      <c r="Q360" s="71">
        <v>39</v>
      </c>
      <c r="R360" s="71">
        <v>2</v>
      </c>
      <c r="S360" s="70">
        <v>1.25</v>
      </c>
      <c r="T360" s="60">
        <v>0</v>
      </c>
      <c r="U360" s="71">
        <v>1</v>
      </c>
      <c r="V360" s="77">
        <v>-1</v>
      </c>
      <c r="W360" s="77">
        <v>-0.54</v>
      </c>
      <c r="X360" s="77">
        <v>-0.4</v>
      </c>
      <c r="Y360" s="70">
        <v>1.6</v>
      </c>
      <c r="Z360" s="71">
        <v>1.9</v>
      </c>
      <c r="AA360" s="77">
        <v>-0.3</v>
      </c>
      <c r="AB360" s="77">
        <v>-0.16</v>
      </c>
      <c r="AC360" s="78">
        <v>0.04</v>
      </c>
      <c r="AD360" s="63" t="s">
        <v>25</v>
      </c>
    </row>
    <row r="361" spans="1:30" ht="17.25" thickBot="1">
      <c r="A361" s="72">
        <v>359</v>
      </c>
      <c r="B361" s="57" t="s">
        <v>267</v>
      </c>
      <c r="C361" s="58" t="s">
        <v>1840</v>
      </c>
      <c r="D361" s="69" t="s">
        <v>1821</v>
      </c>
      <c r="E361" s="58" t="s">
        <v>95</v>
      </c>
      <c r="F361" s="69" t="s">
        <v>3817</v>
      </c>
      <c r="G361" s="69">
        <v>1992</v>
      </c>
      <c r="H361" s="70">
        <v>5</v>
      </c>
      <c r="I361" s="71">
        <v>88</v>
      </c>
      <c r="J361" s="71">
        <v>18</v>
      </c>
      <c r="K361" s="71">
        <v>10.9</v>
      </c>
      <c r="L361" s="71">
        <v>1</v>
      </c>
      <c r="M361" s="59">
        <v>0</v>
      </c>
      <c r="N361" s="60"/>
      <c r="O361" s="60">
        <v>0</v>
      </c>
      <c r="P361" s="70">
        <v>5</v>
      </c>
      <c r="Q361" s="71">
        <v>18</v>
      </c>
      <c r="R361" s="71">
        <v>2</v>
      </c>
      <c r="S361" s="70">
        <v>0.2</v>
      </c>
      <c r="T361" s="71">
        <v>1</v>
      </c>
      <c r="U361" s="71">
        <v>1</v>
      </c>
      <c r="V361" s="60">
        <v>0</v>
      </c>
      <c r="W361" s="60">
        <v>0</v>
      </c>
      <c r="X361" s="78">
        <v>1.75</v>
      </c>
      <c r="Y361" s="70">
        <v>2.8</v>
      </c>
      <c r="Z361" s="71">
        <v>1.9</v>
      </c>
      <c r="AA361" s="78">
        <v>0.9</v>
      </c>
      <c r="AB361" s="78">
        <v>0.96</v>
      </c>
      <c r="AC361" s="78">
        <v>2.52</v>
      </c>
      <c r="AD361" s="63" t="s">
        <v>25</v>
      </c>
    </row>
    <row r="362" spans="1:30" ht="17.25" thickBot="1">
      <c r="A362" s="72">
        <v>360</v>
      </c>
      <c r="B362" s="57" t="s">
        <v>2895</v>
      </c>
      <c r="C362" s="58" t="s">
        <v>1843</v>
      </c>
      <c r="D362" s="69" t="s">
        <v>103</v>
      </c>
      <c r="E362" s="58" t="s">
        <v>81</v>
      </c>
      <c r="F362" s="69" t="s">
        <v>4036</v>
      </c>
      <c r="G362" s="69">
        <v>2004</v>
      </c>
      <c r="H362" s="59">
        <v>0</v>
      </c>
      <c r="I362" s="60"/>
      <c r="J362" s="60"/>
      <c r="K362" s="60"/>
      <c r="L362" s="60"/>
      <c r="M362" s="59">
        <v>0</v>
      </c>
      <c r="N362" s="60"/>
      <c r="O362" s="60">
        <v>0</v>
      </c>
      <c r="P362" s="59">
        <v>0</v>
      </c>
      <c r="Q362" s="60"/>
      <c r="R362" s="71">
        <v>1</v>
      </c>
      <c r="S362" s="59"/>
      <c r="T362" s="60"/>
      <c r="U362" s="60"/>
      <c r="V362" s="60"/>
      <c r="W362" s="60"/>
      <c r="X362" s="60"/>
      <c r="Y362" s="59"/>
      <c r="Z362" s="60"/>
      <c r="AA362" s="60"/>
      <c r="AB362" s="60"/>
      <c r="AC362" s="60"/>
      <c r="AD362" s="63" t="s">
        <v>25</v>
      </c>
    </row>
    <row r="363" spans="1:30" ht="17.25" thickBot="1">
      <c r="A363" s="72">
        <v>361</v>
      </c>
      <c r="B363" s="57" t="s">
        <v>3280</v>
      </c>
      <c r="C363" s="58" t="s">
        <v>1822</v>
      </c>
      <c r="D363" s="69" t="s">
        <v>1835</v>
      </c>
      <c r="E363" s="58" t="s">
        <v>83</v>
      </c>
      <c r="F363" s="69" t="s">
        <v>4037</v>
      </c>
      <c r="G363" s="69">
        <v>1993</v>
      </c>
      <c r="H363" s="59">
        <v>0</v>
      </c>
      <c r="I363" s="60"/>
      <c r="J363" s="60"/>
      <c r="K363" s="60"/>
      <c r="L363" s="60"/>
      <c r="M363" s="59">
        <v>0</v>
      </c>
      <c r="N363" s="60"/>
      <c r="O363" s="60">
        <v>0</v>
      </c>
      <c r="P363" s="59">
        <v>0</v>
      </c>
      <c r="Q363" s="60"/>
      <c r="R363" s="71">
        <v>1</v>
      </c>
      <c r="S363" s="59"/>
      <c r="T363" s="60"/>
      <c r="U363" s="60"/>
      <c r="V363" s="60"/>
      <c r="W363" s="60"/>
      <c r="X363" s="60"/>
      <c r="Y363" s="59"/>
      <c r="Z363" s="60"/>
      <c r="AA363" s="60"/>
      <c r="AB363" s="60"/>
      <c r="AC363" s="60"/>
      <c r="AD363" s="63" t="s">
        <v>25</v>
      </c>
    </row>
    <row r="364" spans="1:30" ht="17.25" thickBot="1">
      <c r="A364" s="72">
        <v>362</v>
      </c>
      <c r="B364" s="57" t="s">
        <v>2701</v>
      </c>
      <c r="C364" s="58" t="s">
        <v>1814</v>
      </c>
      <c r="D364" s="69" t="s">
        <v>102</v>
      </c>
      <c r="E364" s="58" t="s">
        <v>2653</v>
      </c>
      <c r="F364" s="69" t="s">
        <v>3818</v>
      </c>
      <c r="G364" s="69">
        <v>1995</v>
      </c>
      <c r="H364" s="70">
        <v>9</v>
      </c>
      <c r="I364" s="71">
        <v>770</v>
      </c>
      <c r="J364" s="71">
        <v>86</v>
      </c>
      <c r="K364" s="71">
        <v>95.1</v>
      </c>
      <c r="L364" s="71">
        <v>8.6</v>
      </c>
      <c r="M364" s="70">
        <v>9</v>
      </c>
      <c r="N364" s="71">
        <v>86</v>
      </c>
      <c r="O364" s="71">
        <v>6</v>
      </c>
      <c r="P364" s="59">
        <v>0</v>
      </c>
      <c r="Q364" s="60"/>
      <c r="R364" s="60">
        <v>0</v>
      </c>
      <c r="S364" s="70">
        <v>0.56000000000000005</v>
      </c>
      <c r="T364" s="71">
        <v>6</v>
      </c>
      <c r="U364" s="71">
        <v>17</v>
      </c>
      <c r="V364" s="77">
        <v>-11</v>
      </c>
      <c r="W364" s="77">
        <v>-1.29</v>
      </c>
      <c r="X364" s="77">
        <v>-5.79</v>
      </c>
      <c r="Y364" s="70">
        <v>9.9</v>
      </c>
      <c r="Z364" s="71">
        <v>17.5</v>
      </c>
      <c r="AA364" s="77">
        <v>-7.6</v>
      </c>
      <c r="AB364" s="77">
        <v>-0.89</v>
      </c>
      <c r="AC364" s="77">
        <v>-3.38</v>
      </c>
      <c r="AD364" s="63" t="s">
        <v>25</v>
      </c>
    </row>
    <row r="365" spans="1:30" ht="17.25" thickBot="1">
      <c r="A365" s="72">
        <v>363</v>
      </c>
      <c r="B365" s="57" t="s">
        <v>268</v>
      </c>
      <c r="C365" s="58" t="s">
        <v>1814</v>
      </c>
      <c r="D365" s="69" t="s">
        <v>103</v>
      </c>
      <c r="E365" s="58" t="s">
        <v>69</v>
      </c>
      <c r="F365" s="69" t="s">
        <v>3819</v>
      </c>
      <c r="G365" s="69">
        <v>1999</v>
      </c>
      <c r="H365" s="70">
        <v>5</v>
      </c>
      <c r="I365" s="71">
        <v>292</v>
      </c>
      <c r="J365" s="71">
        <v>58</v>
      </c>
      <c r="K365" s="71">
        <v>36</v>
      </c>
      <c r="L365" s="71">
        <v>3.2</v>
      </c>
      <c r="M365" s="70">
        <v>4</v>
      </c>
      <c r="N365" s="71">
        <v>72</v>
      </c>
      <c r="O365" s="60">
        <v>0</v>
      </c>
      <c r="P365" s="70">
        <v>1</v>
      </c>
      <c r="Q365" s="71">
        <v>3</v>
      </c>
      <c r="R365" s="60">
        <v>0</v>
      </c>
      <c r="S365" s="70">
        <v>1.8</v>
      </c>
      <c r="T365" s="60">
        <v>0</v>
      </c>
      <c r="U365" s="71">
        <v>4</v>
      </c>
      <c r="V365" s="77">
        <v>-4</v>
      </c>
      <c r="W365" s="77">
        <v>-1.23</v>
      </c>
      <c r="X365" s="77">
        <v>-1.58</v>
      </c>
      <c r="Y365" s="70">
        <v>4.0999999999999996</v>
      </c>
      <c r="Z365" s="71">
        <v>4.2</v>
      </c>
      <c r="AA365" s="60">
        <v>0</v>
      </c>
      <c r="AB365" s="77">
        <v>-0.01</v>
      </c>
      <c r="AC365" s="77">
        <v>-0.06</v>
      </c>
      <c r="AD365" s="63" t="s">
        <v>25</v>
      </c>
    </row>
    <row r="366" spans="1:30" ht="17.25" thickBot="1">
      <c r="A366" s="72">
        <v>364</v>
      </c>
      <c r="B366" s="57" t="s">
        <v>269</v>
      </c>
      <c r="C366" s="58" t="s">
        <v>1814</v>
      </c>
      <c r="D366" s="69" t="s">
        <v>102</v>
      </c>
      <c r="E366" s="58" t="s">
        <v>91</v>
      </c>
      <c r="F366" s="69" t="s">
        <v>4038</v>
      </c>
      <c r="G366" s="69">
        <v>2004</v>
      </c>
      <c r="H366" s="59">
        <v>0</v>
      </c>
      <c r="I366" s="60"/>
      <c r="J366" s="60"/>
      <c r="K366" s="60"/>
      <c r="L366" s="60"/>
      <c r="M366" s="59">
        <v>0</v>
      </c>
      <c r="N366" s="60"/>
      <c r="O366" s="60">
        <v>0</v>
      </c>
      <c r="P366" s="59">
        <v>0</v>
      </c>
      <c r="Q366" s="60"/>
      <c r="R366" s="71">
        <v>6</v>
      </c>
      <c r="S366" s="59"/>
      <c r="T366" s="60"/>
      <c r="U366" s="60"/>
      <c r="V366" s="60"/>
      <c r="W366" s="60"/>
      <c r="X366" s="60"/>
      <c r="Y366" s="59"/>
      <c r="Z366" s="60"/>
      <c r="AA366" s="60"/>
      <c r="AB366" s="60"/>
      <c r="AC366" s="60"/>
      <c r="AD366" s="63" t="s">
        <v>25</v>
      </c>
    </row>
    <row r="367" spans="1:30" ht="17.25" thickBot="1">
      <c r="A367" s="72">
        <v>365</v>
      </c>
      <c r="B367" s="57" t="s">
        <v>270</v>
      </c>
      <c r="C367" s="58" t="s">
        <v>1864</v>
      </c>
      <c r="D367" s="69" t="s">
        <v>2841</v>
      </c>
      <c r="E367" s="58" t="s">
        <v>81</v>
      </c>
      <c r="F367" s="69" t="s">
        <v>3820</v>
      </c>
      <c r="G367" s="69">
        <v>2001</v>
      </c>
      <c r="H367" s="70">
        <v>8</v>
      </c>
      <c r="I367" s="71">
        <v>309</v>
      </c>
      <c r="J367" s="71">
        <v>39</v>
      </c>
      <c r="K367" s="71">
        <v>38.1</v>
      </c>
      <c r="L367" s="71">
        <v>3.4</v>
      </c>
      <c r="M367" s="70">
        <v>4</v>
      </c>
      <c r="N367" s="71">
        <v>58</v>
      </c>
      <c r="O367" s="60">
        <v>0</v>
      </c>
      <c r="P367" s="70">
        <v>4</v>
      </c>
      <c r="Q367" s="71">
        <v>19</v>
      </c>
      <c r="R367" s="60">
        <v>0</v>
      </c>
      <c r="S367" s="70">
        <v>1.1299999999999999</v>
      </c>
      <c r="T367" s="71">
        <v>4</v>
      </c>
      <c r="U367" s="71">
        <v>2</v>
      </c>
      <c r="V367" s="78">
        <v>2</v>
      </c>
      <c r="W367" s="78">
        <v>0.57999999999999996</v>
      </c>
      <c r="X367" s="78">
        <v>0.22</v>
      </c>
      <c r="Y367" s="70">
        <v>4.7</v>
      </c>
      <c r="Z367" s="71">
        <v>2.6</v>
      </c>
      <c r="AA367" s="78">
        <v>2.2000000000000002</v>
      </c>
      <c r="AB367" s="78">
        <v>0.63</v>
      </c>
      <c r="AC367" s="77">
        <v>-0.28000000000000003</v>
      </c>
      <c r="AD367" s="63" t="s">
        <v>25</v>
      </c>
    </row>
    <row r="368" spans="1:30" ht="17.25" thickBot="1">
      <c r="A368" s="72">
        <v>366</v>
      </c>
      <c r="B368" s="57" t="s">
        <v>2839</v>
      </c>
      <c r="C368" s="58" t="s">
        <v>1824</v>
      </c>
      <c r="D368" s="69" t="s">
        <v>102</v>
      </c>
      <c r="E368" s="58" t="s">
        <v>75</v>
      </c>
      <c r="F368" s="69" t="s">
        <v>3479</v>
      </c>
      <c r="G368" s="69">
        <v>2001</v>
      </c>
      <c r="H368" s="70">
        <v>3</v>
      </c>
      <c r="I368" s="71">
        <v>28</v>
      </c>
      <c r="J368" s="71">
        <v>9</v>
      </c>
      <c r="K368" s="71">
        <v>3.5</v>
      </c>
      <c r="L368" s="71">
        <v>0.3</v>
      </c>
      <c r="M368" s="59">
        <v>0</v>
      </c>
      <c r="N368" s="60"/>
      <c r="O368" s="60">
        <v>0</v>
      </c>
      <c r="P368" s="70">
        <v>3</v>
      </c>
      <c r="Q368" s="71">
        <v>9</v>
      </c>
      <c r="R368" s="71">
        <v>5</v>
      </c>
      <c r="S368" s="70">
        <v>1</v>
      </c>
      <c r="T368" s="71">
        <v>1</v>
      </c>
      <c r="U368" s="71">
        <v>2</v>
      </c>
      <c r="V368" s="77">
        <v>-1</v>
      </c>
      <c r="W368" s="77">
        <v>-3.21</v>
      </c>
      <c r="X368" s="77">
        <v>-2.52</v>
      </c>
      <c r="Y368" s="70">
        <v>0.4</v>
      </c>
      <c r="Z368" s="71">
        <v>1.5</v>
      </c>
      <c r="AA368" s="77">
        <v>-1.1000000000000001</v>
      </c>
      <c r="AB368" s="77">
        <v>-3.66</v>
      </c>
      <c r="AC368" s="77">
        <v>-2.98</v>
      </c>
      <c r="AD368" s="63" t="s">
        <v>25</v>
      </c>
    </row>
    <row r="369" spans="1:30" ht="17.25" thickBot="1">
      <c r="A369" s="72">
        <v>367</v>
      </c>
      <c r="B369" s="57" t="s">
        <v>2743</v>
      </c>
      <c r="C369" s="58" t="s">
        <v>2744</v>
      </c>
      <c r="D369" s="69" t="s">
        <v>111</v>
      </c>
      <c r="E369" s="58" t="s">
        <v>2350</v>
      </c>
      <c r="F369" s="69" t="s">
        <v>3462</v>
      </c>
      <c r="G369" s="69">
        <v>1998</v>
      </c>
      <c r="H369" s="59">
        <v>0</v>
      </c>
      <c r="I369" s="60"/>
      <c r="J369" s="60"/>
      <c r="K369" s="60"/>
      <c r="L369" s="60"/>
      <c r="M369" s="59">
        <v>0</v>
      </c>
      <c r="N369" s="60"/>
      <c r="O369" s="60">
        <v>0</v>
      </c>
      <c r="P369" s="59">
        <v>0</v>
      </c>
      <c r="Q369" s="60"/>
      <c r="R369" s="71">
        <v>9</v>
      </c>
      <c r="S369" s="59"/>
      <c r="T369" s="60"/>
      <c r="U369" s="60"/>
      <c r="V369" s="60"/>
      <c r="W369" s="60"/>
      <c r="X369" s="60"/>
      <c r="Y369" s="59"/>
      <c r="Z369" s="60"/>
      <c r="AA369" s="60"/>
      <c r="AB369" s="60"/>
      <c r="AC369" s="60"/>
      <c r="AD369" s="63" t="s">
        <v>25</v>
      </c>
    </row>
    <row r="370" spans="1:30" ht="17.25" thickBot="1">
      <c r="A370" s="72">
        <v>368</v>
      </c>
      <c r="B370" s="57" t="s">
        <v>3089</v>
      </c>
      <c r="C370" s="58" t="s">
        <v>1824</v>
      </c>
      <c r="D370" s="69" t="s">
        <v>104</v>
      </c>
      <c r="E370" s="58" t="s">
        <v>87</v>
      </c>
      <c r="F370" s="69" t="s">
        <v>3821</v>
      </c>
      <c r="G370" s="69">
        <v>2002</v>
      </c>
      <c r="H370" s="70">
        <v>3</v>
      </c>
      <c r="I370" s="71">
        <v>270</v>
      </c>
      <c r="J370" s="71">
        <v>90</v>
      </c>
      <c r="K370" s="71">
        <v>33.299999999999997</v>
      </c>
      <c r="L370" s="71">
        <v>3</v>
      </c>
      <c r="M370" s="70">
        <v>3</v>
      </c>
      <c r="N370" s="71">
        <v>90</v>
      </c>
      <c r="O370" s="71">
        <v>3</v>
      </c>
      <c r="P370" s="59">
        <v>0</v>
      </c>
      <c r="Q370" s="60"/>
      <c r="R370" s="60">
        <v>0</v>
      </c>
      <c r="S370" s="70">
        <v>1</v>
      </c>
      <c r="T370" s="71">
        <v>3</v>
      </c>
      <c r="U370" s="71">
        <v>3</v>
      </c>
      <c r="V370" s="60">
        <v>0</v>
      </c>
      <c r="W370" s="60">
        <v>0</v>
      </c>
      <c r="X370" s="78">
        <v>0.33</v>
      </c>
      <c r="Y370" s="70">
        <v>4.5</v>
      </c>
      <c r="Z370" s="71">
        <v>4.2</v>
      </c>
      <c r="AA370" s="78">
        <v>0.3</v>
      </c>
      <c r="AB370" s="78">
        <v>0.1</v>
      </c>
      <c r="AC370" s="78">
        <v>0.44</v>
      </c>
      <c r="AD370" s="63" t="s">
        <v>25</v>
      </c>
    </row>
    <row r="371" spans="1:30" ht="17.25" thickBot="1">
      <c r="A371" s="72">
        <v>369</v>
      </c>
      <c r="B371" s="57" t="s">
        <v>271</v>
      </c>
      <c r="C371" s="58" t="s">
        <v>1814</v>
      </c>
      <c r="D371" s="69" t="s">
        <v>102</v>
      </c>
      <c r="E371" s="58" t="s">
        <v>67</v>
      </c>
      <c r="F371" s="69" t="s">
        <v>3822</v>
      </c>
      <c r="G371" s="69">
        <v>1995</v>
      </c>
      <c r="H371" s="70">
        <v>4</v>
      </c>
      <c r="I371" s="71">
        <v>105</v>
      </c>
      <c r="J371" s="71">
        <v>26</v>
      </c>
      <c r="K371" s="71">
        <v>13</v>
      </c>
      <c r="L371" s="71">
        <v>1.2</v>
      </c>
      <c r="M371" s="70">
        <v>1</v>
      </c>
      <c r="N371" s="71">
        <v>90</v>
      </c>
      <c r="O371" s="71">
        <v>1</v>
      </c>
      <c r="P371" s="70">
        <v>3</v>
      </c>
      <c r="Q371" s="71">
        <v>5</v>
      </c>
      <c r="R371" s="71">
        <v>4</v>
      </c>
      <c r="S371" s="70">
        <v>2.5</v>
      </c>
      <c r="T371" s="71">
        <v>5</v>
      </c>
      <c r="U371" s="71">
        <v>1</v>
      </c>
      <c r="V371" s="78">
        <v>4</v>
      </c>
      <c r="W371" s="78">
        <v>3.43</v>
      </c>
      <c r="X371" s="78">
        <v>2.02</v>
      </c>
      <c r="Y371" s="70">
        <v>3</v>
      </c>
      <c r="Z371" s="71">
        <v>1.6</v>
      </c>
      <c r="AA371" s="78">
        <v>1.4</v>
      </c>
      <c r="AB371" s="78">
        <v>1.19</v>
      </c>
      <c r="AC371" s="78">
        <v>0.05</v>
      </c>
      <c r="AD371" s="63" t="s">
        <v>25</v>
      </c>
    </row>
    <row r="372" spans="1:30" ht="17.25" thickBot="1">
      <c r="A372" s="72">
        <v>370</v>
      </c>
      <c r="B372" s="57" t="s">
        <v>272</v>
      </c>
      <c r="C372" s="58" t="s">
        <v>1864</v>
      </c>
      <c r="D372" s="69" t="s">
        <v>104</v>
      </c>
      <c r="E372" s="58" t="s">
        <v>96</v>
      </c>
      <c r="F372" s="69" t="s">
        <v>3823</v>
      </c>
      <c r="G372" s="69">
        <v>1999</v>
      </c>
      <c r="H372" s="70">
        <v>5</v>
      </c>
      <c r="I372" s="71">
        <v>447</v>
      </c>
      <c r="J372" s="71">
        <v>89</v>
      </c>
      <c r="K372" s="71">
        <v>55.2</v>
      </c>
      <c r="L372" s="71">
        <v>5</v>
      </c>
      <c r="M372" s="70">
        <v>5</v>
      </c>
      <c r="N372" s="71">
        <v>89</v>
      </c>
      <c r="O372" s="71">
        <v>4</v>
      </c>
      <c r="P372" s="59">
        <v>0</v>
      </c>
      <c r="Q372" s="60"/>
      <c r="R372" s="71">
        <v>4</v>
      </c>
      <c r="S372" s="70">
        <v>1.2</v>
      </c>
      <c r="T372" s="71">
        <v>7</v>
      </c>
      <c r="U372" s="71">
        <v>5</v>
      </c>
      <c r="V372" s="78">
        <v>2</v>
      </c>
      <c r="W372" s="78">
        <v>0.4</v>
      </c>
      <c r="X372" s="78">
        <v>2.14</v>
      </c>
      <c r="Y372" s="70">
        <v>7.7</v>
      </c>
      <c r="Z372" s="71">
        <v>5.2</v>
      </c>
      <c r="AA372" s="78">
        <v>2.5</v>
      </c>
      <c r="AB372" s="78">
        <v>0.51</v>
      </c>
      <c r="AC372" s="78">
        <v>0.53</v>
      </c>
      <c r="AD372" s="63" t="s">
        <v>25</v>
      </c>
    </row>
    <row r="373" spans="1:30" ht="17.25" thickBot="1">
      <c r="A373" s="72">
        <v>371</v>
      </c>
      <c r="B373" s="57" t="s">
        <v>374</v>
      </c>
      <c r="C373" s="58" t="s">
        <v>1870</v>
      </c>
      <c r="D373" s="69" t="s">
        <v>103</v>
      </c>
      <c r="E373" s="58" t="s">
        <v>2653</v>
      </c>
      <c r="F373" s="69" t="s">
        <v>3824</v>
      </c>
      <c r="G373" s="69">
        <v>1994</v>
      </c>
      <c r="H373" s="70">
        <v>9</v>
      </c>
      <c r="I373" s="71">
        <v>810</v>
      </c>
      <c r="J373" s="71">
        <v>90</v>
      </c>
      <c r="K373" s="71">
        <v>100</v>
      </c>
      <c r="L373" s="71">
        <v>9</v>
      </c>
      <c r="M373" s="70">
        <v>9</v>
      </c>
      <c r="N373" s="71">
        <v>90</v>
      </c>
      <c r="O373" s="71">
        <v>9</v>
      </c>
      <c r="P373" s="59">
        <v>0</v>
      </c>
      <c r="Q373" s="60"/>
      <c r="R373" s="60">
        <v>0</v>
      </c>
      <c r="S373" s="70">
        <v>0.56000000000000005</v>
      </c>
      <c r="T373" s="71">
        <v>8</v>
      </c>
      <c r="U373" s="71">
        <v>17</v>
      </c>
      <c r="V373" s="77">
        <v>-9</v>
      </c>
      <c r="W373" s="77">
        <v>-1</v>
      </c>
      <c r="X373" s="60"/>
      <c r="Y373" s="70">
        <v>11.2</v>
      </c>
      <c r="Z373" s="71">
        <v>17.7</v>
      </c>
      <c r="AA373" s="77">
        <v>-6.5</v>
      </c>
      <c r="AB373" s="77">
        <v>-0.72</v>
      </c>
      <c r="AC373" s="60"/>
      <c r="AD373" s="63" t="s">
        <v>25</v>
      </c>
    </row>
    <row r="374" spans="1:30" ht="17.25" thickBot="1">
      <c r="A374" s="72">
        <v>372</v>
      </c>
      <c r="B374" s="57" t="s">
        <v>273</v>
      </c>
      <c r="C374" s="58" t="s">
        <v>1814</v>
      </c>
      <c r="D374" s="69" t="s">
        <v>102</v>
      </c>
      <c r="E374" s="58" t="s">
        <v>63</v>
      </c>
      <c r="F374" s="69" t="s">
        <v>3825</v>
      </c>
      <c r="G374" s="69">
        <v>1999</v>
      </c>
      <c r="H374" s="70">
        <v>3</v>
      </c>
      <c r="I374" s="71">
        <v>37</v>
      </c>
      <c r="J374" s="71">
        <v>12</v>
      </c>
      <c r="K374" s="71">
        <v>4.5999999999999996</v>
      </c>
      <c r="L374" s="71">
        <v>0.4</v>
      </c>
      <c r="M374" s="59">
        <v>0</v>
      </c>
      <c r="N374" s="60"/>
      <c r="O374" s="60">
        <v>0</v>
      </c>
      <c r="P374" s="70">
        <v>3</v>
      </c>
      <c r="Q374" s="71">
        <v>12</v>
      </c>
      <c r="R374" s="71">
        <v>6</v>
      </c>
      <c r="S374" s="70">
        <v>2.33</v>
      </c>
      <c r="T374" s="71">
        <v>3</v>
      </c>
      <c r="U374" s="60">
        <v>0</v>
      </c>
      <c r="V374" s="78">
        <v>3</v>
      </c>
      <c r="W374" s="78">
        <v>7.3</v>
      </c>
      <c r="X374" s="78">
        <v>6.48</v>
      </c>
      <c r="Y374" s="70">
        <v>1.6</v>
      </c>
      <c r="Z374" s="71">
        <v>0.4</v>
      </c>
      <c r="AA374" s="78">
        <v>1.2</v>
      </c>
      <c r="AB374" s="78">
        <v>2.86</v>
      </c>
      <c r="AC374" s="78">
        <v>2.06</v>
      </c>
      <c r="AD374" s="63" t="s">
        <v>25</v>
      </c>
    </row>
    <row r="375" spans="1:30" ht="17.25" thickBot="1">
      <c r="A375" s="72">
        <v>373</v>
      </c>
      <c r="B375" s="57" t="s">
        <v>274</v>
      </c>
      <c r="C375" s="58" t="s">
        <v>1824</v>
      </c>
      <c r="D375" s="69" t="s">
        <v>111</v>
      </c>
      <c r="E375" s="58" t="s">
        <v>95</v>
      </c>
      <c r="F375" s="69" t="s">
        <v>3826</v>
      </c>
      <c r="G375" s="69">
        <v>1989</v>
      </c>
      <c r="H375" s="70">
        <v>9</v>
      </c>
      <c r="I375" s="71">
        <v>810</v>
      </c>
      <c r="J375" s="71">
        <v>90</v>
      </c>
      <c r="K375" s="71">
        <v>100</v>
      </c>
      <c r="L375" s="71">
        <v>9</v>
      </c>
      <c r="M375" s="70">
        <v>9</v>
      </c>
      <c r="N375" s="71">
        <v>90</v>
      </c>
      <c r="O375" s="71">
        <v>9</v>
      </c>
      <c r="P375" s="59">
        <v>0</v>
      </c>
      <c r="Q375" s="60"/>
      <c r="R375" s="60">
        <v>0</v>
      </c>
      <c r="S375" s="70">
        <v>0.33</v>
      </c>
      <c r="T375" s="71">
        <v>6</v>
      </c>
      <c r="U375" s="71">
        <v>20</v>
      </c>
      <c r="V375" s="77">
        <v>-14</v>
      </c>
      <c r="W375" s="77">
        <v>-1.56</v>
      </c>
      <c r="X375" s="60"/>
      <c r="Y375" s="70">
        <v>9.4</v>
      </c>
      <c r="Z375" s="71">
        <v>21</v>
      </c>
      <c r="AA375" s="77">
        <v>-11.5</v>
      </c>
      <c r="AB375" s="77">
        <v>-1.28</v>
      </c>
      <c r="AC375" s="60"/>
      <c r="AD375" s="63" t="s">
        <v>25</v>
      </c>
    </row>
    <row r="376" spans="1:30" ht="17.25" thickBot="1">
      <c r="A376" s="72">
        <v>374</v>
      </c>
      <c r="B376" s="57" t="s">
        <v>275</v>
      </c>
      <c r="C376" s="58" t="s">
        <v>1843</v>
      </c>
      <c r="D376" s="69" t="s">
        <v>1821</v>
      </c>
      <c r="E376" s="58" t="s">
        <v>93</v>
      </c>
      <c r="F376" s="69" t="s">
        <v>3827</v>
      </c>
      <c r="G376" s="69">
        <v>2000</v>
      </c>
      <c r="H376" s="70">
        <v>9</v>
      </c>
      <c r="I376" s="71">
        <v>810</v>
      </c>
      <c r="J376" s="71">
        <v>90</v>
      </c>
      <c r="K376" s="71">
        <v>100</v>
      </c>
      <c r="L376" s="71">
        <v>9</v>
      </c>
      <c r="M376" s="70">
        <v>9</v>
      </c>
      <c r="N376" s="71">
        <v>90</v>
      </c>
      <c r="O376" s="71">
        <v>9</v>
      </c>
      <c r="P376" s="59">
        <v>0</v>
      </c>
      <c r="Q376" s="60"/>
      <c r="R376" s="60">
        <v>0</v>
      </c>
      <c r="S376" s="70">
        <v>1.22</v>
      </c>
      <c r="T376" s="71">
        <v>11</v>
      </c>
      <c r="U376" s="71">
        <v>15</v>
      </c>
      <c r="V376" s="77">
        <v>-4</v>
      </c>
      <c r="W376" s="77">
        <v>-0.44</v>
      </c>
      <c r="X376" s="60"/>
      <c r="Y376" s="70">
        <v>12.2</v>
      </c>
      <c r="Z376" s="71">
        <v>15.6</v>
      </c>
      <c r="AA376" s="77">
        <v>-3.4</v>
      </c>
      <c r="AB376" s="77">
        <v>-0.37</v>
      </c>
      <c r="AC376" s="60"/>
      <c r="AD376" s="63" t="s">
        <v>25</v>
      </c>
    </row>
    <row r="377" spans="1:30" ht="17.25" thickBot="1">
      <c r="A377" s="72">
        <v>375</v>
      </c>
      <c r="B377" s="57" t="s">
        <v>276</v>
      </c>
      <c r="C377" s="58" t="s">
        <v>1853</v>
      </c>
      <c r="D377" s="69" t="s">
        <v>104</v>
      </c>
      <c r="E377" s="58" t="s">
        <v>87</v>
      </c>
      <c r="F377" s="69" t="s">
        <v>3828</v>
      </c>
      <c r="G377" s="69">
        <v>1996</v>
      </c>
      <c r="H377" s="70">
        <v>4</v>
      </c>
      <c r="I377" s="71">
        <v>180</v>
      </c>
      <c r="J377" s="71">
        <v>45</v>
      </c>
      <c r="K377" s="71">
        <v>22.2</v>
      </c>
      <c r="L377" s="71">
        <v>2</v>
      </c>
      <c r="M377" s="70">
        <v>2</v>
      </c>
      <c r="N377" s="71">
        <v>73</v>
      </c>
      <c r="O377" s="71">
        <v>1</v>
      </c>
      <c r="P377" s="70">
        <v>2</v>
      </c>
      <c r="Q377" s="71">
        <v>18</v>
      </c>
      <c r="R377" s="71">
        <v>4</v>
      </c>
      <c r="S377" s="70">
        <v>1</v>
      </c>
      <c r="T377" s="60">
        <v>0</v>
      </c>
      <c r="U377" s="71">
        <v>3</v>
      </c>
      <c r="V377" s="77">
        <v>-3</v>
      </c>
      <c r="W377" s="77">
        <v>-1.5</v>
      </c>
      <c r="X377" s="77">
        <v>-1.64</v>
      </c>
      <c r="Y377" s="70">
        <v>1.4</v>
      </c>
      <c r="Z377" s="71">
        <v>3.2</v>
      </c>
      <c r="AA377" s="77">
        <v>-1.8</v>
      </c>
      <c r="AB377" s="77">
        <v>-0.9</v>
      </c>
      <c r="AC377" s="77">
        <v>-0.9</v>
      </c>
      <c r="AD377" s="63" t="s">
        <v>25</v>
      </c>
    </row>
    <row r="378" spans="1:30" ht="17.25" thickBot="1">
      <c r="A378" s="72">
        <v>376</v>
      </c>
      <c r="B378" s="57" t="s">
        <v>277</v>
      </c>
      <c r="C378" s="58" t="s">
        <v>1814</v>
      </c>
      <c r="D378" s="69" t="s">
        <v>102</v>
      </c>
      <c r="E378" s="58" t="s">
        <v>63</v>
      </c>
      <c r="F378" s="69" t="s">
        <v>3829</v>
      </c>
      <c r="G378" s="69">
        <v>1999</v>
      </c>
      <c r="H378" s="70">
        <v>9</v>
      </c>
      <c r="I378" s="71">
        <v>591</v>
      </c>
      <c r="J378" s="71">
        <v>66</v>
      </c>
      <c r="K378" s="71">
        <v>73</v>
      </c>
      <c r="L378" s="71">
        <v>6.6</v>
      </c>
      <c r="M378" s="70">
        <v>7</v>
      </c>
      <c r="N378" s="71">
        <v>75</v>
      </c>
      <c r="O378" s="71">
        <v>1</v>
      </c>
      <c r="P378" s="70">
        <v>2</v>
      </c>
      <c r="Q378" s="71">
        <v>34</v>
      </c>
      <c r="R378" s="60">
        <v>0</v>
      </c>
      <c r="S378" s="70">
        <v>2.33</v>
      </c>
      <c r="T378" s="71">
        <v>13</v>
      </c>
      <c r="U378" s="71">
        <v>4</v>
      </c>
      <c r="V378" s="78">
        <v>9</v>
      </c>
      <c r="W378" s="78">
        <v>1.37</v>
      </c>
      <c r="X378" s="78">
        <v>0.96</v>
      </c>
      <c r="Y378" s="70">
        <v>11.1</v>
      </c>
      <c r="Z378" s="71">
        <v>4.4000000000000004</v>
      </c>
      <c r="AA378" s="78">
        <v>6.7</v>
      </c>
      <c r="AB378" s="78">
        <v>1.02</v>
      </c>
      <c r="AC378" s="78">
        <v>0.47</v>
      </c>
      <c r="AD378" s="63" t="s">
        <v>25</v>
      </c>
    </row>
    <row r="379" spans="1:30" ht="17.25" thickBot="1">
      <c r="A379" s="72">
        <v>377</v>
      </c>
      <c r="B379" s="57" t="s">
        <v>2702</v>
      </c>
      <c r="C379" s="58" t="s">
        <v>1852</v>
      </c>
      <c r="D379" s="69" t="s">
        <v>103</v>
      </c>
      <c r="E379" s="58" t="s">
        <v>2351</v>
      </c>
      <c r="F379" s="69" t="s">
        <v>3830</v>
      </c>
      <c r="G379" s="69">
        <v>1991</v>
      </c>
      <c r="H379" s="70">
        <v>8</v>
      </c>
      <c r="I379" s="71">
        <v>611</v>
      </c>
      <c r="J379" s="71">
        <v>76</v>
      </c>
      <c r="K379" s="71">
        <v>75.400000000000006</v>
      </c>
      <c r="L379" s="71">
        <v>6.8</v>
      </c>
      <c r="M379" s="70">
        <v>7</v>
      </c>
      <c r="N379" s="71">
        <v>84</v>
      </c>
      <c r="O379" s="71">
        <v>5</v>
      </c>
      <c r="P379" s="70">
        <v>1</v>
      </c>
      <c r="Q379" s="71">
        <v>21</v>
      </c>
      <c r="R379" s="71">
        <v>1</v>
      </c>
      <c r="S379" s="70">
        <v>0.13</v>
      </c>
      <c r="T379" s="71">
        <v>6</v>
      </c>
      <c r="U379" s="71">
        <v>18</v>
      </c>
      <c r="V379" s="77">
        <v>-12</v>
      </c>
      <c r="W379" s="77">
        <v>-1.77</v>
      </c>
      <c r="X379" s="78">
        <v>0.49</v>
      </c>
      <c r="Y379" s="70">
        <v>5.3</v>
      </c>
      <c r="Z379" s="71">
        <v>15</v>
      </c>
      <c r="AA379" s="77">
        <v>-9.6</v>
      </c>
      <c r="AB379" s="77">
        <v>-1.42</v>
      </c>
      <c r="AC379" s="78">
        <v>0.19</v>
      </c>
      <c r="AD379" s="63" t="s">
        <v>25</v>
      </c>
    </row>
    <row r="380" spans="1:30" ht="17.25" thickBot="1">
      <c r="A380" s="72">
        <v>378</v>
      </c>
      <c r="B380" s="57" t="s">
        <v>278</v>
      </c>
      <c r="C380" s="58" t="s">
        <v>1843</v>
      </c>
      <c r="D380" s="69" t="s">
        <v>103</v>
      </c>
      <c r="E380" s="58" t="s">
        <v>93</v>
      </c>
      <c r="F380" s="69" t="s">
        <v>3478</v>
      </c>
      <c r="G380" s="69">
        <v>1998</v>
      </c>
      <c r="H380" s="70">
        <v>2</v>
      </c>
      <c r="I380" s="71">
        <v>179</v>
      </c>
      <c r="J380" s="71">
        <v>90</v>
      </c>
      <c r="K380" s="71">
        <v>22.1</v>
      </c>
      <c r="L380" s="71">
        <v>2</v>
      </c>
      <c r="M380" s="70">
        <v>2</v>
      </c>
      <c r="N380" s="71">
        <v>90</v>
      </c>
      <c r="O380" s="71">
        <v>1</v>
      </c>
      <c r="P380" s="59">
        <v>0</v>
      </c>
      <c r="Q380" s="60"/>
      <c r="R380" s="60">
        <v>0</v>
      </c>
      <c r="S380" s="59">
        <v>0</v>
      </c>
      <c r="T380" s="71">
        <v>1</v>
      </c>
      <c r="U380" s="71">
        <v>5</v>
      </c>
      <c r="V380" s="77">
        <v>-4</v>
      </c>
      <c r="W380" s="77">
        <v>-2.0099999999999998</v>
      </c>
      <c r="X380" s="77">
        <v>-2.0099999999999998</v>
      </c>
      <c r="Y380" s="70">
        <v>4.3</v>
      </c>
      <c r="Z380" s="71">
        <v>4.4000000000000004</v>
      </c>
      <c r="AA380" s="77">
        <v>-0.1</v>
      </c>
      <c r="AB380" s="77">
        <v>-0.06</v>
      </c>
      <c r="AC380" s="78">
        <v>0.4</v>
      </c>
      <c r="AD380" s="63" t="s">
        <v>25</v>
      </c>
    </row>
    <row r="381" spans="1:30" ht="17.25" thickBot="1">
      <c r="A381" s="72">
        <v>379</v>
      </c>
      <c r="B381" s="57" t="s">
        <v>278</v>
      </c>
      <c r="C381" s="58" t="s">
        <v>1843</v>
      </c>
      <c r="D381" s="69" t="s">
        <v>103</v>
      </c>
      <c r="E381" s="58" t="s">
        <v>65</v>
      </c>
      <c r="F381" s="69" t="s">
        <v>3478</v>
      </c>
      <c r="G381" s="69">
        <v>1998</v>
      </c>
      <c r="H381" s="70">
        <v>4</v>
      </c>
      <c r="I381" s="71">
        <v>182</v>
      </c>
      <c r="J381" s="71">
        <v>46</v>
      </c>
      <c r="K381" s="71">
        <v>22.5</v>
      </c>
      <c r="L381" s="71">
        <v>2</v>
      </c>
      <c r="M381" s="70">
        <v>2</v>
      </c>
      <c r="N381" s="71">
        <v>68</v>
      </c>
      <c r="O381" s="71">
        <v>1</v>
      </c>
      <c r="P381" s="70">
        <v>2</v>
      </c>
      <c r="Q381" s="71">
        <v>24</v>
      </c>
      <c r="R381" s="71">
        <v>2</v>
      </c>
      <c r="S381" s="70">
        <v>1.5</v>
      </c>
      <c r="T381" s="71">
        <v>4</v>
      </c>
      <c r="U381" s="71">
        <v>2</v>
      </c>
      <c r="V381" s="78">
        <v>2</v>
      </c>
      <c r="W381" s="78">
        <v>0.99</v>
      </c>
      <c r="X381" s="77">
        <v>-0.44</v>
      </c>
      <c r="Y381" s="70">
        <v>2.6</v>
      </c>
      <c r="Z381" s="71">
        <v>1.2</v>
      </c>
      <c r="AA381" s="78">
        <v>1.4</v>
      </c>
      <c r="AB381" s="78">
        <v>0.7</v>
      </c>
      <c r="AC381" s="77">
        <v>-0.43</v>
      </c>
      <c r="AD381" s="63" t="s">
        <v>25</v>
      </c>
    </row>
    <row r="382" spans="1:30" ht="17.25" thickBot="1">
      <c r="A382" s="72">
        <v>380</v>
      </c>
      <c r="B382" s="57" t="s">
        <v>279</v>
      </c>
      <c r="C382" s="58" t="s">
        <v>1839</v>
      </c>
      <c r="D382" s="69" t="s">
        <v>102</v>
      </c>
      <c r="E382" s="58" t="s">
        <v>79</v>
      </c>
      <c r="F382" s="69" t="s">
        <v>3831</v>
      </c>
      <c r="G382" s="69">
        <v>1999</v>
      </c>
      <c r="H382" s="70">
        <v>8</v>
      </c>
      <c r="I382" s="71">
        <v>342</v>
      </c>
      <c r="J382" s="71">
        <v>43</v>
      </c>
      <c r="K382" s="71">
        <v>42.2</v>
      </c>
      <c r="L382" s="71">
        <v>3.8</v>
      </c>
      <c r="M382" s="70">
        <v>3</v>
      </c>
      <c r="N382" s="71">
        <v>78</v>
      </c>
      <c r="O382" s="71">
        <v>1</v>
      </c>
      <c r="P382" s="70">
        <v>5</v>
      </c>
      <c r="Q382" s="71">
        <v>22</v>
      </c>
      <c r="R382" s="71">
        <v>1</v>
      </c>
      <c r="S382" s="70">
        <v>2.5</v>
      </c>
      <c r="T382" s="71">
        <v>13</v>
      </c>
      <c r="U382" s="71">
        <v>3</v>
      </c>
      <c r="V382" s="78">
        <v>10</v>
      </c>
      <c r="W382" s="78">
        <v>2.63</v>
      </c>
      <c r="X382" s="78">
        <v>2.44</v>
      </c>
      <c r="Y382" s="70">
        <v>9.8000000000000007</v>
      </c>
      <c r="Z382" s="71">
        <v>5.0999999999999996</v>
      </c>
      <c r="AA382" s="78">
        <v>4.7</v>
      </c>
      <c r="AB382" s="78">
        <v>1.24</v>
      </c>
      <c r="AC382" s="78">
        <v>0.72</v>
      </c>
      <c r="AD382" s="63" t="s">
        <v>25</v>
      </c>
    </row>
    <row r="383" spans="1:30" ht="17.25" thickBot="1">
      <c r="A383" s="72">
        <v>381</v>
      </c>
      <c r="B383" s="57" t="s">
        <v>280</v>
      </c>
      <c r="C383" s="58" t="s">
        <v>1827</v>
      </c>
      <c r="D383" s="69" t="s">
        <v>103</v>
      </c>
      <c r="E383" s="58" t="s">
        <v>77</v>
      </c>
      <c r="F383" s="69" t="s">
        <v>3832</v>
      </c>
      <c r="G383" s="69">
        <v>1994</v>
      </c>
      <c r="H383" s="70">
        <v>9</v>
      </c>
      <c r="I383" s="71">
        <v>760</v>
      </c>
      <c r="J383" s="71">
        <v>84</v>
      </c>
      <c r="K383" s="71">
        <v>93.8</v>
      </c>
      <c r="L383" s="71">
        <v>8.4</v>
      </c>
      <c r="M383" s="70">
        <v>9</v>
      </c>
      <c r="N383" s="71">
        <v>84</v>
      </c>
      <c r="O383" s="71">
        <v>6</v>
      </c>
      <c r="P383" s="59">
        <v>0</v>
      </c>
      <c r="Q383" s="60"/>
      <c r="R383" s="60">
        <v>0</v>
      </c>
      <c r="S383" s="70">
        <v>1.1100000000000001</v>
      </c>
      <c r="T383" s="71">
        <v>13</v>
      </c>
      <c r="U383" s="71">
        <v>12</v>
      </c>
      <c r="V383" s="78">
        <v>1</v>
      </c>
      <c r="W383" s="78">
        <v>0.12</v>
      </c>
      <c r="X383" s="77">
        <v>-1.68</v>
      </c>
      <c r="Y383" s="70">
        <v>14.9</v>
      </c>
      <c r="Z383" s="71">
        <v>10.7</v>
      </c>
      <c r="AA383" s="78">
        <v>4.3</v>
      </c>
      <c r="AB383" s="78">
        <v>0.5</v>
      </c>
      <c r="AC383" s="77">
        <v>-2.4900000000000002</v>
      </c>
      <c r="AD383" s="63" t="s">
        <v>25</v>
      </c>
    </row>
    <row r="384" spans="1:30" ht="17.25" thickBot="1">
      <c r="A384" s="72">
        <v>382</v>
      </c>
      <c r="B384" s="57" t="s">
        <v>281</v>
      </c>
      <c r="C384" s="58" t="s">
        <v>1814</v>
      </c>
      <c r="D384" s="69" t="s">
        <v>103</v>
      </c>
      <c r="E384" s="58" t="s">
        <v>87</v>
      </c>
      <c r="F384" s="69" t="s">
        <v>4039</v>
      </c>
      <c r="G384" s="69">
        <v>1998</v>
      </c>
      <c r="H384" s="59">
        <v>0</v>
      </c>
      <c r="I384" s="60"/>
      <c r="J384" s="60"/>
      <c r="K384" s="60"/>
      <c r="L384" s="60"/>
      <c r="M384" s="59">
        <v>0</v>
      </c>
      <c r="N384" s="60"/>
      <c r="O384" s="60">
        <v>0</v>
      </c>
      <c r="P384" s="59">
        <v>0</v>
      </c>
      <c r="Q384" s="60"/>
      <c r="R384" s="71">
        <v>1</v>
      </c>
      <c r="S384" s="59"/>
      <c r="T384" s="60"/>
      <c r="U384" s="60"/>
      <c r="V384" s="60"/>
      <c r="W384" s="60"/>
      <c r="X384" s="60"/>
      <c r="Y384" s="59"/>
      <c r="Z384" s="60"/>
      <c r="AA384" s="60"/>
      <c r="AB384" s="60"/>
      <c r="AC384" s="60"/>
      <c r="AD384" s="63" t="s">
        <v>25</v>
      </c>
    </row>
    <row r="385" spans="1:30" ht="17.25" thickBot="1">
      <c r="A385" s="72">
        <v>383</v>
      </c>
      <c r="B385" s="57" t="s">
        <v>2703</v>
      </c>
      <c r="C385" s="58" t="s">
        <v>1834</v>
      </c>
      <c r="D385" s="69" t="s">
        <v>104</v>
      </c>
      <c r="E385" s="58" t="s">
        <v>2350</v>
      </c>
      <c r="F385" s="69" t="s">
        <v>3833</v>
      </c>
      <c r="G385" s="69">
        <v>1999</v>
      </c>
      <c r="H385" s="70">
        <v>5</v>
      </c>
      <c r="I385" s="71">
        <v>405</v>
      </c>
      <c r="J385" s="71">
        <v>81</v>
      </c>
      <c r="K385" s="71">
        <v>50</v>
      </c>
      <c r="L385" s="71">
        <v>4.5</v>
      </c>
      <c r="M385" s="70">
        <v>4</v>
      </c>
      <c r="N385" s="71">
        <v>90</v>
      </c>
      <c r="O385" s="71">
        <v>4</v>
      </c>
      <c r="P385" s="70">
        <v>1</v>
      </c>
      <c r="Q385" s="71">
        <v>45</v>
      </c>
      <c r="R385" s="71">
        <v>1</v>
      </c>
      <c r="S385" s="59">
        <v>0</v>
      </c>
      <c r="T385" s="71">
        <v>3</v>
      </c>
      <c r="U385" s="71">
        <v>17</v>
      </c>
      <c r="V385" s="77">
        <v>-14</v>
      </c>
      <c r="W385" s="77">
        <v>-3.11</v>
      </c>
      <c r="X385" s="77">
        <v>-2.67</v>
      </c>
      <c r="Y385" s="70">
        <v>3.9</v>
      </c>
      <c r="Z385" s="71">
        <v>11.3</v>
      </c>
      <c r="AA385" s="77">
        <v>-7.4</v>
      </c>
      <c r="AB385" s="77">
        <v>-1.64</v>
      </c>
      <c r="AC385" s="77">
        <v>-1.03</v>
      </c>
      <c r="AD385" s="63" t="s">
        <v>25</v>
      </c>
    </row>
    <row r="386" spans="1:30" ht="17.25" thickBot="1">
      <c r="A386" s="72">
        <v>384</v>
      </c>
      <c r="B386" s="57" t="s">
        <v>3145</v>
      </c>
      <c r="C386" s="58" t="s">
        <v>1816</v>
      </c>
      <c r="D386" s="69" t="s">
        <v>102</v>
      </c>
      <c r="E386" s="58" t="s">
        <v>2350</v>
      </c>
      <c r="F386" s="69" t="s">
        <v>3834</v>
      </c>
      <c r="G386" s="69">
        <v>2004</v>
      </c>
      <c r="H386" s="70">
        <v>3</v>
      </c>
      <c r="I386" s="71">
        <v>147</v>
      </c>
      <c r="J386" s="71">
        <v>49</v>
      </c>
      <c r="K386" s="71">
        <v>18.100000000000001</v>
      </c>
      <c r="L386" s="71">
        <v>1.6</v>
      </c>
      <c r="M386" s="70">
        <v>2</v>
      </c>
      <c r="N386" s="71">
        <v>62</v>
      </c>
      <c r="O386" s="60">
        <v>0</v>
      </c>
      <c r="P386" s="70">
        <v>1</v>
      </c>
      <c r="Q386" s="71">
        <v>24</v>
      </c>
      <c r="R386" s="71">
        <v>2</v>
      </c>
      <c r="S386" s="59">
        <v>0</v>
      </c>
      <c r="T386" s="71">
        <v>1</v>
      </c>
      <c r="U386" s="71">
        <v>6</v>
      </c>
      <c r="V386" s="77">
        <v>-5</v>
      </c>
      <c r="W386" s="77">
        <v>-3.06</v>
      </c>
      <c r="X386" s="77">
        <v>-1.57</v>
      </c>
      <c r="Y386" s="70">
        <v>0.9</v>
      </c>
      <c r="Z386" s="71">
        <v>5.5</v>
      </c>
      <c r="AA386" s="77">
        <v>-4.5999999999999996</v>
      </c>
      <c r="AB386" s="77">
        <v>-2.82</v>
      </c>
      <c r="AC386" s="77">
        <v>-2.0699999999999998</v>
      </c>
      <c r="AD386" s="63" t="s">
        <v>25</v>
      </c>
    </row>
    <row r="387" spans="1:30" ht="17.25" thickBot="1">
      <c r="A387" s="72">
        <v>385</v>
      </c>
      <c r="B387" s="57" t="s">
        <v>2704</v>
      </c>
      <c r="C387" s="58" t="s">
        <v>1834</v>
      </c>
      <c r="D387" s="69" t="s">
        <v>1812</v>
      </c>
      <c r="E387" s="58" t="s">
        <v>2653</v>
      </c>
      <c r="F387" s="69" t="s">
        <v>3835</v>
      </c>
      <c r="G387" s="69">
        <v>1997</v>
      </c>
      <c r="H387" s="70">
        <v>9</v>
      </c>
      <c r="I387" s="71">
        <v>509</v>
      </c>
      <c r="J387" s="71">
        <v>57</v>
      </c>
      <c r="K387" s="71">
        <v>62.8</v>
      </c>
      <c r="L387" s="71">
        <v>5.7</v>
      </c>
      <c r="M387" s="70">
        <v>5</v>
      </c>
      <c r="N387" s="71">
        <v>90</v>
      </c>
      <c r="O387" s="71">
        <v>5</v>
      </c>
      <c r="P387" s="70">
        <v>4</v>
      </c>
      <c r="Q387" s="71">
        <v>15</v>
      </c>
      <c r="R387" s="60">
        <v>0</v>
      </c>
      <c r="S387" s="70">
        <v>0.56000000000000005</v>
      </c>
      <c r="T387" s="71">
        <v>8</v>
      </c>
      <c r="U387" s="71">
        <v>10</v>
      </c>
      <c r="V387" s="77">
        <v>-2</v>
      </c>
      <c r="W387" s="77">
        <v>-0.35</v>
      </c>
      <c r="X387" s="78">
        <v>1.74</v>
      </c>
      <c r="Y387" s="70">
        <v>8.6999999999999993</v>
      </c>
      <c r="Z387" s="71">
        <v>11.5</v>
      </c>
      <c r="AA387" s="77">
        <v>-2.8</v>
      </c>
      <c r="AB387" s="77">
        <v>-0.5</v>
      </c>
      <c r="AC387" s="78">
        <v>0.59</v>
      </c>
      <c r="AD387" s="63" t="s">
        <v>25</v>
      </c>
    </row>
    <row r="388" spans="1:30" ht="17.25" thickBot="1">
      <c r="A388" s="72">
        <v>386</v>
      </c>
      <c r="B388" s="57" t="s">
        <v>282</v>
      </c>
      <c r="C388" s="58" t="s">
        <v>1854</v>
      </c>
      <c r="D388" s="69" t="s">
        <v>104</v>
      </c>
      <c r="E388" s="58" t="s">
        <v>91</v>
      </c>
      <c r="F388" s="69" t="s">
        <v>3836</v>
      </c>
      <c r="G388" s="69">
        <v>1988</v>
      </c>
      <c r="H388" s="70">
        <v>2</v>
      </c>
      <c r="I388" s="71">
        <v>112</v>
      </c>
      <c r="J388" s="71">
        <v>56</v>
      </c>
      <c r="K388" s="71">
        <v>13.8</v>
      </c>
      <c r="L388" s="71">
        <v>1.2</v>
      </c>
      <c r="M388" s="70">
        <v>1</v>
      </c>
      <c r="N388" s="71">
        <v>90</v>
      </c>
      <c r="O388" s="71">
        <v>1</v>
      </c>
      <c r="P388" s="70">
        <v>1</v>
      </c>
      <c r="Q388" s="71">
        <v>22</v>
      </c>
      <c r="R388" s="71">
        <v>7</v>
      </c>
      <c r="S388" s="70">
        <v>3</v>
      </c>
      <c r="T388" s="71">
        <v>4</v>
      </c>
      <c r="U388" s="71">
        <v>1</v>
      </c>
      <c r="V388" s="78">
        <v>3</v>
      </c>
      <c r="W388" s="78">
        <v>2.41</v>
      </c>
      <c r="X388" s="78">
        <v>2.8</v>
      </c>
      <c r="Y388" s="70">
        <v>4</v>
      </c>
      <c r="Z388" s="71">
        <v>1.6</v>
      </c>
      <c r="AA388" s="78">
        <v>2.2999999999999998</v>
      </c>
      <c r="AB388" s="78">
        <v>1.86</v>
      </c>
      <c r="AC388" s="78">
        <v>2.79</v>
      </c>
      <c r="AD388" s="63" t="s">
        <v>25</v>
      </c>
    </row>
    <row r="389" spans="1:30" ht="17.25" thickBot="1">
      <c r="A389" s="72">
        <v>387</v>
      </c>
      <c r="B389" s="57" t="s">
        <v>3391</v>
      </c>
      <c r="C389" s="58" t="s">
        <v>1814</v>
      </c>
      <c r="D389" s="69" t="s">
        <v>102</v>
      </c>
      <c r="E389" s="58" t="s">
        <v>85</v>
      </c>
      <c r="F389" s="69" t="s">
        <v>4040</v>
      </c>
      <c r="G389" s="69">
        <v>2004</v>
      </c>
      <c r="H389" s="59">
        <v>0</v>
      </c>
      <c r="I389" s="60"/>
      <c r="J389" s="60"/>
      <c r="K389" s="60"/>
      <c r="L389" s="60"/>
      <c r="M389" s="59">
        <v>0</v>
      </c>
      <c r="N389" s="60"/>
      <c r="O389" s="60">
        <v>0</v>
      </c>
      <c r="P389" s="59">
        <v>0</v>
      </c>
      <c r="Q389" s="60"/>
      <c r="R389" s="71">
        <v>2</v>
      </c>
      <c r="S389" s="59"/>
      <c r="T389" s="60"/>
      <c r="U389" s="60"/>
      <c r="V389" s="60"/>
      <c r="W389" s="60"/>
      <c r="X389" s="60"/>
      <c r="Y389" s="59"/>
      <c r="Z389" s="60"/>
      <c r="AA389" s="60"/>
      <c r="AB389" s="60"/>
      <c r="AC389" s="60"/>
      <c r="AD389" s="63" t="s">
        <v>25</v>
      </c>
    </row>
    <row r="390" spans="1:30" ht="17.25" thickBot="1">
      <c r="A390" s="72">
        <v>388</v>
      </c>
      <c r="B390" s="57" t="s">
        <v>2971</v>
      </c>
      <c r="C390" s="58" t="s">
        <v>1814</v>
      </c>
      <c r="D390" s="69" t="s">
        <v>1821</v>
      </c>
      <c r="E390" s="58" t="s">
        <v>77</v>
      </c>
      <c r="F390" s="69" t="s">
        <v>3837</v>
      </c>
      <c r="G390" s="69">
        <v>2004</v>
      </c>
      <c r="H390" s="70">
        <v>4</v>
      </c>
      <c r="I390" s="71">
        <v>16</v>
      </c>
      <c r="J390" s="71">
        <v>4</v>
      </c>
      <c r="K390" s="71">
        <v>2</v>
      </c>
      <c r="L390" s="71">
        <v>0.2</v>
      </c>
      <c r="M390" s="59">
        <v>0</v>
      </c>
      <c r="N390" s="60"/>
      <c r="O390" s="60">
        <v>0</v>
      </c>
      <c r="P390" s="70">
        <v>4</v>
      </c>
      <c r="Q390" s="71">
        <v>4</v>
      </c>
      <c r="R390" s="71">
        <v>2</v>
      </c>
      <c r="S390" s="70">
        <v>1.25</v>
      </c>
      <c r="T390" s="71">
        <v>1</v>
      </c>
      <c r="U390" s="60">
        <v>0</v>
      </c>
      <c r="V390" s="78">
        <v>1</v>
      </c>
      <c r="W390" s="78">
        <v>5.63</v>
      </c>
      <c r="X390" s="78">
        <v>5.51</v>
      </c>
      <c r="Y390" s="70">
        <v>1.6</v>
      </c>
      <c r="Z390" s="71">
        <v>0.3</v>
      </c>
      <c r="AA390" s="78">
        <v>1.4</v>
      </c>
      <c r="AB390" s="78">
        <v>7.83</v>
      </c>
      <c r="AC390" s="78">
        <v>7.32</v>
      </c>
      <c r="AD390" s="63" t="s">
        <v>25</v>
      </c>
    </row>
    <row r="391" spans="1:30" ht="17.25" thickBot="1">
      <c r="A391" s="72">
        <v>389</v>
      </c>
      <c r="B391" s="57" t="s">
        <v>283</v>
      </c>
      <c r="C391" s="58" t="s">
        <v>1831</v>
      </c>
      <c r="D391" s="69" t="s">
        <v>111</v>
      </c>
      <c r="E391" s="58" t="s">
        <v>83</v>
      </c>
      <c r="F391" s="69" t="s">
        <v>3838</v>
      </c>
      <c r="G391" s="69">
        <v>1990</v>
      </c>
      <c r="H391" s="70">
        <v>1</v>
      </c>
      <c r="I391" s="71">
        <v>90</v>
      </c>
      <c r="J391" s="71">
        <v>90</v>
      </c>
      <c r="K391" s="71">
        <v>11.1</v>
      </c>
      <c r="L391" s="71">
        <v>1</v>
      </c>
      <c r="M391" s="70">
        <v>1</v>
      </c>
      <c r="N391" s="71">
        <v>90</v>
      </c>
      <c r="O391" s="71">
        <v>1</v>
      </c>
      <c r="P391" s="59">
        <v>0</v>
      </c>
      <c r="Q391" s="60"/>
      <c r="R391" s="71">
        <v>8</v>
      </c>
      <c r="S391" s="70">
        <v>3</v>
      </c>
      <c r="T391" s="71">
        <v>3</v>
      </c>
      <c r="U391" s="71">
        <v>1</v>
      </c>
      <c r="V391" s="78">
        <v>2</v>
      </c>
      <c r="W391" s="78">
        <v>2</v>
      </c>
      <c r="X391" s="78">
        <v>1</v>
      </c>
      <c r="Y391" s="70">
        <v>2.5</v>
      </c>
      <c r="Z391" s="71">
        <v>0.7</v>
      </c>
      <c r="AA391" s="78">
        <v>1.8</v>
      </c>
      <c r="AB391" s="78">
        <v>1.78</v>
      </c>
      <c r="AC391" s="78">
        <v>1.64</v>
      </c>
      <c r="AD391" s="63" t="s">
        <v>25</v>
      </c>
    </row>
    <row r="392" spans="1:30" ht="17.25" thickBot="1">
      <c r="A392" s="72">
        <v>390</v>
      </c>
      <c r="B392" s="57" t="s">
        <v>284</v>
      </c>
      <c r="C392" s="58" t="s">
        <v>1846</v>
      </c>
      <c r="D392" s="69" t="s">
        <v>103</v>
      </c>
      <c r="E392" s="58" t="s">
        <v>96</v>
      </c>
      <c r="F392" s="69" t="s">
        <v>3839</v>
      </c>
      <c r="G392" s="69">
        <v>2001</v>
      </c>
      <c r="H392" s="70">
        <v>9</v>
      </c>
      <c r="I392" s="71">
        <v>785</v>
      </c>
      <c r="J392" s="71">
        <v>87</v>
      </c>
      <c r="K392" s="71">
        <v>96.9</v>
      </c>
      <c r="L392" s="71">
        <v>8.6999999999999993</v>
      </c>
      <c r="M392" s="70">
        <v>9</v>
      </c>
      <c r="N392" s="71">
        <v>87</v>
      </c>
      <c r="O392" s="71">
        <v>7</v>
      </c>
      <c r="P392" s="59">
        <v>0</v>
      </c>
      <c r="Q392" s="60"/>
      <c r="R392" s="60">
        <v>0</v>
      </c>
      <c r="S392" s="70">
        <v>0.78</v>
      </c>
      <c r="T392" s="71">
        <v>9</v>
      </c>
      <c r="U392" s="71">
        <v>13</v>
      </c>
      <c r="V392" s="77">
        <v>-4</v>
      </c>
      <c r="W392" s="77">
        <v>-0.46</v>
      </c>
      <c r="X392" s="78">
        <v>3.14</v>
      </c>
      <c r="Y392" s="70">
        <v>14.8</v>
      </c>
      <c r="Z392" s="71">
        <v>11.7</v>
      </c>
      <c r="AA392" s="78">
        <v>3.1</v>
      </c>
      <c r="AB392" s="78">
        <v>0.35</v>
      </c>
      <c r="AC392" s="78">
        <v>2.72</v>
      </c>
      <c r="AD392" s="63" t="s">
        <v>25</v>
      </c>
    </row>
    <row r="393" spans="1:30" ht="17.25" thickBot="1">
      <c r="A393" s="72">
        <v>391</v>
      </c>
      <c r="B393" s="57" t="s">
        <v>2705</v>
      </c>
      <c r="C393" s="58" t="s">
        <v>1862</v>
      </c>
      <c r="D393" s="69" t="s">
        <v>111</v>
      </c>
      <c r="E393" s="58" t="s">
        <v>69</v>
      </c>
      <c r="F393" s="69" t="s">
        <v>3840</v>
      </c>
      <c r="G393" s="69">
        <v>1996</v>
      </c>
      <c r="H393" s="70">
        <v>9</v>
      </c>
      <c r="I393" s="71">
        <v>810</v>
      </c>
      <c r="J393" s="71">
        <v>90</v>
      </c>
      <c r="K393" s="71">
        <v>100</v>
      </c>
      <c r="L393" s="71">
        <v>9</v>
      </c>
      <c r="M393" s="70">
        <v>9</v>
      </c>
      <c r="N393" s="71">
        <v>90</v>
      </c>
      <c r="O393" s="71">
        <v>9</v>
      </c>
      <c r="P393" s="59">
        <v>0</v>
      </c>
      <c r="Q393" s="60"/>
      <c r="R393" s="60">
        <v>0</v>
      </c>
      <c r="S393" s="70">
        <v>1.67</v>
      </c>
      <c r="T393" s="71">
        <v>11</v>
      </c>
      <c r="U393" s="71">
        <v>13</v>
      </c>
      <c r="V393" s="77">
        <v>-2</v>
      </c>
      <c r="W393" s="77">
        <v>-0.22</v>
      </c>
      <c r="X393" s="60"/>
      <c r="Y393" s="70">
        <v>13.7</v>
      </c>
      <c r="Z393" s="71">
        <v>13.5</v>
      </c>
      <c r="AA393" s="78">
        <v>0.2</v>
      </c>
      <c r="AB393" s="78">
        <v>0.02</v>
      </c>
      <c r="AC393" s="60"/>
      <c r="AD393" s="63" t="s">
        <v>25</v>
      </c>
    </row>
    <row r="394" spans="1:30" ht="17.25" thickBot="1">
      <c r="A394" s="72">
        <v>392</v>
      </c>
      <c r="B394" s="57" t="s">
        <v>4041</v>
      </c>
      <c r="C394" s="58" t="s">
        <v>1813</v>
      </c>
      <c r="D394" s="69" t="s">
        <v>103</v>
      </c>
      <c r="E394" s="58" t="s">
        <v>2351</v>
      </c>
      <c r="F394" s="69" t="s">
        <v>4042</v>
      </c>
      <c r="G394" s="69">
        <v>2006</v>
      </c>
      <c r="H394" s="59">
        <v>0</v>
      </c>
      <c r="I394" s="60"/>
      <c r="J394" s="60"/>
      <c r="K394" s="60"/>
      <c r="L394" s="60"/>
      <c r="M394" s="59">
        <v>0</v>
      </c>
      <c r="N394" s="60"/>
      <c r="O394" s="60">
        <v>0</v>
      </c>
      <c r="P394" s="59">
        <v>0</v>
      </c>
      <c r="Q394" s="60"/>
      <c r="R394" s="71">
        <v>1</v>
      </c>
      <c r="S394" s="59"/>
      <c r="T394" s="60"/>
      <c r="U394" s="60"/>
      <c r="V394" s="60"/>
      <c r="W394" s="60"/>
      <c r="X394" s="60"/>
      <c r="Y394" s="59"/>
      <c r="Z394" s="60"/>
      <c r="AA394" s="60"/>
      <c r="AB394" s="60"/>
      <c r="AC394" s="60"/>
      <c r="AD394" s="63" t="s">
        <v>25</v>
      </c>
    </row>
    <row r="395" spans="1:30" ht="17.25" thickBot="1">
      <c r="A395" s="72">
        <v>393</v>
      </c>
      <c r="B395" s="57" t="s">
        <v>2745</v>
      </c>
      <c r="C395" s="58" t="s">
        <v>1814</v>
      </c>
      <c r="D395" s="69" t="s">
        <v>103</v>
      </c>
      <c r="E395" s="58" t="s">
        <v>96</v>
      </c>
      <c r="F395" s="69" t="s">
        <v>3841</v>
      </c>
      <c r="G395" s="69">
        <v>2003</v>
      </c>
      <c r="H395" s="70">
        <v>1</v>
      </c>
      <c r="I395" s="71">
        <v>1</v>
      </c>
      <c r="J395" s="71">
        <v>1</v>
      </c>
      <c r="K395" s="71">
        <v>0.1</v>
      </c>
      <c r="L395" s="60">
        <v>0</v>
      </c>
      <c r="M395" s="59">
        <v>0</v>
      </c>
      <c r="N395" s="60"/>
      <c r="O395" s="60">
        <v>0</v>
      </c>
      <c r="P395" s="70">
        <v>1</v>
      </c>
      <c r="Q395" s="71">
        <v>1</v>
      </c>
      <c r="R395" s="71">
        <v>4</v>
      </c>
      <c r="S395" s="59">
        <v>0</v>
      </c>
      <c r="T395" s="60">
        <v>0</v>
      </c>
      <c r="U395" s="60">
        <v>0</v>
      </c>
      <c r="V395" s="60">
        <v>0</v>
      </c>
      <c r="W395" s="60">
        <v>0</v>
      </c>
      <c r="X395" s="78">
        <v>0.56000000000000005</v>
      </c>
      <c r="Y395" s="59">
        <v>0</v>
      </c>
      <c r="Z395" s="60">
        <v>0</v>
      </c>
      <c r="AA395" s="60">
        <v>0</v>
      </c>
      <c r="AB395" s="60">
        <v>0</v>
      </c>
      <c r="AC395" s="77">
        <v>-0.27</v>
      </c>
      <c r="AD395" s="63" t="s">
        <v>25</v>
      </c>
    </row>
    <row r="396" spans="1:30" ht="17.25" thickBot="1">
      <c r="A396" s="72">
        <v>394</v>
      </c>
      <c r="B396" s="57" t="s">
        <v>2853</v>
      </c>
      <c r="C396" s="58" t="s">
        <v>1829</v>
      </c>
      <c r="D396" s="69" t="s">
        <v>103</v>
      </c>
      <c r="E396" s="58" t="s">
        <v>77</v>
      </c>
      <c r="F396" s="69" t="s">
        <v>3842</v>
      </c>
      <c r="G396" s="69">
        <v>1998</v>
      </c>
      <c r="H396" s="70">
        <v>7</v>
      </c>
      <c r="I396" s="71">
        <v>215</v>
      </c>
      <c r="J396" s="71">
        <v>31</v>
      </c>
      <c r="K396" s="71">
        <v>26.5</v>
      </c>
      <c r="L396" s="71">
        <v>2.4</v>
      </c>
      <c r="M396" s="70">
        <v>1</v>
      </c>
      <c r="N396" s="71">
        <v>83</v>
      </c>
      <c r="O396" s="60">
        <v>0</v>
      </c>
      <c r="P396" s="70">
        <v>6</v>
      </c>
      <c r="Q396" s="71">
        <v>22</v>
      </c>
      <c r="R396" s="71">
        <v>1</v>
      </c>
      <c r="S396" s="70">
        <v>0.86</v>
      </c>
      <c r="T396" s="71">
        <v>3</v>
      </c>
      <c r="U396" s="71">
        <v>6</v>
      </c>
      <c r="V396" s="77">
        <v>-3</v>
      </c>
      <c r="W396" s="77">
        <v>-1.26</v>
      </c>
      <c r="X396" s="77">
        <v>-2.0099999999999998</v>
      </c>
      <c r="Y396" s="70">
        <v>6.8</v>
      </c>
      <c r="Z396" s="71">
        <v>4.4000000000000004</v>
      </c>
      <c r="AA396" s="78">
        <v>2.2999999999999998</v>
      </c>
      <c r="AB396" s="78">
        <v>0.98</v>
      </c>
      <c r="AC396" s="78">
        <v>0.44</v>
      </c>
      <c r="AD396" s="63" t="s">
        <v>25</v>
      </c>
    </row>
    <row r="397" spans="1:30" ht="17.25" thickBot="1">
      <c r="A397" s="72">
        <v>395</v>
      </c>
      <c r="B397" s="57" t="s">
        <v>3263</v>
      </c>
      <c r="C397" s="58" t="s">
        <v>1846</v>
      </c>
      <c r="D397" s="69" t="s">
        <v>1821</v>
      </c>
      <c r="E397" s="58" t="s">
        <v>87</v>
      </c>
      <c r="F397" s="69" t="s">
        <v>3843</v>
      </c>
      <c r="G397" s="69">
        <v>1995</v>
      </c>
      <c r="H397" s="70">
        <v>4</v>
      </c>
      <c r="I397" s="71">
        <v>62</v>
      </c>
      <c r="J397" s="71">
        <v>16</v>
      </c>
      <c r="K397" s="71">
        <v>7.7</v>
      </c>
      <c r="L397" s="71">
        <v>0.7</v>
      </c>
      <c r="M397" s="59">
        <v>0</v>
      </c>
      <c r="N397" s="60"/>
      <c r="O397" s="60">
        <v>0</v>
      </c>
      <c r="P397" s="70">
        <v>4</v>
      </c>
      <c r="Q397" s="71">
        <v>16</v>
      </c>
      <c r="R397" s="60">
        <v>0</v>
      </c>
      <c r="S397" s="70">
        <v>0.75</v>
      </c>
      <c r="T397" s="60">
        <v>0</v>
      </c>
      <c r="U397" s="60">
        <v>0</v>
      </c>
      <c r="V397" s="60">
        <v>0</v>
      </c>
      <c r="W397" s="60">
        <v>0</v>
      </c>
      <c r="X397" s="78">
        <v>0.24</v>
      </c>
      <c r="Y397" s="70">
        <v>0.7</v>
      </c>
      <c r="Z397" s="71">
        <v>1.8</v>
      </c>
      <c r="AA397" s="77">
        <v>-1.1000000000000001</v>
      </c>
      <c r="AB397" s="77">
        <v>-1.53</v>
      </c>
      <c r="AC397" s="77">
        <v>-1.45</v>
      </c>
      <c r="AD397" s="63" t="s">
        <v>25</v>
      </c>
    </row>
    <row r="398" spans="1:30" ht="17.25" thickBot="1">
      <c r="A398" s="72">
        <v>396</v>
      </c>
      <c r="B398" s="57" t="s">
        <v>375</v>
      </c>
      <c r="C398" s="58" t="s">
        <v>1838</v>
      </c>
      <c r="D398" s="69" t="s">
        <v>111</v>
      </c>
      <c r="E398" s="58" t="s">
        <v>65</v>
      </c>
      <c r="F398" s="69" t="s">
        <v>3844</v>
      </c>
      <c r="G398" s="69">
        <v>1992</v>
      </c>
      <c r="H398" s="70">
        <v>1</v>
      </c>
      <c r="I398" s="71">
        <v>90</v>
      </c>
      <c r="J398" s="71">
        <v>90</v>
      </c>
      <c r="K398" s="71">
        <v>11.1</v>
      </c>
      <c r="L398" s="71">
        <v>1</v>
      </c>
      <c r="M398" s="70">
        <v>1</v>
      </c>
      <c r="N398" s="71">
        <v>90</v>
      </c>
      <c r="O398" s="71">
        <v>1</v>
      </c>
      <c r="P398" s="59">
        <v>0</v>
      </c>
      <c r="Q398" s="60"/>
      <c r="R398" s="71">
        <v>8</v>
      </c>
      <c r="S398" s="70">
        <v>3</v>
      </c>
      <c r="T398" s="71">
        <v>2</v>
      </c>
      <c r="U398" s="71">
        <v>1</v>
      </c>
      <c r="V398" s="78">
        <v>1</v>
      </c>
      <c r="W398" s="78">
        <v>1</v>
      </c>
      <c r="X398" s="77">
        <v>-0.37</v>
      </c>
      <c r="Y398" s="70">
        <v>0.8</v>
      </c>
      <c r="Z398" s="71">
        <v>0.8</v>
      </c>
      <c r="AA398" s="77">
        <v>-0.1</v>
      </c>
      <c r="AB398" s="77">
        <v>-7.0000000000000007E-2</v>
      </c>
      <c r="AC398" s="77">
        <v>-1.25</v>
      </c>
      <c r="AD398" s="63" t="s">
        <v>25</v>
      </c>
    </row>
    <row r="399" spans="1:30" ht="17.25" thickBot="1">
      <c r="A399" s="72">
        <v>397</v>
      </c>
      <c r="B399" s="57" t="s">
        <v>2706</v>
      </c>
      <c r="C399" s="58" t="s">
        <v>1814</v>
      </c>
      <c r="D399" s="69" t="s">
        <v>1849</v>
      </c>
      <c r="E399" s="58" t="s">
        <v>2351</v>
      </c>
      <c r="F399" s="69" t="s">
        <v>3845</v>
      </c>
      <c r="G399" s="69">
        <v>1994</v>
      </c>
      <c r="H399" s="70">
        <v>4</v>
      </c>
      <c r="I399" s="71">
        <v>205</v>
      </c>
      <c r="J399" s="71">
        <v>51</v>
      </c>
      <c r="K399" s="71">
        <v>25.3</v>
      </c>
      <c r="L399" s="71">
        <v>2.2999999999999998</v>
      </c>
      <c r="M399" s="70">
        <v>3</v>
      </c>
      <c r="N399" s="71">
        <v>64</v>
      </c>
      <c r="O399" s="71">
        <v>1</v>
      </c>
      <c r="P399" s="70">
        <v>1</v>
      </c>
      <c r="Q399" s="71">
        <v>13</v>
      </c>
      <c r="R399" s="60">
        <v>0</v>
      </c>
      <c r="S399" s="59">
        <v>0</v>
      </c>
      <c r="T399" s="71">
        <v>1</v>
      </c>
      <c r="U399" s="71">
        <v>3</v>
      </c>
      <c r="V399" s="77">
        <v>-2</v>
      </c>
      <c r="W399" s="77">
        <v>-0.88</v>
      </c>
      <c r="X399" s="78">
        <v>1.35</v>
      </c>
      <c r="Y399" s="70">
        <v>1</v>
      </c>
      <c r="Z399" s="71">
        <v>3.6</v>
      </c>
      <c r="AA399" s="77">
        <v>-2.5</v>
      </c>
      <c r="AB399" s="77">
        <v>-1.1100000000000001</v>
      </c>
      <c r="AC399" s="78">
        <v>0.47</v>
      </c>
      <c r="AD399" s="63" t="s">
        <v>25</v>
      </c>
    </row>
    <row r="400" spans="1:30" ht="17.25" thickBot="1">
      <c r="A400" s="72">
        <v>398</v>
      </c>
      <c r="B400" s="57" t="s">
        <v>4043</v>
      </c>
      <c r="C400" s="58" t="s">
        <v>1814</v>
      </c>
      <c r="D400" s="69" t="s">
        <v>104</v>
      </c>
      <c r="E400" s="58" t="s">
        <v>2653</v>
      </c>
      <c r="F400" s="69" t="s">
        <v>4044</v>
      </c>
      <c r="G400" s="69">
        <v>1998</v>
      </c>
      <c r="H400" s="59">
        <v>0</v>
      </c>
      <c r="I400" s="60"/>
      <c r="J400" s="60"/>
      <c r="K400" s="60"/>
      <c r="L400" s="60"/>
      <c r="M400" s="59">
        <v>0</v>
      </c>
      <c r="N400" s="60"/>
      <c r="O400" s="60">
        <v>0</v>
      </c>
      <c r="P400" s="59">
        <v>0</v>
      </c>
      <c r="Q400" s="60"/>
      <c r="R400" s="71">
        <v>1</v>
      </c>
      <c r="S400" s="59"/>
      <c r="T400" s="60"/>
      <c r="U400" s="60"/>
      <c r="V400" s="60"/>
      <c r="W400" s="60"/>
      <c r="X400" s="60"/>
      <c r="Y400" s="59"/>
      <c r="Z400" s="60"/>
      <c r="AA400" s="60"/>
      <c r="AB400" s="60"/>
      <c r="AC400" s="60"/>
      <c r="AD400" s="63" t="s">
        <v>25</v>
      </c>
    </row>
    <row r="401" spans="1:30" ht="17.25" thickBot="1">
      <c r="A401" s="72">
        <v>399</v>
      </c>
      <c r="B401" s="57" t="s">
        <v>2707</v>
      </c>
      <c r="C401" s="58" t="s">
        <v>1827</v>
      </c>
      <c r="D401" s="69" t="s">
        <v>102</v>
      </c>
      <c r="E401" s="58" t="s">
        <v>2351</v>
      </c>
      <c r="F401" s="69" t="s">
        <v>3628</v>
      </c>
      <c r="G401" s="69">
        <v>2003</v>
      </c>
      <c r="H401" s="70">
        <v>3</v>
      </c>
      <c r="I401" s="71">
        <v>233</v>
      </c>
      <c r="J401" s="71">
        <v>78</v>
      </c>
      <c r="K401" s="71">
        <v>28.8</v>
      </c>
      <c r="L401" s="71">
        <v>2.6</v>
      </c>
      <c r="M401" s="70">
        <v>3</v>
      </c>
      <c r="N401" s="71">
        <v>78</v>
      </c>
      <c r="O401" s="71">
        <v>1</v>
      </c>
      <c r="P401" s="59">
        <v>0</v>
      </c>
      <c r="Q401" s="60"/>
      <c r="R401" s="71">
        <v>1</v>
      </c>
      <c r="S401" s="59">
        <v>0</v>
      </c>
      <c r="T401" s="71">
        <v>1</v>
      </c>
      <c r="U401" s="71">
        <v>3</v>
      </c>
      <c r="V401" s="77">
        <v>-2</v>
      </c>
      <c r="W401" s="77">
        <v>-0.77</v>
      </c>
      <c r="X401" s="78">
        <v>1.57</v>
      </c>
      <c r="Y401" s="70">
        <v>0.7</v>
      </c>
      <c r="Z401" s="71">
        <v>5.9</v>
      </c>
      <c r="AA401" s="77">
        <v>-5.2</v>
      </c>
      <c r="AB401" s="77">
        <v>-1.99</v>
      </c>
      <c r="AC401" s="77">
        <v>-0.74</v>
      </c>
      <c r="AD401" s="63" t="s">
        <v>25</v>
      </c>
    </row>
    <row r="402" spans="1:30" ht="17.25" thickBot="1">
      <c r="A402" s="72">
        <v>400</v>
      </c>
      <c r="B402" s="57" t="s">
        <v>3264</v>
      </c>
      <c r="C402" s="58" t="s">
        <v>1865</v>
      </c>
      <c r="D402" s="69" t="s">
        <v>102</v>
      </c>
      <c r="E402" s="58" t="s">
        <v>95</v>
      </c>
      <c r="F402" s="69" t="s">
        <v>3846</v>
      </c>
      <c r="G402" s="69">
        <v>2002</v>
      </c>
      <c r="H402" s="70">
        <v>5</v>
      </c>
      <c r="I402" s="71">
        <v>194</v>
      </c>
      <c r="J402" s="71">
        <v>39</v>
      </c>
      <c r="K402" s="71">
        <v>24</v>
      </c>
      <c r="L402" s="71">
        <v>2.2000000000000002</v>
      </c>
      <c r="M402" s="70">
        <v>2</v>
      </c>
      <c r="N402" s="71">
        <v>59</v>
      </c>
      <c r="O402" s="60">
        <v>0</v>
      </c>
      <c r="P402" s="70">
        <v>3</v>
      </c>
      <c r="Q402" s="71">
        <v>25</v>
      </c>
      <c r="R402" s="60">
        <v>0</v>
      </c>
      <c r="S402" s="70">
        <v>0.2</v>
      </c>
      <c r="T402" s="60">
        <v>0</v>
      </c>
      <c r="U402" s="71">
        <v>5</v>
      </c>
      <c r="V402" s="77">
        <v>-5</v>
      </c>
      <c r="W402" s="77">
        <v>-2.3199999999999998</v>
      </c>
      <c r="X402" s="77">
        <v>-1</v>
      </c>
      <c r="Y402" s="70">
        <v>1.6</v>
      </c>
      <c r="Z402" s="71">
        <v>3.8</v>
      </c>
      <c r="AA402" s="77">
        <v>-2.2000000000000002</v>
      </c>
      <c r="AB402" s="77">
        <v>-1.04</v>
      </c>
      <c r="AC402" s="78">
        <v>0.32</v>
      </c>
      <c r="AD402" s="63" t="s">
        <v>25</v>
      </c>
    </row>
    <row r="403" spans="1:30" ht="17.25" thickBot="1">
      <c r="A403" s="72">
        <v>401</v>
      </c>
      <c r="B403" s="57" t="s">
        <v>3392</v>
      </c>
      <c r="C403" s="58" t="s">
        <v>1814</v>
      </c>
      <c r="D403" s="69" t="s">
        <v>103</v>
      </c>
      <c r="E403" s="58" t="s">
        <v>85</v>
      </c>
      <c r="F403" s="69" t="s">
        <v>3847</v>
      </c>
      <c r="G403" s="69">
        <v>2005</v>
      </c>
      <c r="H403" s="70">
        <v>1</v>
      </c>
      <c r="I403" s="71">
        <v>4</v>
      </c>
      <c r="J403" s="71">
        <v>4</v>
      </c>
      <c r="K403" s="71">
        <v>0.5</v>
      </c>
      <c r="L403" s="60">
        <v>0</v>
      </c>
      <c r="M403" s="59">
        <v>0</v>
      </c>
      <c r="N403" s="60"/>
      <c r="O403" s="60">
        <v>0</v>
      </c>
      <c r="P403" s="70">
        <v>1</v>
      </c>
      <c r="Q403" s="71">
        <v>4</v>
      </c>
      <c r="R403" s="71">
        <v>2</v>
      </c>
      <c r="S403" s="59">
        <v>0</v>
      </c>
      <c r="T403" s="60">
        <v>0</v>
      </c>
      <c r="U403" s="60">
        <v>0</v>
      </c>
      <c r="V403" s="60">
        <v>0</v>
      </c>
      <c r="W403" s="60">
        <v>0</v>
      </c>
      <c r="X403" s="78">
        <v>0.45</v>
      </c>
      <c r="Y403" s="70">
        <v>0.2</v>
      </c>
      <c r="Z403" s="60">
        <v>0</v>
      </c>
      <c r="AA403" s="78">
        <v>0.2</v>
      </c>
      <c r="AB403" s="78">
        <v>4.84</v>
      </c>
      <c r="AC403" s="78">
        <v>5.18</v>
      </c>
      <c r="AD403" s="63" t="s">
        <v>25</v>
      </c>
    </row>
    <row r="404" spans="1:30" ht="17.25" thickBot="1">
      <c r="A404" s="72">
        <v>402</v>
      </c>
      <c r="B404" s="57" t="s">
        <v>2840</v>
      </c>
      <c r="C404" s="58" t="s">
        <v>1843</v>
      </c>
      <c r="D404" s="69" t="s">
        <v>103</v>
      </c>
      <c r="E404" s="58" t="s">
        <v>75</v>
      </c>
      <c r="F404" s="69" t="s">
        <v>3848</v>
      </c>
      <c r="G404" s="69">
        <v>1995</v>
      </c>
      <c r="H404" s="70">
        <v>7</v>
      </c>
      <c r="I404" s="71">
        <v>555</v>
      </c>
      <c r="J404" s="71">
        <v>79</v>
      </c>
      <c r="K404" s="71">
        <v>68.5</v>
      </c>
      <c r="L404" s="71">
        <v>6.2</v>
      </c>
      <c r="M404" s="70">
        <v>6</v>
      </c>
      <c r="N404" s="71">
        <v>89</v>
      </c>
      <c r="O404" s="71">
        <v>5</v>
      </c>
      <c r="P404" s="70">
        <v>1</v>
      </c>
      <c r="Q404" s="71">
        <v>24</v>
      </c>
      <c r="R404" s="60">
        <v>0</v>
      </c>
      <c r="S404" s="70">
        <v>1.1399999999999999</v>
      </c>
      <c r="T404" s="71">
        <v>6</v>
      </c>
      <c r="U404" s="71">
        <v>8</v>
      </c>
      <c r="V404" s="77">
        <v>-2</v>
      </c>
      <c r="W404" s="77">
        <v>-0.32</v>
      </c>
      <c r="X404" s="78">
        <v>1.44</v>
      </c>
      <c r="Y404" s="70">
        <v>5.7</v>
      </c>
      <c r="Z404" s="71">
        <v>10.199999999999999</v>
      </c>
      <c r="AA404" s="77">
        <v>-4.5</v>
      </c>
      <c r="AB404" s="77">
        <v>-0.73</v>
      </c>
      <c r="AC404" s="78">
        <v>0.16</v>
      </c>
      <c r="AD404" s="63" t="s">
        <v>25</v>
      </c>
    </row>
    <row r="405" spans="1:30" ht="17.25" thickBot="1">
      <c r="A405" s="72">
        <v>403</v>
      </c>
      <c r="B405" s="57" t="s">
        <v>285</v>
      </c>
      <c r="C405" s="58" t="s">
        <v>1814</v>
      </c>
      <c r="D405" s="69" t="s">
        <v>103</v>
      </c>
      <c r="E405" s="58" t="s">
        <v>65</v>
      </c>
      <c r="F405" s="69" t="s">
        <v>3849</v>
      </c>
      <c r="G405" s="69">
        <v>2002</v>
      </c>
      <c r="H405" s="70">
        <v>1</v>
      </c>
      <c r="I405" s="71">
        <v>11</v>
      </c>
      <c r="J405" s="71">
        <v>11</v>
      </c>
      <c r="K405" s="71">
        <v>1.4</v>
      </c>
      <c r="L405" s="71">
        <v>0.1</v>
      </c>
      <c r="M405" s="59">
        <v>0</v>
      </c>
      <c r="N405" s="60"/>
      <c r="O405" s="60">
        <v>0</v>
      </c>
      <c r="P405" s="70">
        <v>1</v>
      </c>
      <c r="Q405" s="71">
        <v>11</v>
      </c>
      <c r="R405" s="71">
        <v>2</v>
      </c>
      <c r="S405" s="70">
        <v>3</v>
      </c>
      <c r="T405" s="60">
        <v>0</v>
      </c>
      <c r="U405" s="60">
        <v>0</v>
      </c>
      <c r="V405" s="60">
        <v>0</v>
      </c>
      <c r="W405" s="60">
        <v>0</v>
      </c>
      <c r="X405" s="77">
        <v>-1.35</v>
      </c>
      <c r="Y405" s="70">
        <v>0.1</v>
      </c>
      <c r="Z405" s="71">
        <v>0.1</v>
      </c>
      <c r="AA405" s="78">
        <v>0.1</v>
      </c>
      <c r="AB405" s="78">
        <v>0.62</v>
      </c>
      <c r="AC405" s="77">
        <v>-0.42</v>
      </c>
      <c r="AD405" s="63" t="s">
        <v>25</v>
      </c>
    </row>
    <row r="406" spans="1:30" ht="17.25" thickBot="1">
      <c r="A406" s="72">
        <v>404</v>
      </c>
      <c r="B406" s="57" t="s">
        <v>285</v>
      </c>
      <c r="C406" s="58" t="s">
        <v>1814</v>
      </c>
      <c r="D406" s="69" t="s">
        <v>1821</v>
      </c>
      <c r="E406" s="58" t="s">
        <v>81</v>
      </c>
      <c r="F406" s="69" t="s">
        <v>3849</v>
      </c>
      <c r="G406" s="69">
        <v>2002</v>
      </c>
      <c r="H406" s="70">
        <v>6</v>
      </c>
      <c r="I406" s="71">
        <v>325</v>
      </c>
      <c r="J406" s="71">
        <v>54</v>
      </c>
      <c r="K406" s="71">
        <v>40.1</v>
      </c>
      <c r="L406" s="71">
        <v>3.6</v>
      </c>
      <c r="M406" s="70">
        <v>3</v>
      </c>
      <c r="N406" s="71">
        <v>82</v>
      </c>
      <c r="O406" s="60">
        <v>0</v>
      </c>
      <c r="P406" s="70">
        <v>3</v>
      </c>
      <c r="Q406" s="71">
        <v>27</v>
      </c>
      <c r="R406" s="60">
        <v>0</v>
      </c>
      <c r="S406" s="70">
        <v>1.33</v>
      </c>
      <c r="T406" s="71">
        <v>8</v>
      </c>
      <c r="U406" s="71">
        <v>3</v>
      </c>
      <c r="V406" s="78">
        <v>5</v>
      </c>
      <c r="W406" s="78">
        <v>1.38</v>
      </c>
      <c r="X406" s="78">
        <v>1.57</v>
      </c>
      <c r="Y406" s="70">
        <v>7</v>
      </c>
      <c r="Z406" s="71">
        <v>3.7</v>
      </c>
      <c r="AA406" s="78">
        <v>3.3</v>
      </c>
      <c r="AB406" s="78">
        <v>0.92</v>
      </c>
      <c r="AC406" s="78">
        <v>0.19</v>
      </c>
      <c r="AD406" s="63" t="s">
        <v>25</v>
      </c>
    </row>
    <row r="407" spans="1:30" ht="17.25" thickBot="1">
      <c r="A407" s="72">
        <v>405</v>
      </c>
      <c r="B407" s="57" t="s">
        <v>286</v>
      </c>
      <c r="C407" s="58" t="s">
        <v>1854</v>
      </c>
      <c r="D407" s="69" t="s">
        <v>104</v>
      </c>
      <c r="E407" s="58" t="s">
        <v>91</v>
      </c>
      <c r="F407" s="69" t="s">
        <v>3850</v>
      </c>
      <c r="G407" s="69">
        <v>1994</v>
      </c>
      <c r="H407" s="70">
        <v>9</v>
      </c>
      <c r="I407" s="71">
        <v>810</v>
      </c>
      <c r="J407" s="71">
        <v>90</v>
      </c>
      <c r="K407" s="71">
        <v>100</v>
      </c>
      <c r="L407" s="71">
        <v>9</v>
      </c>
      <c r="M407" s="70">
        <v>9</v>
      </c>
      <c r="N407" s="71">
        <v>90</v>
      </c>
      <c r="O407" s="71">
        <v>9</v>
      </c>
      <c r="P407" s="59">
        <v>0</v>
      </c>
      <c r="Q407" s="60"/>
      <c r="R407" s="60">
        <v>0</v>
      </c>
      <c r="S407" s="70">
        <v>1.56</v>
      </c>
      <c r="T407" s="71">
        <v>16</v>
      </c>
      <c r="U407" s="71">
        <v>16</v>
      </c>
      <c r="V407" s="60">
        <v>0</v>
      </c>
      <c r="W407" s="60">
        <v>0</v>
      </c>
      <c r="X407" s="60"/>
      <c r="Y407" s="70">
        <v>13.3</v>
      </c>
      <c r="Z407" s="71">
        <v>18.3</v>
      </c>
      <c r="AA407" s="77">
        <v>-4.9000000000000004</v>
      </c>
      <c r="AB407" s="77">
        <v>-0.55000000000000004</v>
      </c>
      <c r="AC407" s="60"/>
      <c r="AD407" s="63" t="s">
        <v>25</v>
      </c>
    </row>
    <row r="408" spans="1:30" ht="17.25" thickBot="1">
      <c r="A408" s="72">
        <v>406</v>
      </c>
      <c r="B408" s="57" t="s">
        <v>287</v>
      </c>
      <c r="C408" s="58" t="s">
        <v>1824</v>
      </c>
      <c r="D408" s="69" t="s">
        <v>1821</v>
      </c>
      <c r="E408" s="58" t="s">
        <v>91</v>
      </c>
      <c r="F408" s="69" t="s">
        <v>3409</v>
      </c>
      <c r="G408" s="69">
        <v>1997</v>
      </c>
      <c r="H408" s="70">
        <v>9</v>
      </c>
      <c r="I408" s="71">
        <v>792</v>
      </c>
      <c r="J408" s="71">
        <v>88</v>
      </c>
      <c r="K408" s="71">
        <v>97.8</v>
      </c>
      <c r="L408" s="71">
        <v>8.8000000000000007</v>
      </c>
      <c r="M408" s="70">
        <v>9</v>
      </c>
      <c r="N408" s="71">
        <v>88</v>
      </c>
      <c r="O408" s="71">
        <v>3</v>
      </c>
      <c r="P408" s="59">
        <v>0</v>
      </c>
      <c r="Q408" s="60"/>
      <c r="R408" s="60">
        <v>0</v>
      </c>
      <c r="S408" s="70">
        <v>1.56</v>
      </c>
      <c r="T408" s="71">
        <v>16</v>
      </c>
      <c r="U408" s="71">
        <v>14</v>
      </c>
      <c r="V408" s="78">
        <v>2</v>
      </c>
      <c r="W408" s="78">
        <v>0.23</v>
      </c>
      <c r="X408" s="78">
        <v>10.23</v>
      </c>
      <c r="Y408" s="70">
        <v>12.8</v>
      </c>
      <c r="Z408" s="71">
        <v>17.2</v>
      </c>
      <c r="AA408" s="77">
        <v>-4.4000000000000004</v>
      </c>
      <c r="AB408" s="77">
        <v>-0.5</v>
      </c>
      <c r="AC408" s="78">
        <v>1.97</v>
      </c>
      <c r="AD408" s="63" t="s">
        <v>25</v>
      </c>
    </row>
    <row r="409" spans="1:30" ht="17.25" thickBot="1">
      <c r="A409" s="72">
        <v>407</v>
      </c>
      <c r="B409" s="57" t="s">
        <v>288</v>
      </c>
      <c r="C409" s="58" t="s">
        <v>1826</v>
      </c>
      <c r="D409" s="69" t="s">
        <v>1835</v>
      </c>
      <c r="E409" s="58" t="s">
        <v>63</v>
      </c>
      <c r="F409" s="69" t="s">
        <v>3474</v>
      </c>
      <c r="G409" s="69">
        <v>1993</v>
      </c>
      <c r="H409" s="70">
        <v>4</v>
      </c>
      <c r="I409" s="71">
        <v>251</v>
      </c>
      <c r="J409" s="71">
        <v>63</v>
      </c>
      <c r="K409" s="71">
        <v>31</v>
      </c>
      <c r="L409" s="71">
        <v>2.8</v>
      </c>
      <c r="M409" s="70">
        <v>3</v>
      </c>
      <c r="N409" s="71">
        <v>78</v>
      </c>
      <c r="O409" s="71">
        <v>2</v>
      </c>
      <c r="P409" s="70">
        <v>1</v>
      </c>
      <c r="Q409" s="71">
        <v>16</v>
      </c>
      <c r="R409" s="71">
        <v>1</v>
      </c>
      <c r="S409" s="70">
        <v>2.5</v>
      </c>
      <c r="T409" s="71">
        <v>4</v>
      </c>
      <c r="U409" s="71">
        <v>2</v>
      </c>
      <c r="V409" s="78">
        <v>2</v>
      </c>
      <c r="W409" s="78">
        <v>0.72</v>
      </c>
      <c r="X409" s="77">
        <v>-0.56999999999999995</v>
      </c>
      <c r="Y409" s="70">
        <v>4.2</v>
      </c>
      <c r="Z409" s="71">
        <v>2.4</v>
      </c>
      <c r="AA409" s="78">
        <v>1.8</v>
      </c>
      <c r="AB409" s="78">
        <v>0.65</v>
      </c>
      <c r="AC409" s="77">
        <v>-0.34</v>
      </c>
      <c r="AD409" s="63" t="s">
        <v>25</v>
      </c>
    </row>
    <row r="410" spans="1:30" ht="17.25" thickBot="1">
      <c r="A410" s="72">
        <v>408</v>
      </c>
      <c r="B410" s="57" t="s">
        <v>289</v>
      </c>
      <c r="C410" s="58" t="s">
        <v>1813</v>
      </c>
      <c r="D410" s="69" t="s">
        <v>104</v>
      </c>
      <c r="E410" s="58" t="s">
        <v>96</v>
      </c>
      <c r="F410" s="69" t="s">
        <v>3851</v>
      </c>
      <c r="G410" s="69">
        <v>2001</v>
      </c>
      <c r="H410" s="70">
        <v>8</v>
      </c>
      <c r="I410" s="71">
        <v>435</v>
      </c>
      <c r="J410" s="71">
        <v>54</v>
      </c>
      <c r="K410" s="71">
        <v>53.7</v>
      </c>
      <c r="L410" s="71">
        <v>4.8</v>
      </c>
      <c r="M410" s="70">
        <v>4</v>
      </c>
      <c r="N410" s="71">
        <v>90</v>
      </c>
      <c r="O410" s="71">
        <v>4</v>
      </c>
      <c r="P410" s="70">
        <v>4</v>
      </c>
      <c r="Q410" s="71">
        <v>19</v>
      </c>
      <c r="R410" s="71">
        <v>1</v>
      </c>
      <c r="S410" s="70">
        <v>0.5</v>
      </c>
      <c r="T410" s="71">
        <v>2</v>
      </c>
      <c r="U410" s="71">
        <v>10</v>
      </c>
      <c r="V410" s="77">
        <v>-8</v>
      </c>
      <c r="W410" s="77">
        <v>-1.66</v>
      </c>
      <c r="X410" s="77">
        <v>-2.38</v>
      </c>
      <c r="Y410" s="70">
        <v>7.8</v>
      </c>
      <c r="Z410" s="71">
        <v>8.6</v>
      </c>
      <c r="AA410" s="77">
        <v>-0.9</v>
      </c>
      <c r="AB410" s="77">
        <v>-0.18</v>
      </c>
      <c r="AC410" s="77">
        <v>-0.96</v>
      </c>
      <c r="AD410" s="63" t="s">
        <v>25</v>
      </c>
    </row>
    <row r="411" spans="1:30" ht="17.25" thickBot="1">
      <c r="A411" s="72">
        <v>409</v>
      </c>
      <c r="B411" s="57" t="s">
        <v>376</v>
      </c>
      <c r="C411" s="58" t="s">
        <v>1839</v>
      </c>
      <c r="D411" s="69" t="s">
        <v>1821</v>
      </c>
      <c r="E411" s="58" t="s">
        <v>69</v>
      </c>
      <c r="F411" s="69" t="s">
        <v>3852</v>
      </c>
      <c r="G411" s="69">
        <v>2001</v>
      </c>
      <c r="H411" s="70">
        <v>4</v>
      </c>
      <c r="I411" s="71">
        <v>86</v>
      </c>
      <c r="J411" s="71">
        <v>22</v>
      </c>
      <c r="K411" s="71">
        <v>10.6</v>
      </c>
      <c r="L411" s="71">
        <v>1</v>
      </c>
      <c r="M411" s="70">
        <v>1</v>
      </c>
      <c r="N411" s="71">
        <v>60</v>
      </c>
      <c r="O411" s="60">
        <v>0</v>
      </c>
      <c r="P411" s="70">
        <v>3</v>
      </c>
      <c r="Q411" s="71">
        <v>9</v>
      </c>
      <c r="R411" s="71">
        <v>5</v>
      </c>
      <c r="S411" s="70">
        <v>0.75</v>
      </c>
      <c r="T411" s="60">
        <v>0</v>
      </c>
      <c r="U411" s="71">
        <v>1</v>
      </c>
      <c r="V411" s="77">
        <v>-1</v>
      </c>
      <c r="W411" s="77">
        <v>-1.05</v>
      </c>
      <c r="X411" s="77">
        <v>-0.92</v>
      </c>
      <c r="Y411" s="70">
        <v>1.6</v>
      </c>
      <c r="Z411" s="71">
        <v>1.7</v>
      </c>
      <c r="AA411" s="77">
        <v>-0.2</v>
      </c>
      <c r="AB411" s="77">
        <v>-0.16</v>
      </c>
      <c r="AC411" s="77">
        <v>-0.2</v>
      </c>
      <c r="AD411" s="63" t="s">
        <v>25</v>
      </c>
    </row>
    <row r="412" spans="1:30" ht="17.25" thickBot="1">
      <c r="A412" s="72">
        <v>410</v>
      </c>
      <c r="B412" s="57" t="s">
        <v>290</v>
      </c>
      <c r="C412" s="58" t="s">
        <v>1824</v>
      </c>
      <c r="D412" s="69" t="s">
        <v>103</v>
      </c>
      <c r="E412" s="58" t="s">
        <v>75</v>
      </c>
      <c r="F412" s="69" t="s">
        <v>3655</v>
      </c>
      <c r="G412" s="69">
        <v>1996</v>
      </c>
      <c r="H412" s="70">
        <v>9</v>
      </c>
      <c r="I412" s="71">
        <v>595</v>
      </c>
      <c r="J412" s="71">
        <v>66</v>
      </c>
      <c r="K412" s="71">
        <v>73.5</v>
      </c>
      <c r="L412" s="71">
        <v>6.6</v>
      </c>
      <c r="M412" s="70">
        <v>8</v>
      </c>
      <c r="N412" s="71">
        <v>70</v>
      </c>
      <c r="O412" s="71">
        <v>1</v>
      </c>
      <c r="P412" s="70">
        <v>1</v>
      </c>
      <c r="Q412" s="71">
        <v>33</v>
      </c>
      <c r="R412" s="60">
        <v>0</v>
      </c>
      <c r="S412" s="70">
        <v>1.22</v>
      </c>
      <c r="T412" s="71">
        <v>5</v>
      </c>
      <c r="U412" s="71">
        <v>11</v>
      </c>
      <c r="V412" s="77">
        <v>-6</v>
      </c>
      <c r="W412" s="77">
        <v>-0.91</v>
      </c>
      <c r="X412" s="77">
        <v>-0.49</v>
      </c>
      <c r="Y412" s="70">
        <v>6.9</v>
      </c>
      <c r="Z412" s="71">
        <v>9.8000000000000007</v>
      </c>
      <c r="AA412" s="77">
        <v>-3</v>
      </c>
      <c r="AB412" s="77">
        <v>-0.45</v>
      </c>
      <c r="AC412" s="78">
        <v>1.26</v>
      </c>
      <c r="AD412" s="63" t="s">
        <v>25</v>
      </c>
    </row>
    <row r="413" spans="1:30" ht="17.25" thickBot="1">
      <c r="A413" s="72">
        <v>411</v>
      </c>
      <c r="B413" s="57" t="s">
        <v>291</v>
      </c>
      <c r="C413" s="58" t="s">
        <v>1845</v>
      </c>
      <c r="D413" s="69" t="s">
        <v>102</v>
      </c>
      <c r="E413" s="58" t="s">
        <v>71</v>
      </c>
      <c r="F413" s="69" t="s">
        <v>3853</v>
      </c>
      <c r="G413" s="69">
        <v>1989</v>
      </c>
      <c r="H413" s="70">
        <v>5</v>
      </c>
      <c r="I413" s="71">
        <v>103</v>
      </c>
      <c r="J413" s="71">
        <v>21</v>
      </c>
      <c r="K413" s="71">
        <v>12.7</v>
      </c>
      <c r="L413" s="71">
        <v>1.1000000000000001</v>
      </c>
      <c r="M413" s="59">
        <v>0</v>
      </c>
      <c r="N413" s="60"/>
      <c r="O413" s="60">
        <v>0</v>
      </c>
      <c r="P413" s="70">
        <v>5</v>
      </c>
      <c r="Q413" s="71">
        <v>21</v>
      </c>
      <c r="R413" s="60">
        <v>0</v>
      </c>
      <c r="S413" s="70">
        <v>2.6</v>
      </c>
      <c r="T413" s="71">
        <v>4</v>
      </c>
      <c r="U413" s="71">
        <v>1</v>
      </c>
      <c r="V413" s="78">
        <v>3</v>
      </c>
      <c r="W413" s="78">
        <v>2.62</v>
      </c>
      <c r="X413" s="78">
        <v>1.48</v>
      </c>
      <c r="Y413" s="70">
        <v>2.1</v>
      </c>
      <c r="Z413" s="71">
        <v>1.5</v>
      </c>
      <c r="AA413" s="78">
        <v>0.7</v>
      </c>
      <c r="AB413" s="78">
        <v>0.6</v>
      </c>
      <c r="AC413" s="78">
        <v>0.08</v>
      </c>
      <c r="AD413" s="63" t="s">
        <v>25</v>
      </c>
    </row>
    <row r="414" spans="1:30" ht="17.25" thickBot="1">
      <c r="A414" s="72">
        <v>412</v>
      </c>
      <c r="B414" s="57" t="s">
        <v>2854</v>
      </c>
      <c r="C414" s="58" t="s">
        <v>1823</v>
      </c>
      <c r="D414" s="69" t="s">
        <v>103</v>
      </c>
      <c r="E414" s="58" t="s">
        <v>65</v>
      </c>
      <c r="F414" s="69" t="s">
        <v>4045</v>
      </c>
      <c r="G414" s="69">
        <v>2003</v>
      </c>
      <c r="H414" s="59">
        <v>0</v>
      </c>
      <c r="I414" s="60"/>
      <c r="J414" s="60"/>
      <c r="K414" s="60"/>
      <c r="L414" s="60"/>
      <c r="M414" s="59">
        <v>0</v>
      </c>
      <c r="N414" s="60"/>
      <c r="O414" s="60">
        <v>0</v>
      </c>
      <c r="P414" s="59">
        <v>0</v>
      </c>
      <c r="Q414" s="60"/>
      <c r="R414" s="71">
        <v>1</v>
      </c>
      <c r="S414" s="59"/>
      <c r="T414" s="60"/>
      <c r="U414" s="60"/>
      <c r="V414" s="60"/>
      <c r="W414" s="60"/>
      <c r="X414" s="60"/>
      <c r="Y414" s="59"/>
      <c r="Z414" s="60"/>
      <c r="AA414" s="60"/>
      <c r="AB414" s="60"/>
      <c r="AC414" s="60"/>
      <c r="AD414" s="63" t="s">
        <v>25</v>
      </c>
    </row>
    <row r="415" spans="1:30" ht="17.25" thickBot="1">
      <c r="A415" s="72">
        <v>413</v>
      </c>
      <c r="B415" s="57" t="s">
        <v>3146</v>
      </c>
      <c r="C415" s="58" t="s">
        <v>1861</v>
      </c>
      <c r="D415" s="69" t="s">
        <v>111</v>
      </c>
      <c r="E415" s="58" t="s">
        <v>81</v>
      </c>
      <c r="F415" s="69" t="s">
        <v>4046</v>
      </c>
      <c r="G415" s="69">
        <v>1999</v>
      </c>
      <c r="H415" s="59">
        <v>0</v>
      </c>
      <c r="I415" s="60"/>
      <c r="J415" s="60"/>
      <c r="K415" s="60"/>
      <c r="L415" s="60"/>
      <c r="M415" s="59">
        <v>0</v>
      </c>
      <c r="N415" s="60"/>
      <c r="O415" s="60">
        <v>0</v>
      </c>
      <c r="P415" s="59">
        <v>0</v>
      </c>
      <c r="Q415" s="60"/>
      <c r="R415" s="71">
        <v>6</v>
      </c>
      <c r="S415" s="59"/>
      <c r="T415" s="60"/>
      <c r="U415" s="60"/>
      <c r="V415" s="60"/>
      <c r="W415" s="60"/>
      <c r="X415" s="60"/>
      <c r="Y415" s="59"/>
      <c r="Z415" s="60"/>
      <c r="AA415" s="60"/>
      <c r="AB415" s="60"/>
      <c r="AC415" s="60"/>
      <c r="AD415" s="63" t="s">
        <v>25</v>
      </c>
    </row>
    <row r="416" spans="1:30" ht="17.25" thickBot="1">
      <c r="A416" s="72">
        <v>414</v>
      </c>
      <c r="B416" s="57" t="s">
        <v>3147</v>
      </c>
      <c r="C416" s="58" t="s">
        <v>1840</v>
      </c>
      <c r="D416" s="69" t="s">
        <v>104</v>
      </c>
      <c r="E416" s="58" t="s">
        <v>71</v>
      </c>
      <c r="F416" s="69" t="s">
        <v>4047</v>
      </c>
      <c r="G416" s="69">
        <v>2005</v>
      </c>
      <c r="H416" s="59">
        <v>0</v>
      </c>
      <c r="I416" s="60"/>
      <c r="J416" s="60"/>
      <c r="K416" s="60"/>
      <c r="L416" s="60"/>
      <c r="M416" s="59">
        <v>0</v>
      </c>
      <c r="N416" s="60"/>
      <c r="O416" s="60">
        <v>0</v>
      </c>
      <c r="P416" s="59">
        <v>0</v>
      </c>
      <c r="Q416" s="60"/>
      <c r="R416" s="71">
        <v>3</v>
      </c>
      <c r="S416" s="59"/>
      <c r="T416" s="60"/>
      <c r="U416" s="60"/>
      <c r="V416" s="60"/>
      <c r="W416" s="60"/>
      <c r="X416" s="60"/>
      <c r="Y416" s="59"/>
      <c r="Z416" s="60"/>
      <c r="AA416" s="60"/>
      <c r="AB416" s="60"/>
      <c r="AC416" s="60"/>
      <c r="AD416" s="63" t="s">
        <v>25</v>
      </c>
    </row>
    <row r="417" spans="1:30" ht="17.25" thickBot="1">
      <c r="A417" s="72">
        <v>415</v>
      </c>
      <c r="B417" s="57" t="s">
        <v>292</v>
      </c>
      <c r="C417" s="58" t="s">
        <v>1814</v>
      </c>
      <c r="D417" s="69" t="s">
        <v>103</v>
      </c>
      <c r="E417" s="58" t="s">
        <v>65</v>
      </c>
      <c r="F417" s="69" t="s">
        <v>3854</v>
      </c>
      <c r="G417" s="69">
        <v>1995</v>
      </c>
      <c r="H417" s="70">
        <v>3</v>
      </c>
      <c r="I417" s="71">
        <v>73</v>
      </c>
      <c r="J417" s="71">
        <v>24</v>
      </c>
      <c r="K417" s="71">
        <v>9</v>
      </c>
      <c r="L417" s="71">
        <v>0.8</v>
      </c>
      <c r="M417" s="59">
        <v>0</v>
      </c>
      <c r="N417" s="60"/>
      <c r="O417" s="60">
        <v>0</v>
      </c>
      <c r="P417" s="70">
        <v>3</v>
      </c>
      <c r="Q417" s="71">
        <v>24</v>
      </c>
      <c r="R417" s="71">
        <v>6</v>
      </c>
      <c r="S417" s="70">
        <v>2</v>
      </c>
      <c r="T417" s="71">
        <v>1</v>
      </c>
      <c r="U417" s="71">
        <v>1</v>
      </c>
      <c r="V417" s="60">
        <v>0</v>
      </c>
      <c r="W417" s="60">
        <v>0</v>
      </c>
      <c r="X417" s="77">
        <v>-1.47</v>
      </c>
      <c r="Y417" s="70">
        <v>0.9</v>
      </c>
      <c r="Z417" s="71">
        <v>1.1000000000000001</v>
      </c>
      <c r="AA417" s="77">
        <v>-0.2</v>
      </c>
      <c r="AB417" s="77">
        <v>-0.24</v>
      </c>
      <c r="AC417" s="77">
        <v>-1.39</v>
      </c>
      <c r="AD417" s="63" t="s">
        <v>25</v>
      </c>
    </row>
    <row r="418" spans="1:30" ht="17.25" thickBot="1">
      <c r="A418" s="72">
        <v>416</v>
      </c>
      <c r="B418" s="57" t="s">
        <v>2708</v>
      </c>
      <c r="C418" s="58" t="s">
        <v>1814</v>
      </c>
      <c r="D418" s="69" t="s">
        <v>102</v>
      </c>
      <c r="E418" s="58" t="s">
        <v>83</v>
      </c>
      <c r="F418" s="69" t="s">
        <v>3855</v>
      </c>
      <c r="G418" s="69">
        <v>2002</v>
      </c>
      <c r="H418" s="70">
        <v>1</v>
      </c>
      <c r="I418" s="71">
        <v>4</v>
      </c>
      <c r="J418" s="71">
        <v>4</v>
      </c>
      <c r="K418" s="71">
        <v>0.5</v>
      </c>
      <c r="L418" s="60">
        <v>0</v>
      </c>
      <c r="M418" s="59">
        <v>0</v>
      </c>
      <c r="N418" s="60"/>
      <c r="O418" s="60">
        <v>0</v>
      </c>
      <c r="P418" s="70">
        <v>1</v>
      </c>
      <c r="Q418" s="71">
        <v>4</v>
      </c>
      <c r="R418" s="60">
        <v>0</v>
      </c>
      <c r="S418" s="59">
        <v>0</v>
      </c>
      <c r="T418" s="60">
        <v>0</v>
      </c>
      <c r="U418" s="71">
        <v>1</v>
      </c>
      <c r="V418" s="77">
        <v>-1</v>
      </c>
      <c r="W418" s="77">
        <v>-22.5</v>
      </c>
      <c r="X418" s="77">
        <v>-23.73</v>
      </c>
      <c r="Y418" s="70">
        <v>0.3</v>
      </c>
      <c r="Z418" s="71">
        <v>0.6</v>
      </c>
      <c r="AA418" s="77">
        <v>-0.3</v>
      </c>
      <c r="AB418" s="77">
        <v>-5.72</v>
      </c>
      <c r="AC418" s="77">
        <v>-6.07</v>
      </c>
      <c r="AD418" s="63" t="s">
        <v>25</v>
      </c>
    </row>
    <row r="419" spans="1:30" ht="17.25" thickBot="1">
      <c r="A419" s="72">
        <v>417</v>
      </c>
      <c r="B419" s="57" t="s">
        <v>97</v>
      </c>
      <c r="C419" s="58" t="s">
        <v>1814</v>
      </c>
      <c r="D419" s="69" t="s">
        <v>111</v>
      </c>
      <c r="E419" s="58" t="s">
        <v>96</v>
      </c>
      <c r="F419" s="69" t="s">
        <v>3856</v>
      </c>
      <c r="G419" s="69">
        <v>1994</v>
      </c>
      <c r="H419" s="70">
        <v>9</v>
      </c>
      <c r="I419" s="71">
        <v>810</v>
      </c>
      <c r="J419" s="71">
        <v>90</v>
      </c>
      <c r="K419" s="71">
        <v>100</v>
      </c>
      <c r="L419" s="71">
        <v>9</v>
      </c>
      <c r="M419" s="70">
        <v>9</v>
      </c>
      <c r="N419" s="71">
        <v>90</v>
      </c>
      <c r="O419" s="71">
        <v>9</v>
      </c>
      <c r="P419" s="59">
        <v>0</v>
      </c>
      <c r="Q419" s="60"/>
      <c r="R419" s="60">
        <v>0</v>
      </c>
      <c r="S419" s="70">
        <v>0.78</v>
      </c>
      <c r="T419" s="71">
        <v>9</v>
      </c>
      <c r="U419" s="71">
        <v>14</v>
      </c>
      <c r="V419" s="77">
        <v>-5</v>
      </c>
      <c r="W419" s="77">
        <v>-0.56000000000000005</v>
      </c>
      <c r="X419" s="60"/>
      <c r="Y419" s="70">
        <v>14.9</v>
      </c>
      <c r="Z419" s="71">
        <v>12.4</v>
      </c>
      <c r="AA419" s="78">
        <v>2.4</v>
      </c>
      <c r="AB419" s="78">
        <v>0.27</v>
      </c>
      <c r="AC419" s="60"/>
      <c r="AD419" s="63" t="s">
        <v>25</v>
      </c>
    </row>
    <row r="420" spans="1:30" ht="17.25" thickBot="1">
      <c r="A420" s="72">
        <v>418</v>
      </c>
      <c r="B420" s="57" t="s">
        <v>293</v>
      </c>
      <c r="C420" s="58" t="s">
        <v>1828</v>
      </c>
      <c r="D420" s="69" t="s">
        <v>104</v>
      </c>
      <c r="E420" s="58" t="s">
        <v>77</v>
      </c>
      <c r="F420" s="69" t="s">
        <v>3857</v>
      </c>
      <c r="G420" s="69">
        <v>1993</v>
      </c>
      <c r="H420" s="70">
        <v>9</v>
      </c>
      <c r="I420" s="71">
        <v>810</v>
      </c>
      <c r="J420" s="71">
        <v>90</v>
      </c>
      <c r="K420" s="71">
        <v>100</v>
      </c>
      <c r="L420" s="71">
        <v>9</v>
      </c>
      <c r="M420" s="70">
        <v>9</v>
      </c>
      <c r="N420" s="71">
        <v>90</v>
      </c>
      <c r="O420" s="71">
        <v>9</v>
      </c>
      <c r="P420" s="59">
        <v>0</v>
      </c>
      <c r="Q420" s="60"/>
      <c r="R420" s="60">
        <v>0</v>
      </c>
      <c r="S420" s="70">
        <v>1.1100000000000001</v>
      </c>
      <c r="T420" s="71">
        <v>14</v>
      </c>
      <c r="U420" s="71">
        <v>12</v>
      </c>
      <c r="V420" s="78">
        <v>2</v>
      </c>
      <c r="W420" s="78">
        <v>0.22</v>
      </c>
      <c r="X420" s="60"/>
      <c r="Y420" s="70">
        <v>16.899999999999999</v>
      </c>
      <c r="Z420" s="71">
        <v>10.9</v>
      </c>
      <c r="AA420" s="78">
        <v>5.9</v>
      </c>
      <c r="AB420" s="78">
        <v>0.66</v>
      </c>
      <c r="AC420" s="60"/>
      <c r="AD420" s="63" t="s">
        <v>25</v>
      </c>
    </row>
    <row r="421" spans="1:30" ht="17.25" thickBot="1">
      <c r="A421" s="72">
        <v>419</v>
      </c>
      <c r="B421" s="57" t="s">
        <v>68</v>
      </c>
      <c r="C421" s="58" t="s">
        <v>1814</v>
      </c>
      <c r="D421" s="69" t="s">
        <v>111</v>
      </c>
      <c r="E421" s="58" t="s">
        <v>67</v>
      </c>
      <c r="F421" s="69" t="s">
        <v>3858</v>
      </c>
      <c r="G421" s="69">
        <v>1992</v>
      </c>
      <c r="H421" s="70">
        <v>9</v>
      </c>
      <c r="I421" s="71">
        <v>810</v>
      </c>
      <c r="J421" s="71">
        <v>90</v>
      </c>
      <c r="K421" s="71">
        <v>100</v>
      </c>
      <c r="L421" s="71">
        <v>9</v>
      </c>
      <c r="M421" s="70">
        <v>9</v>
      </c>
      <c r="N421" s="71">
        <v>90</v>
      </c>
      <c r="O421" s="71">
        <v>9</v>
      </c>
      <c r="P421" s="59">
        <v>0</v>
      </c>
      <c r="Q421" s="60"/>
      <c r="R421" s="60">
        <v>0</v>
      </c>
      <c r="S421" s="70">
        <v>1.78</v>
      </c>
      <c r="T421" s="71">
        <v>24</v>
      </c>
      <c r="U421" s="71">
        <v>9</v>
      </c>
      <c r="V421" s="78">
        <v>15</v>
      </c>
      <c r="W421" s="78">
        <v>1.67</v>
      </c>
      <c r="X421" s="60"/>
      <c r="Y421" s="70">
        <v>19.7</v>
      </c>
      <c r="Z421" s="71">
        <v>9.4</v>
      </c>
      <c r="AA421" s="78">
        <v>10.3</v>
      </c>
      <c r="AB421" s="78">
        <v>1.1499999999999999</v>
      </c>
      <c r="AC421" s="60"/>
      <c r="AD421" s="63" t="s">
        <v>25</v>
      </c>
    </row>
    <row r="422" spans="1:30" ht="17.25" thickBot="1">
      <c r="A422" s="72">
        <v>420</v>
      </c>
      <c r="B422" s="57" t="s">
        <v>1768</v>
      </c>
      <c r="C422" s="58" t="s">
        <v>1822</v>
      </c>
      <c r="D422" s="69" t="s">
        <v>104</v>
      </c>
      <c r="E422" s="58" t="s">
        <v>71</v>
      </c>
      <c r="F422" s="69" t="s">
        <v>3859</v>
      </c>
      <c r="G422" s="69">
        <v>1999</v>
      </c>
      <c r="H422" s="70">
        <v>8</v>
      </c>
      <c r="I422" s="71">
        <v>716</v>
      </c>
      <c r="J422" s="71">
        <v>90</v>
      </c>
      <c r="K422" s="71">
        <v>88.4</v>
      </c>
      <c r="L422" s="71">
        <v>8</v>
      </c>
      <c r="M422" s="70">
        <v>8</v>
      </c>
      <c r="N422" s="71">
        <v>90</v>
      </c>
      <c r="O422" s="71">
        <v>6</v>
      </c>
      <c r="P422" s="59">
        <v>0</v>
      </c>
      <c r="Q422" s="60"/>
      <c r="R422" s="71">
        <v>1</v>
      </c>
      <c r="S422" s="70">
        <v>2.75</v>
      </c>
      <c r="T422" s="71">
        <v>16</v>
      </c>
      <c r="U422" s="71">
        <v>6</v>
      </c>
      <c r="V422" s="78">
        <v>10</v>
      </c>
      <c r="W422" s="78">
        <v>1.26</v>
      </c>
      <c r="X422" s="77">
        <v>-0.66</v>
      </c>
      <c r="Y422" s="70">
        <v>14.9</v>
      </c>
      <c r="Z422" s="71">
        <v>9.3000000000000007</v>
      </c>
      <c r="AA422" s="78">
        <v>5.6</v>
      </c>
      <c r="AB422" s="78">
        <v>0.7</v>
      </c>
      <c r="AC422" s="78">
        <v>1.52</v>
      </c>
      <c r="AD422" s="63" t="s">
        <v>25</v>
      </c>
    </row>
    <row r="423" spans="1:30" ht="17.25" thickBot="1">
      <c r="A423" s="72">
        <v>421</v>
      </c>
      <c r="B423" s="57" t="s">
        <v>2954</v>
      </c>
      <c r="C423" s="58" t="s">
        <v>1814</v>
      </c>
      <c r="D423" s="69" t="s">
        <v>104</v>
      </c>
      <c r="E423" s="58" t="s">
        <v>79</v>
      </c>
      <c r="F423" s="69" t="s">
        <v>3860</v>
      </c>
      <c r="G423" s="69">
        <v>2003</v>
      </c>
      <c r="H423" s="70">
        <v>3</v>
      </c>
      <c r="I423" s="71">
        <v>116</v>
      </c>
      <c r="J423" s="71">
        <v>39</v>
      </c>
      <c r="K423" s="71">
        <v>14.3</v>
      </c>
      <c r="L423" s="71">
        <v>1.3</v>
      </c>
      <c r="M423" s="70">
        <v>1</v>
      </c>
      <c r="N423" s="71">
        <v>82</v>
      </c>
      <c r="O423" s="60">
        <v>0</v>
      </c>
      <c r="P423" s="70">
        <v>2</v>
      </c>
      <c r="Q423" s="71">
        <v>17</v>
      </c>
      <c r="R423" s="71">
        <v>3</v>
      </c>
      <c r="S423" s="70">
        <v>3</v>
      </c>
      <c r="T423" s="71">
        <v>3</v>
      </c>
      <c r="U423" s="71">
        <v>1</v>
      </c>
      <c r="V423" s="78">
        <v>2</v>
      </c>
      <c r="W423" s="78">
        <v>1.55</v>
      </c>
      <c r="X423" s="78">
        <v>0.38</v>
      </c>
      <c r="Y423" s="70">
        <v>2.5</v>
      </c>
      <c r="Z423" s="71">
        <v>1</v>
      </c>
      <c r="AA423" s="78">
        <v>1.5</v>
      </c>
      <c r="AB423" s="78">
        <v>1.1299999999999999</v>
      </c>
      <c r="AC423" s="78">
        <v>0.36</v>
      </c>
      <c r="AD423" s="63" t="s">
        <v>25</v>
      </c>
    </row>
    <row r="424" spans="1:30" ht="17.25" thickBot="1">
      <c r="A424" s="72">
        <v>422</v>
      </c>
      <c r="B424" s="57" t="s">
        <v>2746</v>
      </c>
      <c r="C424" s="58" t="s">
        <v>2747</v>
      </c>
      <c r="D424" s="69" t="s">
        <v>111</v>
      </c>
      <c r="E424" s="58" t="s">
        <v>95</v>
      </c>
      <c r="F424" s="69" t="s">
        <v>4048</v>
      </c>
      <c r="G424" s="69">
        <v>1997</v>
      </c>
      <c r="H424" s="59">
        <v>0</v>
      </c>
      <c r="I424" s="60"/>
      <c r="J424" s="60"/>
      <c r="K424" s="60"/>
      <c r="L424" s="60"/>
      <c r="M424" s="59">
        <v>0</v>
      </c>
      <c r="N424" s="60"/>
      <c r="O424" s="60">
        <v>0</v>
      </c>
      <c r="P424" s="59">
        <v>0</v>
      </c>
      <c r="Q424" s="60"/>
      <c r="R424" s="71">
        <v>9</v>
      </c>
      <c r="S424" s="59"/>
      <c r="T424" s="60"/>
      <c r="U424" s="60"/>
      <c r="V424" s="60"/>
      <c r="W424" s="60"/>
      <c r="X424" s="60"/>
      <c r="Y424" s="59"/>
      <c r="Z424" s="60"/>
      <c r="AA424" s="60"/>
      <c r="AB424" s="60"/>
      <c r="AC424" s="60"/>
      <c r="AD424" s="63" t="s">
        <v>25</v>
      </c>
    </row>
    <row r="425" spans="1:30" ht="17.25" thickBot="1">
      <c r="A425" s="72">
        <v>423</v>
      </c>
      <c r="B425" s="57" t="s">
        <v>2748</v>
      </c>
      <c r="C425" s="58" t="s">
        <v>1814</v>
      </c>
      <c r="D425" s="69" t="s">
        <v>1855</v>
      </c>
      <c r="E425" s="58" t="s">
        <v>85</v>
      </c>
      <c r="F425" s="69" t="s">
        <v>3861</v>
      </c>
      <c r="G425" s="69">
        <v>2002</v>
      </c>
      <c r="H425" s="70">
        <v>5</v>
      </c>
      <c r="I425" s="71">
        <v>105</v>
      </c>
      <c r="J425" s="71">
        <v>21</v>
      </c>
      <c r="K425" s="71">
        <v>13</v>
      </c>
      <c r="L425" s="71">
        <v>1.2</v>
      </c>
      <c r="M425" s="59">
        <v>0</v>
      </c>
      <c r="N425" s="60"/>
      <c r="O425" s="60">
        <v>0</v>
      </c>
      <c r="P425" s="70">
        <v>5</v>
      </c>
      <c r="Q425" s="71">
        <v>21</v>
      </c>
      <c r="R425" s="71">
        <v>4</v>
      </c>
      <c r="S425" s="70">
        <v>0.4</v>
      </c>
      <c r="T425" s="60">
        <v>0</v>
      </c>
      <c r="U425" s="71">
        <v>2</v>
      </c>
      <c r="V425" s="77">
        <v>-2</v>
      </c>
      <c r="W425" s="77">
        <v>-1.71</v>
      </c>
      <c r="X425" s="77">
        <v>-1.46</v>
      </c>
      <c r="Y425" s="70">
        <v>2.2000000000000002</v>
      </c>
      <c r="Z425" s="71">
        <v>2.1</v>
      </c>
      <c r="AA425" s="78">
        <v>0.1</v>
      </c>
      <c r="AB425" s="78">
        <v>0.1</v>
      </c>
      <c r="AC425" s="78">
        <v>0.48</v>
      </c>
      <c r="AD425" s="63" t="s">
        <v>25</v>
      </c>
    </row>
    <row r="426" spans="1:30" ht="17.25" thickBot="1">
      <c r="A426" s="72">
        <v>424</v>
      </c>
      <c r="B426" s="57" t="s">
        <v>64</v>
      </c>
      <c r="C426" s="58" t="s">
        <v>1814</v>
      </c>
      <c r="D426" s="69" t="s">
        <v>111</v>
      </c>
      <c r="E426" s="58" t="s">
        <v>63</v>
      </c>
      <c r="F426" s="69" t="s">
        <v>3862</v>
      </c>
      <c r="G426" s="69">
        <v>1998</v>
      </c>
      <c r="H426" s="70">
        <v>4</v>
      </c>
      <c r="I426" s="71">
        <v>360</v>
      </c>
      <c r="J426" s="71">
        <v>90</v>
      </c>
      <c r="K426" s="71">
        <v>44.4</v>
      </c>
      <c r="L426" s="71">
        <v>4</v>
      </c>
      <c r="M426" s="70">
        <v>4</v>
      </c>
      <c r="N426" s="71">
        <v>90</v>
      </c>
      <c r="O426" s="71">
        <v>4</v>
      </c>
      <c r="P426" s="59">
        <v>0</v>
      </c>
      <c r="Q426" s="60"/>
      <c r="R426" s="71">
        <v>4</v>
      </c>
      <c r="S426" s="70">
        <v>2.5</v>
      </c>
      <c r="T426" s="71">
        <v>8</v>
      </c>
      <c r="U426" s="71">
        <v>4</v>
      </c>
      <c r="V426" s="78">
        <v>4</v>
      </c>
      <c r="W426" s="78">
        <v>1</v>
      </c>
      <c r="X426" s="77">
        <v>-0.2</v>
      </c>
      <c r="Y426" s="70">
        <v>8.3000000000000007</v>
      </c>
      <c r="Z426" s="71">
        <v>3.7</v>
      </c>
      <c r="AA426" s="78">
        <v>4.5999999999999996</v>
      </c>
      <c r="AB426" s="78">
        <v>1.1499999999999999</v>
      </c>
      <c r="AC426" s="78">
        <v>0.46</v>
      </c>
      <c r="AD426" s="63" t="s">
        <v>25</v>
      </c>
    </row>
    <row r="427" spans="1:30" ht="17.25" thickBot="1">
      <c r="A427" s="72">
        <v>425</v>
      </c>
      <c r="B427" s="57" t="s">
        <v>2955</v>
      </c>
      <c r="C427" s="58" t="s">
        <v>1814</v>
      </c>
      <c r="D427" s="69" t="s">
        <v>1821</v>
      </c>
      <c r="E427" s="58" t="s">
        <v>2350</v>
      </c>
      <c r="F427" s="69" t="s">
        <v>3807</v>
      </c>
      <c r="G427" s="69">
        <v>2003</v>
      </c>
      <c r="H427" s="70">
        <v>5</v>
      </c>
      <c r="I427" s="71">
        <v>207</v>
      </c>
      <c r="J427" s="71">
        <v>41</v>
      </c>
      <c r="K427" s="71">
        <v>25.6</v>
      </c>
      <c r="L427" s="71">
        <v>2.2999999999999998</v>
      </c>
      <c r="M427" s="70">
        <v>2</v>
      </c>
      <c r="N427" s="71">
        <v>69</v>
      </c>
      <c r="O427" s="60">
        <v>0</v>
      </c>
      <c r="P427" s="70">
        <v>3</v>
      </c>
      <c r="Q427" s="71">
        <v>23</v>
      </c>
      <c r="R427" s="71">
        <v>1</v>
      </c>
      <c r="S427" s="70">
        <v>0.6</v>
      </c>
      <c r="T427" s="71">
        <v>1</v>
      </c>
      <c r="U427" s="71">
        <v>5</v>
      </c>
      <c r="V427" s="77">
        <v>-4</v>
      </c>
      <c r="W427" s="77">
        <v>-1.74</v>
      </c>
      <c r="X427" s="78">
        <v>0.05</v>
      </c>
      <c r="Y427" s="70">
        <v>1.9</v>
      </c>
      <c r="Z427" s="71">
        <v>3.6</v>
      </c>
      <c r="AA427" s="77">
        <v>-1.7</v>
      </c>
      <c r="AB427" s="77">
        <v>-0.75</v>
      </c>
      <c r="AC427" s="78">
        <v>0.51</v>
      </c>
      <c r="AD427" s="63" t="s">
        <v>25</v>
      </c>
    </row>
    <row r="428" spans="1:30" ht="17.25" thickBot="1">
      <c r="A428" s="72">
        <v>426</v>
      </c>
      <c r="B428" s="57" t="s">
        <v>3320</v>
      </c>
      <c r="C428" s="58" t="s">
        <v>1814</v>
      </c>
      <c r="D428" s="69" t="s">
        <v>1821</v>
      </c>
      <c r="E428" s="58" t="s">
        <v>83</v>
      </c>
      <c r="F428" s="69" t="s">
        <v>3863</v>
      </c>
      <c r="G428" s="69">
        <v>2001</v>
      </c>
      <c r="H428" s="70">
        <v>2</v>
      </c>
      <c r="I428" s="71">
        <v>50</v>
      </c>
      <c r="J428" s="71">
        <v>25</v>
      </c>
      <c r="K428" s="71">
        <v>6.2</v>
      </c>
      <c r="L428" s="71">
        <v>0.6</v>
      </c>
      <c r="M428" s="59">
        <v>0</v>
      </c>
      <c r="N428" s="60"/>
      <c r="O428" s="60">
        <v>0</v>
      </c>
      <c r="P428" s="70">
        <v>2</v>
      </c>
      <c r="Q428" s="71">
        <v>25</v>
      </c>
      <c r="R428" s="60">
        <v>0</v>
      </c>
      <c r="S428" s="70">
        <v>3</v>
      </c>
      <c r="T428" s="71">
        <v>3</v>
      </c>
      <c r="U428" s="60">
        <v>0</v>
      </c>
      <c r="V428" s="78">
        <v>3</v>
      </c>
      <c r="W428" s="78">
        <v>5.4</v>
      </c>
      <c r="X428" s="78">
        <v>4.57</v>
      </c>
      <c r="Y428" s="70">
        <v>0.9</v>
      </c>
      <c r="Z428" s="71">
        <v>0.8</v>
      </c>
      <c r="AA428" s="60">
        <v>0</v>
      </c>
      <c r="AB428" s="78">
        <v>0.06</v>
      </c>
      <c r="AC428" s="77">
        <v>-0.28000000000000003</v>
      </c>
      <c r="AD428" s="63" t="s">
        <v>25</v>
      </c>
    </row>
    <row r="429" spans="1:30" ht="17.25" thickBot="1">
      <c r="A429" s="72">
        <v>427</v>
      </c>
      <c r="B429" s="57" t="s">
        <v>294</v>
      </c>
      <c r="C429" s="58" t="s">
        <v>1814</v>
      </c>
      <c r="D429" s="69" t="s">
        <v>102</v>
      </c>
      <c r="E429" s="58" t="s">
        <v>69</v>
      </c>
      <c r="F429" s="69" t="s">
        <v>3864</v>
      </c>
      <c r="G429" s="69">
        <v>1997</v>
      </c>
      <c r="H429" s="70">
        <v>9</v>
      </c>
      <c r="I429" s="71">
        <v>756</v>
      </c>
      <c r="J429" s="71">
        <v>84</v>
      </c>
      <c r="K429" s="71">
        <v>93.3</v>
      </c>
      <c r="L429" s="71">
        <v>8.4</v>
      </c>
      <c r="M429" s="70">
        <v>9</v>
      </c>
      <c r="N429" s="71">
        <v>84</v>
      </c>
      <c r="O429" s="71">
        <v>4</v>
      </c>
      <c r="P429" s="59">
        <v>0</v>
      </c>
      <c r="Q429" s="60"/>
      <c r="R429" s="60">
        <v>0</v>
      </c>
      <c r="S429" s="70">
        <v>1.67</v>
      </c>
      <c r="T429" s="71">
        <v>9</v>
      </c>
      <c r="U429" s="71">
        <v>13</v>
      </c>
      <c r="V429" s="77">
        <v>-4</v>
      </c>
      <c r="W429" s="77">
        <v>-0.48</v>
      </c>
      <c r="X429" s="77">
        <v>-3.81</v>
      </c>
      <c r="Y429" s="70">
        <v>12.2</v>
      </c>
      <c r="Z429" s="71">
        <v>12.4</v>
      </c>
      <c r="AA429" s="77">
        <v>-0.2</v>
      </c>
      <c r="AB429" s="77">
        <v>-0.03</v>
      </c>
      <c r="AC429" s="77">
        <v>-0.77</v>
      </c>
      <c r="AD429" s="63" t="s">
        <v>25</v>
      </c>
    </row>
    <row r="430" spans="1:30" ht="17.25" thickBot="1">
      <c r="A430" s="72">
        <v>428</v>
      </c>
      <c r="B430" s="57" t="s">
        <v>78</v>
      </c>
      <c r="C430" s="58" t="s">
        <v>1822</v>
      </c>
      <c r="D430" s="69" t="s">
        <v>111</v>
      </c>
      <c r="E430" s="58" t="s">
        <v>63</v>
      </c>
      <c r="F430" s="69" t="s">
        <v>3865</v>
      </c>
      <c r="G430" s="69">
        <v>1995</v>
      </c>
      <c r="H430" s="70">
        <v>5</v>
      </c>
      <c r="I430" s="71">
        <v>450</v>
      </c>
      <c r="J430" s="71">
        <v>90</v>
      </c>
      <c r="K430" s="71">
        <v>55.6</v>
      </c>
      <c r="L430" s="71">
        <v>5</v>
      </c>
      <c r="M430" s="70">
        <v>5</v>
      </c>
      <c r="N430" s="71">
        <v>90</v>
      </c>
      <c r="O430" s="71">
        <v>5</v>
      </c>
      <c r="P430" s="59">
        <v>0</v>
      </c>
      <c r="Q430" s="60"/>
      <c r="R430" s="71">
        <v>3</v>
      </c>
      <c r="S430" s="70">
        <v>2.2000000000000002</v>
      </c>
      <c r="T430" s="71">
        <v>10</v>
      </c>
      <c r="U430" s="71">
        <v>4</v>
      </c>
      <c r="V430" s="78">
        <v>6</v>
      </c>
      <c r="W430" s="78">
        <v>1.2</v>
      </c>
      <c r="X430" s="78">
        <v>0.2</v>
      </c>
      <c r="Y430" s="70">
        <v>7.6</v>
      </c>
      <c r="Z430" s="71">
        <v>4.2</v>
      </c>
      <c r="AA430" s="78">
        <v>3.4</v>
      </c>
      <c r="AB430" s="78">
        <v>0.69</v>
      </c>
      <c r="AC430" s="77">
        <v>-0.46</v>
      </c>
      <c r="AD430" s="63" t="s">
        <v>25</v>
      </c>
    </row>
    <row r="431" spans="1:30" ht="17.25" thickBot="1">
      <c r="A431" s="72">
        <v>429</v>
      </c>
      <c r="B431" s="57" t="s">
        <v>3494</v>
      </c>
      <c r="C431" s="58" t="s">
        <v>1840</v>
      </c>
      <c r="D431" s="69" t="s">
        <v>103</v>
      </c>
      <c r="E431" s="58" t="s">
        <v>85</v>
      </c>
      <c r="F431" s="69" t="s">
        <v>4049</v>
      </c>
      <c r="G431" s="69">
        <v>2003</v>
      </c>
      <c r="H431" s="59">
        <v>0</v>
      </c>
      <c r="I431" s="60"/>
      <c r="J431" s="60"/>
      <c r="K431" s="60"/>
      <c r="L431" s="60"/>
      <c r="M431" s="59">
        <v>0</v>
      </c>
      <c r="N431" s="60"/>
      <c r="O431" s="60">
        <v>0</v>
      </c>
      <c r="P431" s="59">
        <v>0</v>
      </c>
      <c r="Q431" s="60"/>
      <c r="R431" s="71">
        <v>1</v>
      </c>
      <c r="S431" s="59"/>
      <c r="T431" s="60"/>
      <c r="U431" s="60"/>
      <c r="V431" s="60"/>
      <c r="W431" s="60"/>
      <c r="X431" s="60"/>
      <c r="Y431" s="59"/>
      <c r="Z431" s="60"/>
      <c r="AA431" s="60"/>
      <c r="AB431" s="60"/>
      <c r="AC431" s="60"/>
      <c r="AD431" s="63" t="s">
        <v>25</v>
      </c>
    </row>
    <row r="432" spans="1:30" ht="17.25" thickBot="1">
      <c r="A432" s="72">
        <v>430</v>
      </c>
      <c r="B432" s="57" t="s">
        <v>295</v>
      </c>
      <c r="C432" s="58" t="s">
        <v>1811</v>
      </c>
      <c r="D432" s="69" t="s">
        <v>104</v>
      </c>
      <c r="E432" s="58" t="s">
        <v>75</v>
      </c>
      <c r="F432" s="69" t="s">
        <v>3866</v>
      </c>
      <c r="G432" s="69">
        <v>1987</v>
      </c>
      <c r="H432" s="70">
        <v>8</v>
      </c>
      <c r="I432" s="71">
        <v>693</v>
      </c>
      <c r="J432" s="71">
        <v>87</v>
      </c>
      <c r="K432" s="71">
        <v>85.6</v>
      </c>
      <c r="L432" s="71">
        <v>7.7</v>
      </c>
      <c r="M432" s="70">
        <v>8</v>
      </c>
      <c r="N432" s="71">
        <v>87</v>
      </c>
      <c r="O432" s="71">
        <v>7</v>
      </c>
      <c r="P432" s="59">
        <v>0</v>
      </c>
      <c r="Q432" s="60"/>
      <c r="R432" s="60">
        <v>0</v>
      </c>
      <c r="S432" s="70">
        <v>1.25</v>
      </c>
      <c r="T432" s="71">
        <v>6</v>
      </c>
      <c r="U432" s="71">
        <v>11</v>
      </c>
      <c r="V432" s="77">
        <v>-5</v>
      </c>
      <c r="W432" s="77">
        <v>-0.65</v>
      </c>
      <c r="X432" s="78">
        <v>0.89</v>
      </c>
      <c r="Y432" s="70">
        <v>9.1</v>
      </c>
      <c r="Z432" s="71">
        <v>11.2</v>
      </c>
      <c r="AA432" s="77">
        <v>-2.1</v>
      </c>
      <c r="AB432" s="77">
        <v>-0.27</v>
      </c>
      <c r="AC432" s="78">
        <v>3.55</v>
      </c>
      <c r="AD432" s="63" t="s">
        <v>25</v>
      </c>
    </row>
    <row r="433" spans="1:30" ht="17.25" thickBot="1">
      <c r="A433" s="72">
        <v>431</v>
      </c>
      <c r="B433" s="57" t="s">
        <v>296</v>
      </c>
      <c r="C433" s="58" t="s">
        <v>1814</v>
      </c>
      <c r="D433" s="69" t="s">
        <v>1812</v>
      </c>
      <c r="E433" s="58" t="s">
        <v>2350</v>
      </c>
      <c r="F433" s="69" t="s">
        <v>3867</v>
      </c>
      <c r="G433" s="69">
        <v>1994</v>
      </c>
      <c r="H433" s="70">
        <v>4</v>
      </c>
      <c r="I433" s="71">
        <v>70</v>
      </c>
      <c r="J433" s="71">
        <v>18</v>
      </c>
      <c r="K433" s="71">
        <v>8.6</v>
      </c>
      <c r="L433" s="71">
        <v>0.8</v>
      </c>
      <c r="M433" s="59">
        <v>0</v>
      </c>
      <c r="N433" s="60"/>
      <c r="O433" s="60">
        <v>0</v>
      </c>
      <c r="P433" s="70">
        <v>4</v>
      </c>
      <c r="Q433" s="71">
        <v>18</v>
      </c>
      <c r="R433" s="60">
        <v>0</v>
      </c>
      <c r="S433" s="59">
        <v>0</v>
      </c>
      <c r="T433" s="71">
        <v>1</v>
      </c>
      <c r="U433" s="71">
        <v>3</v>
      </c>
      <c r="V433" s="77">
        <v>-2</v>
      </c>
      <c r="W433" s="77">
        <v>-2.57</v>
      </c>
      <c r="X433" s="77">
        <v>-0.87</v>
      </c>
      <c r="Y433" s="70">
        <v>1.1000000000000001</v>
      </c>
      <c r="Z433" s="71">
        <v>1.5</v>
      </c>
      <c r="AA433" s="77">
        <v>-0.5</v>
      </c>
      <c r="AB433" s="77">
        <v>-0.63</v>
      </c>
      <c r="AC433" s="78">
        <v>0.54</v>
      </c>
      <c r="AD433" s="63" t="s">
        <v>25</v>
      </c>
    </row>
    <row r="434" spans="1:30" ht="17.25" thickBot="1">
      <c r="A434" s="72">
        <v>432</v>
      </c>
      <c r="B434" s="57" t="s">
        <v>297</v>
      </c>
      <c r="C434" s="58" t="s">
        <v>1814</v>
      </c>
      <c r="D434" s="69" t="s">
        <v>103</v>
      </c>
      <c r="E434" s="58" t="s">
        <v>75</v>
      </c>
      <c r="F434" s="69" t="s">
        <v>3868</v>
      </c>
      <c r="G434" s="69">
        <v>1995</v>
      </c>
      <c r="H434" s="70">
        <v>9</v>
      </c>
      <c r="I434" s="71">
        <v>513</v>
      </c>
      <c r="J434" s="71">
        <v>57</v>
      </c>
      <c r="K434" s="71">
        <v>63.3</v>
      </c>
      <c r="L434" s="71">
        <v>5.7</v>
      </c>
      <c r="M434" s="70">
        <v>6</v>
      </c>
      <c r="N434" s="71">
        <v>77</v>
      </c>
      <c r="O434" s="71">
        <v>3</v>
      </c>
      <c r="P434" s="70">
        <v>3</v>
      </c>
      <c r="Q434" s="71">
        <v>17</v>
      </c>
      <c r="R434" s="60">
        <v>0</v>
      </c>
      <c r="S434" s="70">
        <v>1.22</v>
      </c>
      <c r="T434" s="71">
        <v>4</v>
      </c>
      <c r="U434" s="71">
        <v>10</v>
      </c>
      <c r="V434" s="77">
        <v>-6</v>
      </c>
      <c r="W434" s="77">
        <v>-1.05</v>
      </c>
      <c r="X434" s="77">
        <v>-0.75</v>
      </c>
      <c r="Y434" s="70">
        <v>6.2</v>
      </c>
      <c r="Z434" s="71">
        <v>10.4</v>
      </c>
      <c r="AA434" s="77">
        <v>-4.3</v>
      </c>
      <c r="AB434" s="77">
        <v>-0.75</v>
      </c>
      <c r="AC434" s="78">
        <v>0.09</v>
      </c>
      <c r="AD434" s="63" t="s">
        <v>25</v>
      </c>
    </row>
    <row r="435" spans="1:30" ht="17.25" thickBot="1">
      <c r="A435" s="72">
        <v>433</v>
      </c>
      <c r="B435" s="57" t="s">
        <v>3148</v>
      </c>
      <c r="C435" s="58" t="s">
        <v>1822</v>
      </c>
      <c r="D435" s="69" t="s">
        <v>104</v>
      </c>
      <c r="E435" s="58" t="s">
        <v>69</v>
      </c>
      <c r="F435" s="69" t="s">
        <v>3869</v>
      </c>
      <c r="G435" s="69">
        <v>1996</v>
      </c>
      <c r="H435" s="70">
        <v>2</v>
      </c>
      <c r="I435" s="71">
        <v>162</v>
      </c>
      <c r="J435" s="71">
        <v>81</v>
      </c>
      <c r="K435" s="71">
        <v>20</v>
      </c>
      <c r="L435" s="71">
        <v>1.8</v>
      </c>
      <c r="M435" s="70">
        <v>2</v>
      </c>
      <c r="N435" s="71">
        <v>81</v>
      </c>
      <c r="O435" s="60">
        <v>0</v>
      </c>
      <c r="P435" s="59">
        <v>0</v>
      </c>
      <c r="Q435" s="60"/>
      <c r="R435" s="71">
        <v>1</v>
      </c>
      <c r="S435" s="70">
        <v>1.5</v>
      </c>
      <c r="T435" s="71">
        <v>2</v>
      </c>
      <c r="U435" s="71">
        <v>3</v>
      </c>
      <c r="V435" s="77">
        <v>-1</v>
      </c>
      <c r="W435" s="77">
        <v>-0.56000000000000005</v>
      </c>
      <c r="X435" s="77">
        <v>-0.42</v>
      </c>
      <c r="Y435" s="70">
        <v>1.4</v>
      </c>
      <c r="Z435" s="71">
        <v>1.9</v>
      </c>
      <c r="AA435" s="77">
        <v>-0.5</v>
      </c>
      <c r="AB435" s="77">
        <v>-0.27</v>
      </c>
      <c r="AC435" s="77">
        <v>-0.37</v>
      </c>
      <c r="AD435" s="63" t="s">
        <v>25</v>
      </c>
    </row>
    <row r="436" spans="1:30" ht="17.25" thickBot="1">
      <c r="A436" s="72">
        <v>434</v>
      </c>
      <c r="B436" s="57" t="s">
        <v>298</v>
      </c>
      <c r="C436" s="58" t="s">
        <v>1828</v>
      </c>
      <c r="D436" s="69" t="s">
        <v>102</v>
      </c>
      <c r="E436" s="58" t="s">
        <v>75</v>
      </c>
      <c r="F436" s="69" t="s">
        <v>3870</v>
      </c>
      <c r="G436" s="69">
        <v>1993</v>
      </c>
      <c r="H436" s="70">
        <v>8</v>
      </c>
      <c r="I436" s="71">
        <v>497</v>
      </c>
      <c r="J436" s="71">
        <v>62</v>
      </c>
      <c r="K436" s="71">
        <v>61.4</v>
      </c>
      <c r="L436" s="71">
        <v>5.5</v>
      </c>
      <c r="M436" s="70">
        <v>6</v>
      </c>
      <c r="N436" s="71">
        <v>74</v>
      </c>
      <c r="O436" s="60">
        <v>0</v>
      </c>
      <c r="P436" s="70">
        <v>2</v>
      </c>
      <c r="Q436" s="71">
        <v>28</v>
      </c>
      <c r="R436" s="71">
        <v>1</v>
      </c>
      <c r="S436" s="70">
        <v>1.38</v>
      </c>
      <c r="T436" s="71">
        <v>6</v>
      </c>
      <c r="U436" s="71">
        <v>11</v>
      </c>
      <c r="V436" s="77">
        <v>-5</v>
      </c>
      <c r="W436" s="77">
        <v>-0.91</v>
      </c>
      <c r="X436" s="77">
        <v>-0.33</v>
      </c>
      <c r="Y436" s="70">
        <v>5.8</v>
      </c>
      <c r="Z436" s="71">
        <v>9.1999999999999993</v>
      </c>
      <c r="AA436" s="77">
        <v>-3.4</v>
      </c>
      <c r="AB436" s="77">
        <v>-0.61</v>
      </c>
      <c r="AC436" s="78">
        <v>0.45</v>
      </c>
      <c r="AD436" s="63" t="s">
        <v>25</v>
      </c>
    </row>
    <row r="437" spans="1:30" ht="17.25" thickBot="1">
      <c r="A437" s="72">
        <v>435</v>
      </c>
      <c r="B437" s="57" t="s">
        <v>299</v>
      </c>
      <c r="C437" s="58" t="s">
        <v>1814</v>
      </c>
      <c r="D437" s="69" t="s">
        <v>103</v>
      </c>
      <c r="E437" s="58" t="s">
        <v>63</v>
      </c>
      <c r="F437" s="69" t="s">
        <v>3688</v>
      </c>
      <c r="G437" s="69">
        <v>1999</v>
      </c>
      <c r="H437" s="70">
        <v>9</v>
      </c>
      <c r="I437" s="71">
        <v>754</v>
      </c>
      <c r="J437" s="71">
        <v>84</v>
      </c>
      <c r="K437" s="71">
        <v>93.1</v>
      </c>
      <c r="L437" s="71">
        <v>8.4</v>
      </c>
      <c r="M437" s="70">
        <v>9</v>
      </c>
      <c r="N437" s="71">
        <v>84</v>
      </c>
      <c r="O437" s="71">
        <v>6</v>
      </c>
      <c r="P437" s="59">
        <v>0</v>
      </c>
      <c r="Q437" s="60"/>
      <c r="R437" s="60">
        <v>0</v>
      </c>
      <c r="S437" s="70">
        <v>2.33</v>
      </c>
      <c r="T437" s="71">
        <v>16</v>
      </c>
      <c r="U437" s="71">
        <v>7</v>
      </c>
      <c r="V437" s="78">
        <v>9</v>
      </c>
      <c r="W437" s="78">
        <v>1.07</v>
      </c>
      <c r="X437" s="77">
        <v>-0.53</v>
      </c>
      <c r="Y437" s="70">
        <v>13.7</v>
      </c>
      <c r="Z437" s="71">
        <v>7</v>
      </c>
      <c r="AA437" s="78">
        <v>6.6</v>
      </c>
      <c r="AB437" s="78">
        <v>0.79</v>
      </c>
      <c r="AC437" s="77">
        <v>-1.4</v>
      </c>
      <c r="AD437" s="63" t="s">
        <v>25</v>
      </c>
    </row>
    <row r="438" spans="1:30" ht="17.25" thickBot="1">
      <c r="A438" s="72">
        <v>436</v>
      </c>
      <c r="B438" s="57" t="s">
        <v>300</v>
      </c>
      <c r="C438" s="58" t="s">
        <v>1811</v>
      </c>
      <c r="D438" s="69" t="s">
        <v>1835</v>
      </c>
      <c r="E438" s="58" t="s">
        <v>85</v>
      </c>
      <c r="F438" s="69" t="s">
        <v>3871</v>
      </c>
      <c r="G438" s="69">
        <v>2000</v>
      </c>
      <c r="H438" s="70">
        <v>3</v>
      </c>
      <c r="I438" s="71">
        <v>109</v>
      </c>
      <c r="J438" s="71">
        <v>36</v>
      </c>
      <c r="K438" s="71">
        <v>13.5</v>
      </c>
      <c r="L438" s="71">
        <v>1.2</v>
      </c>
      <c r="M438" s="70">
        <v>1</v>
      </c>
      <c r="N438" s="71">
        <v>90</v>
      </c>
      <c r="O438" s="71">
        <v>1</v>
      </c>
      <c r="P438" s="70">
        <v>2</v>
      </c>
      <c r="Q438" s="71">
        <v>10</v>
      </c>
      <c r="R438" s="71">
        <v>6</v>
      </c>
      <c r="S438" s="70">
        <v>1.33</v>
      </c>
      <c r="T438" s="71">
        <v>1</v>
      </c>
      <c r="U438" s="71">
        <v>3</v>
      </c>
      <c r="V438" s="77">
        <v>-2</v>
      </c>
      <c r="W438" s="77">
        <v>-1.65</v>
      </c>
      <c r="X438" s="77">
        <v>-1.39</v>
      </c>
      <c r="Y438" s="70">
        <v>1.2</v>
      </c>
      <c r="Z438" s="71">
        <v>3.4</v>
      </c>
      <c r="AA438" s="77">
        <v>-2.2000000000000002</v>
      </c>
      <c r="AB438" s="77">
        <v>-1.82</v>
      </c>
      <c r="AC438" s="77">
        <v>-1.73</v>
      </c>
      <c r="AD438" s="63" t="s">
        <v>25</v>
      </c>
    </row>
    <row r="439" spans="1:30" ht="17.25" thickBot="1">
      <c r="A439" s="72">
        <v>437</v>
      </c>
      <c r="B439" s="57" t="s">
        <v>301</v>
      </c>
      <c r="C439" s="58" t="s">
        <v>1824</v>
      </c>
      <c r="D439" s="69" t="s">
        <v>102</v>
      </c>
      <c r="E439" s="58" t="s">
        <v>71</v>
      </c>
      <c r="F439" s="69" t="s">
        <v>3872</v>
      </c>
      <c r="G439" s="69">
        <v>1997</v>
      </c>
      <c r="H439" s="70">
        <v>9</v>
      </c>
      <c r="I439" s="71">
        <v>475</v>
      </c>
      <c r="J439" s="71">
        <v>53</v>
      </c>
      <c r="K439" s="71">
        <v>58.6</v>
      </c>
      <c r="L439" s="71">
        <v>5.3</v>
      </c>
      <c r="M439" s="70">
        <v>6</v>
      </c>
      <c r="N439" s="71">
        <v>72</v>
      </c>
      <c r="O439" s="71">
        <v>2</v>
      </c>
      <c r="P439" s="70">
        <v>3</v>
      </c>
      <c r="Q439" s="71">
        <v>14</v>
      </c>
      <c r="R439" s="60">
        <v>0</v>
      </c>
      <c r="S439" s="70">
        <v>2.56</v>
      </c>
      <c r="T439" s="71">
        <v>10</v>
      </c>
      <c r="U439" s="71">
        <v>4</v>
      </c>
      <c r="V439" s="78">
        <v>6</v>
      </c>
      <c r="W439" s="78">
        <v>1.1399999999999999</v>
      </c>
      <c r="X439" s="77">
        <v>-0.48</v>
      </c>
      <c r="Y439" s="70">
        <v>10</v>
      </c>
      <c r="Z439" s="71">
        <v>6.8</v>
      </c>
      <c r="AA439" s="78">
        <v>3.2</v>
      </c>
      <c r="AB439" s="78">
        <v>0.61</v>
      </c>
      <c r="AC439" s="78">
        <v>0.22</v>
      </c>
      <c r="AD439" s="63" t="s">
        <v>25</v>
      </c>
    </row>
    <row r="440" spans="1:30" ht="17.25" thickBot="1">
      <c r="A440" s="72">
        <v>438</v>
      </c>
      <c r="B440" s="57" t="s">
        <v>302</v>
      </c>
      <c r="C440" s="58" t="s">
        <v>1820</v>
      </c>
      <c r="D440" s="69" t="s">
        <v>1812</v>
      </c>
      <c r="E440" s="58" t="s">
        <v>85</v>
      </c>
      <c r="F440" s="69" t="s">
        <v>3873</v>
      </c>
      <c r="G440" s="69">
        <v>1996</v>
      </c>
      <c r="H440" s="70">
        <v>2</v>
      </c>
      <c r="I440" s="71">
        <v>87</v>
      </c>
      <c r="J440" s="71">
        <v>44</v>
      </c>
      <c r="K440" s="71">
        <v>10.7</v>
      </c>
      <c r="L440" s="71">
        <v>1</v>
      </c>
      <c r="M440" s="70">
        <v>1</v>
      </c>
      <c r="N440" s="71">
        <v>74</v>
      </c>
      <c r="O440" s="60">
        <v>0</v>
      </c>
      <c r="P440" s="70">
        <v>1</v>
      </c>
      <c r="Q440" s="71">
        <v>13</v>
      </c>
      <c r="R440" s="71">
        <v>7</v>
      </c>
      <c r="S440" s="70">
        <v>2</v>
      </c>
      <c r="T440" s="60">
        <v>0</v>
      </c>
      <c r="U440" s="60">
        <v>0</v>
      </c>
      <c r="V440" s="60">
        <v>0</v>
      </c>
      <c r="W440" s="60">
        <v>0</v>
      </c>
      <c r="X440" s="78">
        <v>0.5</v>
      </c>
      <c r="Y440" s="70">
        <v>1</v>
      </c>
      <c r="Z440" s="71">
        <v>1.2</v>
      </c>
      <c r="AA440" s="77">
        <v>-0.1</v>
      </c>
      <c r="AB440" s="77">
        <v>-0.11</v>
      </c>
      <c r="AC440" s="78">
        <v>0.23</v>
      </c>
      <c r="AD440" s="63" t="s">
        <v>25</v>
      </c>
    </row>
    <row r="441" spans="1:30" ht="17.25" thickBot="1">
      <c r="A441" s="72">
        <v>439</v>
      </c>
      <c r="B441" s="57" t="s">
        <v>2855</v>
      </c>
      <c r="C441" s="58" t="s">
        <v>1813</v>
      </c>
      <c r="D441" s="69" t="s">
        <v>1835</v>
      </c>
      <c r="E441" s="58" t="s">
        <v>67</v>
      </c>
      <c r="F441" s="69" t="s">
        <v>4050</v>
      </c>
      <c r="G441" s="69">
        <v>1989</v>
      </c>
      <c r="H441" s="59">
        <v>0</v>
      </c>
      <c r="I441" s="60"/>
      <c r="J441" s="60"/>
      <c r="K441" s="60"/>
      <c r="L441" s="60"/>
      <c r="M441" s="59">
        <v>0</v>
      </c>
      <c r="N441" s="60"/>
      <c r="O441" s="60">
        <v>0</v>
      </c>
      <c r="P441" s="59">
        <v>0</v>
      </c>
      <c r="Q441" s="60"/>
      <c r="R441" s="71">
        <v>3</v>
      </c>
      <c r="S441" s="59"/>
      <c r="T441" s="60"/>
      <c r="U441" s="60"/>
      <c r="V441" s="60"/>
      <c r="W441" s="60"/>
      <c r="X441" s="60"/>
      <c r="Y441" s="59"/>
      <c r="Z441" s="60"/>
      <c r="AA441" s="60"/>
      <c r="AB441" s="60"/>
      <c r="AC441" s="60"/>
      <c r="AD441" s="63" t="s">
        <v>25</v>
      </c>
    </row>
    <row r="442" spans="1:30" ht="17.25" thickBot="1">
      <c r="A442" s="72">
        <v>440</v>
      </c>
      <c r="B442" s="57" t="s">
        <v>2709</v>
      </c>
      <c r="C442" s="58" t="s">
        <v>1840</v>
      </c>
      <c r="D442" s="69" t="s">
        <v>104</v>
      </c>
      <c r="E442" s="58" t="s">
        <v>2350</v>
      </c>
      <c r="F442" s="69" t="s">
        <v>3874</v>
      </c>
      <c r="G442" s="69">
        <v>1995</v>
      </c>
      <c r="H442" s="70">
        <v>9</v>
      </c>
      <c r="I442" s="71">
        <v>734</v>
      </c>
      <c r="J442" s="71">
        <v>82</v>
      </c>
      <c r="K442" s="71">
        <v>90.6</v>
      </c>
      <c r="L442" s="71">
        <v>8.1999999999999993</v>
      </c>
      <c r="M442" s="70">
        <v>8</v>
      </c>
      <c r="N442" s="71">
        <v>88</v>
      </c>
      <c r="O442" s="71">
        <v>6</v>
      </c>
      <c r="P442" s="70">
        <v>1</v>
      </c>
      <c r="Q442" s="71">
        <v>30</v>
      </c>
      <c r="R442" s="60">
        <v>0</v>
      </c>
      <c r="S442" s="70">
        <v>0.44</v>
      </c>
      <c r="T442" s="71">
        <v>6</v>
      </c>
      <c r="U442" s="71">
        <v>20</v>
      </c>
      <c r="V442" s="77">
        <v>-14</v>
      </c>
      <c r="W442" s="77">
        <v>-1.72</v>
      </c>
      <c r="X442" s="78">
        <v>0.65</v>
      </c>
      <c r="Y442" s="70">
        <v>7.2</v>
      </c>
      <c r="Z442" s="71">
        <v>16.2</v>
      </c>
      <c r="AA442" s="77">
        <v>-9</v>
      </c>
      <c r="AB442" s="77">
        <v>-1.1000000000000001</v>
      </c>
      <c r="AC442" s="78">
        <v>0.23</v>
      </c>
      <c r="AD442" s="63" t="s">
        <v>25</v>
      </c>
    </row>
    <row r="443" spans="1:30" ht="17.25" thickBot="1">
      <c r="A443" s="72">
        <v>441</v>
      </c>
      <c r="B443" s="57" t="s">
        <v>303</v>
      </c>
      <c r="C443" s="58" t="s">
        <v>1813</v>
      </c>
      <c r="D443" s="69" t="s">
        <v>104</v>
      </c>
      <c r="E443" s="58" t="s">
        <v>79</v>
      </c>
      <c r="F443" s="69" t="s">
        <v>3875</v>
      </c>
      <c r="G443" s="69">
        <v>1994</v>
      </c>
      <c r="H443" s="70">
        <v>8</v>
      </c>
      <c r="I443" s="71">
        <v>720</v>
      </c>
      <c r="J443" s="71">
        <v>90</v>
      </c>
      <c r="K443" s="71">
        <v>88.9</v>
      </c>
      <c r="L443" s="71">
        <v>8</v>
      </c>
      <c r="M443" s="70">
        <v>8</v>
      </c>
      <c r="N443" s="71">
        <v>90</v>
      </c>
      <c r="O443" s="71">
        <v>8</v>
      </c>
      <c r="P443" s="59">
        <v>0</v>
      </c>
      <c r="Q443" s="60"/>
      <c r="R443" s="60">
        <v>0</v>
      </c>
      <c r="S443" s="70">
        <v>2.13</v>
      </c>
      <c r="T443" s="71">
        <v>18</v>
      </c>
      <c r="U443" s="71">
        <v>9</v>
      </c>
      <c r="V443" s="78">
        <v>9</v>
      </c>
      <c r="W443" s="78">
        <v>1.1299999999999999</v>
      </c>
      <c r="X443" s="77">
        <v>-0.87</v>
      </c>
      <c r="Y443" s="70">
        <v>16.8</v>
      </c>
      <c r="Z443" s="71">
        <v>11.5</v>
      </c>
      <c r="AA443" s="78">
        <v>5.4</v>
      </c>
      <c r="AB443" s="78">
        <v>0.67</v>
      </c>
      <c r="AC443" s="77">
        <v>-1.41</v>
      </c>
      <c r="AD443" s="63" t="s">
        <v>25</v>
      </c>
    </row>
    <row r="444" spans="1:30" ht="17.25" thickBot="1">
      <c r="A444" s="72">
        <v>442</v>
      </c>
      <c r="B444" s="57" t="s">
        <v>304</v>
      </c>
      <c r="C444" s="58" t="s">
        <v>1811</v>
      </c>
      <c r="D444" s="69" t="s">
        <v>104</v>
      </c>
      <c r="E444" s="58" t="s">
        <v>75</v>
      </c>
      <c r="F444" s="69" t="s">
        <v>3876</v>
      </c>
      <c r="G444" s="69">
        <v>1997</v>
      </c>
      <c r="H444" s="70">
        <v>8</v>
      </c>
      <c r="I444" s="71">
        <v>720</v>
      </c>
      <c r="J444" s="71">
        <v>90</v>
      </c>
      <c r="K444" s="71">
        <v>88.9</v>
      </c>
      <c r="L444" s="71">
        <v>8</v>
      </c>
      <c r="M444" s="70">
        <v>8</v>
      </c>
      <c r="N444" s="71">
        <v>90</v>
      </c>
      <c r="O444" s="71">
        <v>8</v>
      </c>
      <c r="P444" s="59">
        <v>0</v>
      </c>
      <c r="Q444" s="60"/>
      <c r="R444" s="60">
        <v>0</v>
      </c>
      <c r="S444" s="70">
        <v>1</v>
      </c>
      <c r="T444" s="71">
        <v>7</v>
      </c>
      <c r="U444" s="71">
        <v>15</v>
      </c>
      <c r="V444" s="77">
        <v>-8</v>
      </c>
      <c r="W444" s="77">
        <v>-1</v>
      </c>
      <c r="X444" s="77">
        <v>-2</v>
      </c>
      <c r="Y444" s="70">
        <v>8.8000000000000007</v>
      </c>
      <c r="Z444" s="71">
        <v>15.7</v>
      </c>
      <c r="AA444" s="77">
        <v>-6.9</v>
      </c>
      <c r="AB444" s="77">
        <v>-0.86</v>
      </c>
      <c r="AC444" s="77">
        <v>-0.72</v>
      </c>
      <c r="AD444" s="63" t="s">
        <v>25</v>
      </c>
    </row>
    <row r="445" spans="1:30" ht="17.25" thickBot="1">
      <c r="A445" s="72">
        <v>443</v>
      </c>
      <c r="B445" s="57" t="s">
        <v>2710</v>
      </c>
      <c r="C445" s="58" t="s">
        <v>1814</v>
      </c>
      <c r="D445" s="69" t="s">
        <v>104</v>
      </c>
      <c r="E445" s="58" t="s">
        <v>2351</v>
      </c>
      <c r="F445" s="69" t="s">
        <v>3463</v>
      </c>
      <c r="G445" s="69">
        <v>1993</v>
      </c>
      <c r="H445" s="70">
        <v>9</v>
      </c>
      <c r="I445" s="71">
        <v>765</v>
      </c>
      <c r="J445" s="71">
        <v>85</v>
      </c>
      <c r="K445" s="71">
        <v>94.4</v>
      </c>
      <c r="L445" s="71">
        <v>8.5</v>
      </c>
      <c r="M445" s="70">
        <v>8</v>
      </c>
      <c r="N445" s="71">
        <v>89</v>
      </c>
      <c r="O445" s="71">
        <v>7</v>
      </c>
      <c r="P445" s="70">
        <v>1</v>
      </c>
      <c r="Q445" s="71">
        <v>56</v>
      </c>
      <c r="R445" s="60">
        <v>0</v>
      </c>
      <c r="S445" s="70">
        <v>0.11</v>
      </c>
      <c r="T445" s="71">
        <v>7</v>
      </c>
      <c r="U445" s="71">
        <v>24</v>
      </c>
      <c r="V445" s="77">
        <v>-17</v>
      </c>
      <c r="W445" s="77">
        <v>-2</v>
      </c>
      <c r="X445" s="77">
        <v>-2</v>
      </c>
      <c r="Y445" s="70">
        <v>7.5</v>
      </c>
      <c r="Z445" s="71">
        <v>19.8</v>
      </c>
      <c r="AA445" s="77">
        <v>-12.3</v>
      </c>
      <c r="AB445" s="77">
        <v>-1.45</v>
      </c>
      <c r="AC445" s="78">
        <v>0.31</v>
      </c>
      <c r="AD445" s="63" t="s">
        <v>25</v>
      </c>
    </row>
    <row r="446" spans="1:30" ht="17.25" thickBot="1">
      <c r="A446" s="72">
        <v>444</v>
      </c>
      <c r="B446" s="57" t="s">
        <v>305</v>
      </c>
      <c r="C446" s="58" t="s">
        <v>1850</v>
      </c>
      <c r="D446" s="69" t="s">
        <v>111</v>
      </c>
      <c r="E446" s="58" t="s">
        <v>75</v>
      </c>
      <c r="F446" s="69" t="s">
        <v>4051</v>
      </c>
      <c r="G446" s="69">
        <v>1996</v>
      </c>
      <c r="H446" s="59">
        <v>0</v>
      </c>
      <c r="I446" s="60"/>
      <c r="J446" s="60"/>
      <c r="K446" s="60">
        <v>0</v>
      </c>
      <c r="L446" s="60">
        <v>0</v>
      </c>
      <c r="M446" s="59">
        <v>0</v>
      </c>
      <c r="N446" s="60"/>
      <c r="O446" s="60">
        <v>0</v>
      </c>
      <c r="P446" s="59">
        <v>0</v>
      </c>
      <c r="Q446" s="60"/>
      <c r="R446" s="71">
        <v>8</v>
      </c>
      <c r="S446" s="70">
        <v>1</v>
      </c>
      <c r="T446" s="71">
        <v>2</v>
      </c>
      <c r="U446" s="71">
        <v>2</v>
      </c>
      <c r="V446" s="60">
        <v>0</v>
      </c>
      <c r="W446" s="60"/>
      <c r="X446" s="60"/>
      <c r="Y446" s="59"/>
      <c r="Z446" s="60"/>
      <c r="AA446" s="60"/>
      <c r="AB446" s="60"/>
      <c r="AC446" s="60"/>
      <c r="AD446" s="63" t="s">
        <v>25</v>
      </c>
    </row>
    <row r="447" spans="1:30" ht="17.25" thickBot="1">
      <c r="A447" s="72">
        <v>445</v>
      </c>
      <c r="B447" s="57" t="s">
        <v>306</v>
      </c>
      <c r="C447" s="58" t="s">
        <v>1822</v>
      </c>
      <c r="D447" s="69" t="s">
        <v>103</v>
      </c>
      <c r="E447" s="58" t="s">
        <v>65</v>
      </c>
      <c r="F447" s="69" t="s">
        <v>3877</v>
      </c>
      <c r="G447" s="69">
        <v>1996</v>
      </c>
      <c r="H447" s="70">
        <v>7</v>
      </c>
      <c r="I447" s="71">
        <v>570</v>
      </c>
      <c r="J447" s="71">
        <v>81</v>
      </c>
      <c r="K447" s="71">
        <v>70.400000000000006</v>
      </c>
      <c r="L447" s="71">
        <v>6.3</v>
      </c>
      <c r="M447" s="70">
        <v>7</v>
      </c>
      <c r="N447" s="71">
        <v>81</v>
      </c>
      <c r="O447" s="71">
        <v>5</v>
      </c>
      <c r="P447" s="59">
        <v>0</v>
      </c>
      <c r="Q447" s="60"/>
      <c r="R447" s="60">
        <v>0</v>
      </c>
      <c r="S447" s="70">
        <v>3</v>
      </c>
      <c r="T447" s="71">
        <v>17</v>
      </c>
      <c r="U447" s="71">
        <v>4</v>
      </c>
      <c r="V447" s="78">
        <v>13</v>
      </c>
      <c r="W447" s="78">
        <v>2.0499999999999998</v>
      </c>
      <c r="X447" s="78">
        <v>2.4300000000000002</v>
      </c>
      <c r="Y447" s="70">
        <v>13.6</v>
      </c>
      <c r="Z447" s="71">
        <v>4.5999999999999996</v>
      </c>
      <c r="AA447" s="78">
        <v>9</v>
      </c>
      <c r="AB447" s="78">
        <v>1.42</v>
      </c>
      <c r="AC447" s="78">
        <v>1.3</v>
      </c>
      <c r="AD447" s="63" t="s">
        <v>25</v>
      </c>
    </row>
    <row r="448" spans="1:30" ht="17.25" thickBot="1">
      <c r="A448" s="72">
        <v>446</v>
      </c>
      <c r="B448" s="57" t="s">
        <v>2956</v>
      </c>
      <c r="C448" s="58" t="s">
        <v>1814</v>
      </c>
      <c r="D448" s="69" t="s">
        <v>102</v>
      </c>
      <c r="E448" s="58" t="s">
        <v>2350</v>
      </c>
      <c r="F448" s="69" t="s">
        <v>3878</v>
      </c>
      <c r="G448" s="69">
        <v>1989</v>
      </c>
      <c r="H448" s="70">
        <v>4</v>
      </c>
      <c r="I448" s="71">
        <v>72</v>
      </c>
      <c r="J448" s="71">
        <v>18</v>
      </c>
      <c r="K448" s="71">
        <v>8.9</v>
      </c>
      <c r="L448" s="71">
        <v>0.8</v>
      </c>
      <c r="M448" s="59">
        <v>0</v>
      </c>
      <c r="N448" s="60"/>
      <c r="O448" s="60">
        <v>0</v>
      </c>
      <c r="P448" s="70">
        <v>4</v>
      </c>
      <c r="Q448" s="71">
        <v>18</v>
      </c>
      <c r="R448" s="71">
        <v>4</v>
      </c>
      <c r="S448" s="70">
        <v>0.75</v>
      </c>
      <c r="T448" s="71">
        <v>1</v>
      </c>
      <c r="U448" s="71">
        <v>2</v>
      </c>
      <c r="V448" s="77">
        <v>-1</v>
      </c>
      <c r="W448" s="77">
        <v>-1.25</v>
      </c>
      <c r="X448" s="78">
        <v>0.57999999999999996</v>
      </c>
      <c r="Y448" s="70">
        <v>1.2</v>
      </c>
      <c r="Z448" s="71">
        <v>2</v>
      </c>
      <c r="AA448" s="77">
        <v>-0.7</v>
      </c>
      <c r="AB448" s="77">
        <v>-0.92</v>
      </c>
      <c r="AC448" s="78">
        <v>0.23</v>
      </c>
      <c r="AD448" s="63" t="s">
        <v>25</v>
      </c>
    </row>
    <row r="449" spans="1:30" ht="17.25" thickBot="1">
      <c r="A449" s="72">
        <v>447</v>
      </c>
      <c r="B449" s="57" t="s">
        <v>308</v>
      </c>
      <c r="C449" s="58" t="s">
        <v>1827</v>
      </c>
      <c r="D449" s="69" t="s">
        <v>104</v>
      </c>
      <c r="E449" s="58" t="s">
        <v>77</v>
      </c>
      <c r="F449" s="69" t="s">
        <v>3831</v>
      </c>
      <c r="G449" s="69">
        <v>1999</v>
      </c>
      <c r="H449" s="70">
        <v>7</v>
      </c>
      <c r="I449" s="71">
        <v>248</v>
      </c>
      <c r="J449" s="71">
        <v>35</v>
      </c>
      <c r="K449" s="71">
        <v>30.6</v>
      </c>
      <c r="L449" s="71">
        <v>2.8</v>
      </c>
      <c r="M449" s="70">
        <v>2</v>
      </c>
      <c r="N449" s="71">
        <v>75</v>
      </c>
      <c r="O449" s="71">
        <v>1</v>
      </c>
      <c r="P449" s="70">
        <v>5</v>
      </c>
      <c r="Q449" s="71">
        <v>20</v>
      </c>
      <c r="R449" s="71">
        <v>2</v>
      </c>
      <c r="S449" s="70">
        <v>1.1399999999999999</v>
      </c>
      <c r="T449" s="71">
        <v>4</v>
      </c>
      <c r="U449" s="71">
        <v>4</v>
      </c>
      <c r="V449" s="60">
        <v>0</v>
      </c>
      <c r="W449" s="60">
        <v>0</v>
      </c>
      <c r="X449" s="77">
        <v>-0.32</v>
      </c>
      <c r="Y449" s="70">
        <v>4.2</v>
      </c>
      <c r="Z449" s="71">
        <v>3.7</v>
      </c>
      <c r="AA449" s="78">
        <v>0.5</v>
      </c>
      <c r="AB449" s="78">
        <v>0.17</v>
      </c>
      <c r="AC449" s="77">
        <v>-0.71</v>
      </c>
      <c r="AD449" s="63" t="s">
        <v>25</v>
      </c>
    </row>
    <row r="450" spans="1:30" ht="17.25" thickBot="1">
      <c r="A450" s="72">
        <v>448</v>
      </c>
      <c r="B450" s="57" t="s">
        <v>309</v>
      </c>
      <c r="C450" s="58" t="s">
        <v>1823</v>
      </c>
      <c r="D450" s="69" t="s">
        <v>104</v>
      </c>
      <c r="E450" s="58" t="s">
        <v>71</v>
      </c>
      <c r="F450" s="69" t="s">
        <v>3879</v>
      </c>
      <c r="G450" s="69">
        <v>1998</v>
      </c>
      <c r="H450" s="70">
        <v>9</v>
      </c>
      <c r="I450" s="71">
        <v>733</v>
      </c>
      <c r="J450" s="71">
        <v>81</v>
      </c>
      <c r="K450" s="71">
        <v>90.5</v>
      </c>
      <c r="L450" s="71">
        <v>8.1</v>
      </c>
      <c r="M450" s="70">
        <v>9</v>
      </c>
      <c r="N450" s="71">
        <v>81</v>
      </c>
      <c r="O450" s="71">
        <v>8</v>
      </c>
      <c r="P450" s="59">
        <v>0</v>
      </c>
      <c r="Q450" s="60"/>
      <c r="R450" s="60">
        <v>0</v>
      </c>
      <c r="S450" s="70">
        <v>2.56</v>
      </c>
      <c r="T450" s="71">
        <v>19</v>
      </c>
      <c r="U450" s="71">
        <v>6</v>
      </c>
      <c r="V450" s="78">
        <v>13</v>
      </c>
      <c r="W450" s="78">
        <v>1.6</v>
      </c>
      <c r="X450" s="78">
        <v>2.77</v>
      </c>
      <c r="Y450" s="70">
        <v>15.8</v>
      </c>
      <c r="Z450" s="71">
        <v>9.6</v>
      </c>
      <c r="AA450" s="78">
        <v>6.2</v>
      </c>
      <c r="AB450" s="78">
        <v>0.77</v>
      </c>
      <c r="AC450" s="78">
        <v>2.57</v>
      </c>
      <c r="AD450" s="63" t="s">
        <v>25</v>
      </c>
    </row>
    <row r="451" spans="1:30" ht="17.25" thickBot="1">
      <c r="A451" s="72">
        <v>449</v>
      </c>
      <c r="B451" s="57" t="s">
        <v>310</v>
      </c>
      <c r="C451" s="58" t="s">
        <v>1814</v>
      </c>
      <c r="D451" s="69" t="s">
        <v>103</v>
      </c>
      <c r="E451" s="58" t="s">
        <v>95</v>
      </c>
      <c r="F451" s="69" t="s">
        <v>3880</v>
      </c>
      <c r="G451" s="69">
        <v>1995</v>
      </c>
      <c r="H451" s="70">
        <v>6</v>
      </c>
      <c r="I451" s="71">
        <v>305</v>
      </c>
      <c r="J451" s="71">
        <v>51</v>
      </c>
      <c r="K451" s="71">
        <v>37.700000000000003</v>
      </c>
      <c r="L451" s="71">
        <v>3.4</v>
      </c>
      <c r="M451" s="70">
        <v>3</v>
      </c>
      <c r="N451" s="71">
        <v>70</v>
      </c>
      <c r="O451" s="71">
        <v>1</v>
      </c>
      <c r="P451" s="70">
        <v>3</v>
      </c>
      <c r="Q451" s="71">
        <v>32</v>
      </c>
      <c r="R451" s="71">
        <v>3</v>
      </c>
      <c r="S451" s="70">
        <v>0.17</v>
      </c>
      <c r="T451" s="71">
        <v>2</v>
      </c>
      <c r="U451" s="71">
        <v>8</v>
      </c>
      <c r="V451" s="77">
        <v>-6</v>
      </c>
      <c r="W451" s="77">
        <v>-1.77</v>
      </c>
      <c r="X451" s="77">
        <v>-0.34</v>
      </c>
      <c r="Y451" s="70">
        <v>2.9</v>
      </c>
      <c r="Z451" s="71">
        <v>9.1999999999999993</v>
      </c>
      <c r="AA451" s="77">
        <v>-6.3</v>
      </c>
      <c r="AB451" s="77">
        <v>-1.86</v>
      </c>
      <c r="AC451" s="77">
        <v>-0.92</v>
      </c>
      <c r="AD451" s="63" t="s">
        <v>25</v>
      </c>
    </row>
    <row r="452" spans="1:30" ht="17.25" thickBot="1">
      <c r="A452" s="72">
        <v>450</v>
      </c>
      <c r="B452" s="57" t="s">
        <v>2711</v>
      </c>
      <c r="C452" s="58" t="s">
        <v>1859</v>
      </c>
      <c r="D452" s="69" t="s">
        <v>103</v>
      </c>
      <c r="E452" s="58" t="s">
        <v>2653</v>
      </c>
      <c r="F452" s="69" t="s">
        <v>3881</v>
      </c>
      <c r="G452" s="69">
        <v>1993</v>
      </c>
      <c r="H452" s="70">
        <v>9</v>
      </c>
      <c r="I452" s="71">
        <v>489</v>
      </c>
      <c r="J452" s="71">
        <v>54</v>
      </c>
      <c r="K452" s="71">
        <v>60.4</v>
      </c>
      <c r="L452" s="71">
        <v>5.4</v>
      </c>
      <c r="M452" s="70">
        <v>5</v>
      </c>
      <c r="N452" s="71">
        <v>81</v>
      </c>
      <c r="O452" s="71">
        <v>2</v>
      </c>
      <c r="P452" s="70">
        <v>4</v>
      </c>
      <c r="Q452" s="71">
        <v>21</v>
      </c>
      <c r="R452" s="60">
        <v>0</v>
      </c>
      <c r="S452" s="70">
        <v>0.56000000000000005</v>
      </c>
      <c r="T452" s="71">
        <v>6</v>
      </c>
      <c r="U452" s="71">
        <v>9</v>
      </c>
      <c r="V452" s="77">
        <v>-3</v>
      </c>
      <c r="W452" s="77">
        <v>-0.55000000000000004</v>
      </c>
      <c r="X452" s="78">
        <v>1.1299999999999999</v>
      </c>
      <c r="Y452" s="70">
        <v>6.5</v>
      </c>
      <c r="Z452" s="71">
        <v>12.4</v>
      </c>
      <c r="AA452" s="77">
        <v>-5.9</v>
      </c>
      <c r="AB452" s="77">
        <v>-1.0900000000000001</v>
      </c>
      <c r="AC452" s="77">
        <v>-0.93</v>
      </c>
      <c r="AD452" s="63" t="s">
        <v>25</v>
      </c>
    </row>
    <row r="453" spans="1:30" ht="17.25" thickBot="1">
      <c r="A453" s="72">
        <v>451</v>
      </c>
      <c r="B453" s="57" t="s">
        <v>94</v>
      </c>
      <c r="C453" s="58" t="s">
        <v>1843</v>
      </c>
      <c r="D453" s="69" t="s">
        <v>111</v>
      </c>
      <c r="E453" s="58" t="s">
        <v>93</v>
      </c>
      <c r="F453" s="69" t="s">
        <v>3882</v>
      </c>
      <c r="G453" s="69">
        <v>1993</v>
      </c>
      <c r="H453" s="70">
        <v>9</v>
      </c>
      <c r="I453" s="71">
        <v>810</v>
      </c>
      <c r="J453" s="71">
        <v>90</v>
      </c>
      <c r="K453" s="71">
        <v>100</v>
      </c>
      <c r="L453" s="71">
        <v>9</v>
      </c>
      <c r="M453" s="70">
        <v>9</v>
      </c>
      <c r="N453" s="71">
        <v>90</v>
      </c>
      <c r="O453" s="71">
        <v>9</v>
      </c>
      <c r="P453" s="59">
        <v>0</v>
      </c>
      <c r="Q453" s="60"/>
      <c r="R453" s="60">
        <v>0</v>
      </c>
      <c r="S453" s="70">
        <v>1.22</v>
      </c>
      <c r="T453" s="71">
        <v>11</v>
      </c>
      <c r="U453" s="71">
        <v>15</v>
      </c>
      <c r="V453" s="77">
        <v>-4</v>
      </c>
      <c r="W453" s="77">
        <v>-0.44</v>
      </c>
      <c r="X453" s="60"/>
      <c r="Y453" s="70">
        <v>12.2</v>
      </c>
      <c r="Z453" s="71">
        <v>15.6</v>
      </c>
      <c r="AA453" s="77">
        <v>-3.4</v>
      </c>
      <c r="AB453" s="77">
        <v>-0.37</v>
      </c>
      <c r="AC453" s="60"/>
      <c r="AD453" s="63" t="s">
        <v>25</v>
      </c>
    </row>
    <row r="454" spans="1:30" ht="17.25" thickBot="1">
      <c r="A454" s="72">
        <v>452</v>
      </c>
      <c r="B454" s="57" t="s">
        <v>311</v>
      </c>
      <c r="C454" s="58" t="s">
        <v>1814</v>
      </c>
      <c r="D454" s="69" t="s">
        <v>102</v>
      </c>
      <c r="E454" s="58" t="s">
        <v>63</v>
      </c>
      <c r="F454" s="69" t="s">
        <v>3883</v>
      </c>
      <c r="G454" s="69">
        <v>2001</v>
      </c>
      <c r="H454" s="70">
        <v>8</v>
      </c>
      <c r="I454" s="71">
        <v>702</v>
      </c>
      <c r="J454" s="71">
        <v>88</v>
      </c>
      <c r="K454" s="71">
        <v>86.7</v>
      </c>
      <c r="L454" s="71">
        <v>7.8</v>
      </c>
      <c r="M454" s="70">
        <v>8</v>
      </c>
      <c r="N454" s="71">
        <v>88</v>
      </c>
      <c r="O454" s="71">
        <v>5</v>
      </c>
      <c r="P454" s="59">
        <v>0</v>
      </c>
      <c r="Q454" s="60"/>
      <c r="R454" s="60">
        <v>0</v>
      </c>
      <c r="S454" s="70">
        <v>2.25</v>
      </c>
      <c r="T454" s="71">
        <v>16</v>
      </c>
      <c r="U454" s="71">
        <v>8</v>
      </c>
      <c r="V454" s="78">
        <v>8</v>
      </c>
      <c r="W454" s="78">
        <v>1.03</v>
      </c>
      <c r="X454" s="77">
        <v>-0.64</v>
      </c>
      <c r="Y454" s="70">
        <v>14.9</v>
      </c>
      <c r="Z454" s="71">
        <v>7</v>
      </c>
      <c r="AA454" s="78">
        <v>7.8</v>
      </c>
      <c r="AB454" s="78">
        <v>1</v>
      </c>
      <c r="AC454" s="78">
        <v>0.85</v>
      </c>
      <c r="AD454" s="63" t="s">
        <v>25</v>
      </c>
    </row>
    <row r="455" spans="1:30" ht="17.25" thickBot="1">
      <c r="A455" s="72">
        <v>453</v>
      </c>
      <c r="B455" s="57" t="s">
        <v>312</v>
      </c>
      <c r="C455" s="58" t="s">
        <v>1851</v>
      </c>
      <c r="D455" s="69" t="s">
        <v>102</v>
      </c>
      <c r="E455" s="58" t="s">
        <v>79</v>
      </c>
      <c r="F455" s="69" t="s">
        <v>3884</v>
      </c>
      <c r="G455" s="69">
        <v>1992</v>
      </c>
      <c r="H455" s="70">
        <v>9</v>
      </c>
      <c r="I455" s="71">
        <v>773</v>
      </c>
      <c r="J455" s="71">
        <v>86</v>
      </c>
      <c r="K455" s="71">
        <v>95.4</v>
      </c>
      <c r="L455" s="71">
        <v>8.6</v>
      </c>
      <c r="M455" s="70">
        <v>9</v>
      </c>
      <c r="N455" s="71">
        <v>86</v>
      </c>
      <c r="O455" s="71">
        <v>5</v>
      </c>
      <c r="P455" s="59">
        <v>0</v>
      </c>
      <c r="Q455" s="60"/>
      <c r="R455" s="60">
        <v>0</v>
      </c>
      <c r="S455" s="70">
        <v>2.2200000000000002</v>
      </c>
      <c r="T455" s="71">
        <v>20</v>
      </c>
      <c r="U455" s="71">
        <v>8</v>
      </c>
      <c r="V455" s="78">
        <v>12</v>
      </c>
      <c r="W455" s="78">
        <v>1.4</v>
      </c>
      <c r="X455" s="78">
        <v>3.83</v>
      </c>
      <c r="Y455" s="70">
        <v>18.8</v>
      </c>
      <c r="Z455" s="71">
        <v>10.6</v>
      </c>
      <c r="AA455" s="78">
        <v>8.1999999999999993</v>
      </c>
      <c r="AB455" s="78">
        <v>0.95</v>
      </c>
      <c r="AC455" s="78">
        <v>2.8</v>
      </c>
      <c r="AD455" s="63" t="s">
        <v>25</v>
      </c>
    </row>
    <row r="456" spans="1:30" ht="17.25" thickBot="1">
      <c r="A456" s="72">
        <v>454</v>
      </c>
      <c r="B456" s="57" t="s">
        <v>313</v>
      </c>
      <c r="C456" s="58" t="s">
        <v>1816</v>
      </c>
      <c r="D456" s="69" t="s">
        <v>104</v>
      </c>
      <c r="E456" s="58" t="s">
        <v>63</v>
      </c>
      <c r="F456" s="69" t="s">
        <v>3885</v>
      </c>
      <c r="G456" s="69">
        <v>2001</v>
      </c>
      <c r="H456" s="70">
        <v>9</v>
      </c>
      <c r="I456" s="71">
        <v>810</v>
      </c>
      <c r="J456" s="71">
        <v>90</v>
      </c>
      <c r="K456" s="71">
        <v>100</v>
      </c>
      <c r="L456" s="71">
        <v>9</v>
      </c>
      <c r="M456" s="70">
        <v>9</v>
      </c>
      <c r="N456" s="71">
        <v>90</v>
      </c>
      <c r="O456" s="71">
        <v>9</v>
      </c>
      <c r="P456" s="59">
        <v>0</v>
      </c>
      <c r="Q456" s="60"/>
      <c r="R456" s="60">
        <v>0</v>
      </c>
      <c r="S456" s="70">
        <v>2.33</v>
      </c>
      <c r="T456" s="71">
        <v>18</v>
      </c>
      <c r="U456" s="71">
        <v>8</v>
      </c>
      <c r="V456" s="78">
        <v>10</v>
      </c>
      <c r="W456" s="78">
        <v>1.1100000000000001</v>
      </c>
      <c r="X456" s="60"/>
      <c r="Y456" s="70">
        <v>15.9</v>
      </c>
      <c r="Z456" s="71">
        <v>7.8</v>
      </c>
      <c r="AA456" s="78">
        <v>8</v>
      </c>
      <c r="AB456" s="78">
        <v>0.89</v>
      </c>
      <c r="AC456" s="60"/>
      <c r="AD456" s="63" t="s">
        <v>25</v>
      </c>
    </row>
    <row r="457" spans="1:30" ht="17.25" thickBot="1">
      <c r="A457" s="72">
        <v>455</v>
      </c>
      <c r="B457" s="57" t="s">
        <v>3265</v>
      </c>
      <c r="C457" s="58" t="s">
        <v>1846</v>
      </c>
      <c r="D457" s="69" t="s">
        <v>103</v>
      </c>
      <c r="E457" s="58" t="s">
        <v>2653</v>
      </c>
      <c r="F457" s="69" t="s">
        <v>3886</v>
      </c>
      <c r="G457" s="69">
        <v>1999</v>
      </c>
      <c r="H457" s="70">
        <v>2</v>
      </c>
      <c r="I457" s="71">
        <v>129</v>
      </c>
      <c r="J457" s="71">
        <v>65</v>
      </c>
      <c r="K457" s="71">
        <v>15.9</v>
      </c>
      <c r="L457" s="71">
        <v>1.4</v>
      </c>
      <c r="M457" s="70">
        <v>2</v>
      </c>
      <c r="N457" s="71">
        <v>65</v>
      </c>
      <c r="O457" s="60">
        <v>0</v>
      </c>
      <c r="P457" s="59">
        <v>0</v>
      </c>
      <c r="Q457" s="60"/>
      <c r="R457" s="60">
        <v>0</v>
      </c>
      <c r="S457" s="70">
        <v>0.5</v>
      </c>
      <c r="T457" s="60">
        <v>0</v>
      </c>
      <c r="U457" s="71">
        <v>2</v>
      </c>
      <c r="V457" s="77">
        <v>-2</v>
      </c>
      <c r="W457" s="77">
        <v>-1.4</v>
      </c>
      <c r="X457" s="77">
        <v>-0.47</v>
      </c>
      <c r="Y457" s="70">
        <v>1.6</v>
      </c>
      <c r="Z457" s="71">
        <v>1</v>
      </c>
      <c r="AA457" s="78">
        <v>0.5</v>
      </c>
      <c r="AB457" s="78">
        <v>0.36</v>
      </c>
      <c r="AC457" s="78">
        <v>1.28</v>
      </c>
      <c r="AD457" s="63" t="s">
        <v>25</v>
      </c>
    </row>
    <row r="458" spans="1:30" ht="17.25" thickBot="1">
      <c r="A458" s="72">
        <v>456</v>
      </c>
      <c r="B458" s="57" t="s">
        <v>314</v>
      </c>
      <c r="C458" s="58" t="s">
        <v>1848</v>
      </c>
      <c r="D458" s="69" t="s">
        <v>104</v>
      </c>
      <c r="E458" s="58" t="s">
        <v>71</v>
      </c>
      <c r="F458" s="69" t="s">
        <v>3887</v>
      </c>
      <c r="G458" s="69">
        <v>1996</v>
      </c>
      <c r="H458" s="70">
        <v>1</v>
      </c>
      <c r="I458" s="71">
        <v>77</v>
      </c>
      <c r="J458" s="71">
        <v>77</v>
      </c>
      <c r="K458" s="71">
        <v>9.5</v>
      </c>
      <c r="L458" s="71">
        <v>0.9</v>
      </c>
      <c r="M458" s="59">
        <v>0</v>
      </c>
      <c r="N458" s="60"/>
      <c r="O458" s="60">
        <v>0</v>
      </c>
      <c r="P458" s="70">
        <v>1</v>
      </c>
      <c r="Q458" s="71">
        <v>77</v>
      </c>
      <c r="R458" s="71">
        <v>3</v>
      </c>
      <c r="S458" s="70">
        <v>1</v>
      </c>
      <c r="T458" s="71">
        <v>1</v>
      </c>
      <c r="U458" s="71">
        <v>2</v>
      </c>
      <c r="V458" s="77">
        <v>-1</v>
      </c>
      <c r="W458" s="77">
        <v>-1.17</v>
      </c>
      <c r="X458" s="77">
        <v>-2.77</v>
      </c>
      <c r="Y458" s="70">
        <v>0.7</v>
      </c>
      <c r="Z458" s="71">
        <v>2.2000000000000002</v>
      </c>
      <c r="AA458" s="77">
        <v>-1.5</v>
      </c>
      <c r="AB458" s="77">
        <v>-1.8</v>
      </c>
      <c r="AC458" s="77">
        <v>-2.57</v>
      </c>
      <c r="AD458" s="63" t="s">
        <v>25</v>
      </c>
    </row>
    <row r="459" spans="1:30" ht="17.25" thickBot="1">
      <c r="A459" s="72">
        <v>457</v>
      </c>
      <c r="B459" s="57" t="s">
        <v>74</v>
      </c>
      <c r="C459" s="58" t="s">
        <v>1822</v>
      </c>
      <c r="D459" s="69" t="s">
        <v>111</v>
      </c>
      <c r="E459" s="58" t="s">
        <v>81</v>
      </c>
      <c r="F459" s="69" t="s">
        <v>3888</v>
      </c>
      <c r="G459" s="69">
        <v>1997</v>
      </c>
      <c r="H459" s="70">
        <v>9</v>
      </c>
      <c r="I459" s="71">
        <v>810</v>
      </c>
      <c r="J459" s="71">
        <v>90</v>
      </c>
      <c r="K459" s="71">
        <v>100</v>
      </c>
      <c r="L459" s="71">
        <v>9</v>
      </c>
      <c r="M459" s="70">
        <v>9</v>
      </c>
      <c r="N459" s="71">
        <v>90</v>
      </c>
      <c r="O459" s="71">
        <v>9</v>
      </c>
      <c r="P459" s="59">
        <v>0</v>
      </c>
      <c r="Q459" s="60"/>
      <c r="R459" s="60">
        <v>0</v>
      </c>
      <c r="S459" s="70">
        <v>1.33</v>
      </c>
      <c r="T459" s="71">
        <v>13</v>
      </c>
      <c r="U459" s="71">
        <v>9</v>
      </c>
      <c r="V459" s="78">
        <v>4</v>
      </c>
      <c r="W459" s="78">
        <v>0.44</v>
      </c>
      <c r="X459" s="60"/>
      <c r="Y459" s="70">
        <v>16.3</v>
      </c>
      <c r="Z459" s="71">
        <v>9.1</v>
      </c>
      <c r="AA459" s="78">
        <v>7.2</v>
      </c>
      <c r="AB459" s="78">
        <v>0.8</v>
      </c>
      <c r="AC459" s="60"/>
      <c r="AD459" s="63" t="s">
        <v>25</v>
      </c>
    </row>
    <row r="460" spans="1:30" ht="17.25" thickBot="1">
      <c r="A460" s="72">
        <v>458</v>
      </c>
      <c r="B460" s="57" t="s">
        <v>315</v>
      </c>
      <c r="C460" s="58" t="s">
        <v>1814</v>
      </c>
      <c r="D460" s="69" t="s">
        <v>1821</v>
      </c>
      <c r="E460" s="58" t="s">
        <v>69</v>
      </c>
      <c r="F460" s="69" t="s">
        <v>3889</v>
      </c>
      <c r="G460" s="69">
        <v>2000</v>
      </c>
      <c r="H460" s="70">
        <v>3</v>
      </c>
      <c r="I460" s="71">
        <v>79</v>
      </c>
      <c r="J460" s="71">
        <v>26</v>
      </c>
      <c r="K460" s="71">
        <v>9.8000000000000007</v>
      </c>
      <c r="L460" s="71">
        <v>0.9</v>
      </c>
      <c r="M460" s="59">
        <v>0</v>
      </c>
      <c r="N460" s="60"/>
      <c r="O460" s="60">
        <v>0</v>
      </c>
      <c r="P460" s="70">
        <v>3</v>
      </c>
      <c r="Q460" s="71">
        <v>26</v>
      </c>
      <c r="R460" s="60">
        <v>0</v>
      </c>
      <c r="S460" s="70">
        <v>2</v>
      </c>
      <c r="T460" s="71">
        <v>2</v>
      </c>
      <c r="U460" s="71">
        <v>1</v>
      </c>
      <c r="V460" s="78">
        <v>1</v>
      </c>
      <c r="W460" s="78">
        <v>1.1399999999999999</v>
      </c>
      <c r="X460" s="78">
        <v>1.51</v>
      </c>
      <c r="Y460" s="70">
        <v>2.6</v>
      </c>
      <c r="Z460" s="71">
        <v>1.9</v>
      </c>
      <c r="AA460" s="78">
        <v>0.8</v>
      </c>
      <c r="AB460" s="78">
        <v>0.89</v>
      </c>
      <c r="AC460" s="78">
        <v>0.96</v>
      </c>
      <c r="AD460" s="63" t="s">
        <v>25</v>
      </c>
    </row>
    <row r="461" spans="1:30" ht="17.25" thickBot="1">
      <c r="A461" s="72">
        <v>459</v>
      </c>
      <c r="B461" s="57" t="s">
        <v>3266</v>
      </c>
      <c r="C461" s="58" t="s">
        <v>1832</v>
      </c>
      <c r="D461" s="69" t="s">
        <v>103</v>
      </c>
      <c r="E461" s="58" t="s">
        <v>87</v>
      </c>
      <c r="F461" s="69" t="s">
        <v>3890</v>
      </c>
      <c r="G461" s="69">
        <v>1997</v>
      </c>
      <c r="H461" s="70">
        <v>5</v>
      </c>
      <c r="I461" s="71">
        <v>373</v>
      </c>
      <c r="J461" s="71">
        <v>75</v>
      </c>
      <c r="K461" s="71">
        <v>46</v>
      </c>
      <c r="L461" s="71">
        <v>4.0999999999999996</v>
      </c>
      <c r="M461" s="70">
        <v>5</v>
      </c>
      <c r="N461" s="71">
        <v>75</v>
      </c>
      <c r="O461" s="71">
        <v>1</v>
      </c>
      <c r="P461" s="59">
        <v>0</v>
      </c>
      <c r="Q461" s="60"/>
      <c r="R461" s="60">
        <v>0</v>
      </c>
      <c r="S461" s="70">
        <v>0.8</v>
      </c>
      <c r="T461" s="71">
        <v>4</v>
      </c>
      <c r="U461" s="71">
        <v>4</v>
      </c>
      <c r="V461" s="60">
        <v>0</v>
      </c>
      <c r="W461" s="60">
        <v>0</v>
      </c>
      <c r="X461" s="78">
        <v>0.41</v>
      </c>
      <c r="Y461" s="70">
        <v>4.9000000000000004</v>
      </c>
      <c r="Z461" s="71">
        <v>3.5</v>
      </c>
      <c r="AA461" s="78">
        <v>1.4</v>
      </c>
      <c r="AB461" s="78">
        <v>0.34</v>
      </c>
      <c r="AC461" s="78">
        <v>0.99</v>
      </c>
      <c r="AD461" s="63" t="s">
        <v>25</v>
      </c>
    </row>
    <row r="462" spans="1:30" ht="17.25" thickBot="1">
      <c r="A462" s="72">
        <v>460</v>
      </c>
      <c r="B462" s="57" t="s">
        <v>2749</v>
      </c>
      <c r="C462" s="58" t="s">
        <v>1824</v>
      </c>
      <c r="D462" s="69" t="s">
        <v>103</v>
      </c>
      <c r="E462" s="58" t="s">
        <v>81</v>
      </c>
      <c r="F462" s="69" t="s">
        <v>4052</v>
      </c>
      <c r="G462" s="69">
        <v>2004</v>
      </c>
      <c r="H462" s="59">
        <v>0</v>
      </c>
      <c r="I462" s="60"/>
      <c r="J462" s="60"/>
      <c r="K462" s="60"/>
      <c r="L462" s="60"/>
      <c r="M462" s="59">
        <v>0</v>
      </c>
      <c r="N462" s="60"/>
      <c r="O462" s="60">
        <v>0</v>
      </c>
      <c r="P462" s="59">
        <v>0</v>
      </c>
      <c r="Q462" s="60"/>
      <c r="R462" s="71">
        <v>1</v>
      </c>
      <c r="S462" s="59"/>
      <c r="T462" s="60"/>
      <c r="U462" s="60"/>
      <c r="V462" s="60"/>
      <c r="W462" s="60"/>
      <c r="X462" s="60"/>
      <c r="Y462" s="59"/>
      <c r="Z462" s="60"/>
      <c r="AA462" s="60"/>
      <c r="AB462" s="60"/>
      <c r="AC462" s="60"/>
      <c r="AD462" s="63" t="s">
        <v>25</v>
      </c>
    </row>
    <row r="463" spans="1:30" ht="17.25" thickBot="1">
      <c r="A463" s="72">
        <v>461</v>
      </c>
      <c r="B463" s="57" t="s">
        <v>2749</v>
      </c>
      <c r="C463" s="58" t="s">
        <v>1824</v>
      </c>
      <c r="D463" s="69" t="s">
        <v>103</v>
      </c>
      <c r="E463" s="58" t="s">
        <v>87</v>
      </c>
      <c r="F463" s="69" t="s">
        <v>4052</v>
      </c>
      <c r="G463" s="69">
        <v>2004</v>
      </c>
      <c r="H463" s="59">
        <v>0</v>
      </c>
      <c r="I463" s="60"/>
      <c r="J463" s="60"/>
      <c r="K463" s="60"/>
      <c r="L463" s="60"/>
      <c r="M463" s="59">
        <v>0</v>
      </c>
      <c r="N463" s="60"/>
      <c r="O463" s="60">
        <v>0</v>
      </c>
      <c r="P463" s="59">
        <v>0</v>
      </c>
      <c r="Q463" s="60"/>
      <c r="R463" s="71">
        <v>4</v>
      </c>
      <c r="S463" s="59"/>
      <c r="T463" s="60"/>
      <c r="U463" s="60"/>
      <c r="V463" s="60"/>
      <c r="W463" s="60"/>
      <c r="X463" s="60"/>
      <c r="Y463" s="59"/>
      <c r="Z463" s="60"/>
      <c r="AA463" s="60"/>
      <c r="AB463" s="60"/>
      <c r="AC463" s="60"/>
      <c r="AD463" s="63" t="s">
        <v>25</v>
      </c>
    </row>
    <row r="464" spans="1:30" ht="17.25" thickBot="1">
      <c r="A464" s="72">
        <v>462</v>
      </c>
      <c r="B464" s="57" t="s">
        <v>316</v>
      </c>
      <c r="C464" s="58" t="s">
        <v>1822</v>
      </c>
      <c r="D464" s="69" t="s">
        <v>1821</v>
      </c>
      <c r="E464" s="58" t="s">
        <v>93</v>
      </c>
      <c r="F464" s="69" t="s">
        <v>3891</v>
      </c>
      <c r="G464" s="69">
        <v>1992</v>
      </c>
      <c r="H464" s="70">
        <v>5</v>
      </c>
      <c r="I464" s="71">
        <v>189</v>
      </c>
      <c r="J464" s="71">
        <v>38</v>
      </c>
      <c r="K464" s="71">
        <v>23.3</v>
      </c>
      <c r="L464" s="71">
        <v>2.1</v>
      </c>
      <c r="M464" s="70">
        <v>2</v>
      </c>
      <c r="N464" s="71">
        <v>61</v>
      </c>
      <c r="O464" s="60">
        <v>0</v>
      </c>
      <c r="P464" s="70">
        <v>3</v>
      </c>
      <c r="Q464" s="71">
        <v>23</v>
      </c>
      <c r="R464" s="71">
        <v>4</v>
      </c>
      <c r="S464" s="70">
        <v>1.2</v>
      </c>
      <c r="T464" s="71">
        <v>3</v>
      </c>
      <c r="U464" s="71">
        <v>1</v>
      </c>
      <c r="V464" s="78">
        <v>2</v>
      </c>
      <c r="W464" s="78">
        <v>0.95</v>
      </c>
      <c r="X464" s="78">
        <v>1.82</v>
      </c>
      <c r="Y464" s="70">
        <v>4.2</v>
      </c>
      <c r="Z464" s="71">
        <v>2.4</v>
      </c>
      <c r="AA464" s="78">
        <v>1.7</v>
      </c>
      <c r="AB464" s="78">
        <v>0.82</v>
      </c>
      <c r="AC464" s="78">
        <v>1.55</v>
      </c>
      <c r="AD464" s="63" t="s">
        <v>25</v>
      </c>
    </row>
    <row r="465" spans="1:30" ht="17.25" thickBot="1">
      <c r="A465" s="72">
        <v>463</v>
      </c>
      <c r="B465" s="57" t="s">
        <v>4053</v>
      </c>
      <c r="C465" s="58" t="s">
        <v>1814</v>
      </c>
      <c r="D465" s="69" t="s">
        <v>103</v>
      </c>
      <c r="E465" s="58" t="s">
        <v>79</v>
      </c>
      <c r="F465" s="69" t="s">
        <v>4054</v>
      </c>
      <c r="G465" s="69">
        <v>2005</v>
      </c>
      <c r="H465" s="59">
        <v>0</v>
      </c>
      <c r="I465" s="60"/>
      <c r="J465" s="60"/>
      <c r="K465" s="60"/>
      <c r="L465" s="60"/>
      <c r="M465" s="59">
        <v>0</v>
      </c>
      <c r="N465" s="60"/>
      <c r="O465" s="60">
        <v>0</v>
      </c>
      <c r="P465" s="59">
        <v>0</v>
      </c>
      <c r="Q465" s="60"/>
      <c r="R465" s="71">
        <v>1</v>
      </c>
      <c r="S465" s="59"/>
      <c r="T465" s="60"/>
      <c r="U465" s="60"/>
      <c r="V465" s="60"/>
      <c r="W465" s="60"/>
      <c r="X465" s="60"/>
      <c r="Y465" s="59"/>
      <c r="Z465" s="60"/>
      <c r="AA465" s="60"/>
      <c r="AB465" s="60"/>
      <c r="AC465" s="60"/>
      <c r="AD465" s="63" t="s">
        <v>25</v>
      </c>
    </row>
    <row r="466" spans="1:30" ht="17.25" thickBot="1">
      <c r="A466" s="72">
        <v>464</v>
      </c>
      <c r="B466" s="57" t="s">
        <v>317</v>
      </c>
      <c r="C466" s="58" t="s">
        <v>1838</v>
      </c>
      <c r="D466" s="69" t="s">
        <v>1821</v>
      </c>
      <c r="E466" s="58" t="s">
        <v>77</v>
      </c>
      <c r="F466" s="69" t="s">
        <v>3892</v>
      </c>
      <c r="G466" s="69">
        <v>2001</v>
      </c>
      <c r="H466" s="70">
        <v>5</v>
      </c>
      <c r="I466" s="71">
        <v>257</v>
      </c>
      <c r="J466" s="71">
        <v>51</v>
      </c>
      <c r="K466" s="71">
        <v>31.7</v>
      </c>
      <c r="L466" s="71">
        <v>2.9</v>
      </c>
      <c r="M466" s="70">
        <v>3</v>
      </c>
      <c r="N466" s="71">
        <v>73</v>
      </c>
      <c r="O466" s="60">
        <v>0</v>
      </c>
      <c r="P466" s="70">
        <v>2</v>
      </c>
      <c r="Q466" s="71">
        <v>19</v>
      </c>
      <c r="R466" s="60">
        <v>0</v>
      </c>
      <c r="S466" s="70">
        <v>1.2</v>
      </c>
      <c r="T466" s="71">
        <v>4</v>
      </c>
      <c r="U466" s="71">
        <v>2</v>
      </c>
      <c r="V466" s="78">
        <v>2</v>
      </c>
      <c r="W466" s="78">
        <v>0.7</v>
      </c>
      <c r="X466" s="78">
        <v>0.7</v>
      </c>
      <c r="Y466" s="70">
        <v>4.4000000000000004</v>
      </c>
      <c r="Z466" s="71">
        <v>2.4</v>
      </c>
      <c r="AA466" s="78">
        <v>2</v>
      </c>
      <c r="AB466" s="78">
        <v>0.71</v>
      </c>
      <c r="AC466" s="78">
        <v>7.0000000000000007E-2</v>
      </c>
      <c r="AD466" s="63" t="s">
        <v>25</v>
      </c>
    </row>
    <row r="467" spans="1:30" ht="17.25" thickBot="1">
      <c r="A467" s="72">
        <v>465</v>
      </c>
      <c r="B467" s="57" t="s">
        <v>318</v>
      </c>
      <c r="C467" s="58" t="s">
        <v>1819</v>
      </c>
      <c r="D467" s="69" t="s">
        <v>104</v>
      </c>
      <c r="E467" s="58" t="s">
        <v>67</v>
      </c>
      <c r="F467" s="69" t="s">
        <v>3752</v>
      </c>
      <c r="G467" s="69">
        <v>1991</v>
      </c>
      <c r="H467" s="70">
        <v>9</v>
      </c>
      <c r="I467" s="71">
        <v>810</v>
      </c>
      <c r="J467" s="71">
        <v>90</v>
      </c>
      <c r="K467" s="71">
        <v>100</v>
      </c>
      <c r="L467" s="71">
        <v>9</v>
      </c>
      <c r="M467" s="70">
        <v>9</v>
      </c>
      <c r="N467" s="71">
        <v>90</v>
      </c>
      <c r="O467" s="71">
        <v>9</v>
      </c>
      <c r="P467" s="59">
        <v>0</v>
      </c>
      <c r="Q467" s="60"/>
      <c r="R467" s="60">
        <v>0</v>
      </c>
      <c r="S467" s="70">
        <v>1.78</v>
      </c>
      <c r="T467" s="71">
        <v>24</v>
      </c>
      <c r="U467" s="71">
        <v>9</v>
      </c>
      <c r="V467" s="78">
        <v>15</v>
      </c>
      <c r="W467" s="78">
        <v>1.67</v>
      </c>
      <c r="X467" s="60"/>
      <c r="Y467" s="70">
        <v>19.7</v>
      </c>
      <c r="Z467" s="71">
        <v>9.4</v>
      </c>
      <c r="AA467" s="78">
        <v>10.3</v>
      </c>
      <c r="AB467" s="78">
        <v>1.1499999999999999</v>
      </c>
      <c r="AC467" s="60"/>
      <c r="AD467" s="63" t="s">
        <v>25</v>
      </c>
    </row>
    <row r="468" spans="1:30" ht="17.25" thickBot="1">
      <c r="A468" s="72">
        <v>466</v>
      </c>
      <c r="B468" s="57" t="s">
        <v>319</v>
      </c>
      <c r="C468" s="58" t="s">
        <v>1826</v>
      </c>
      <c r="D468" s="69" t="s">
        <v>1821</v>
      </c>
      <c r="E468" s="58" t="s">
        <v>85</v>
      </c>
      <c r="F468" s="69" t="s">
        <v>3893</v>
      </c>
      <c r="G468" s="69">
        <v>1992</v>
      </c>
      <c r="H468" s="70">
        <v>8</v>
      </c>
      <c r="I468" s="71">
        <v>564</v>
      </c>
      <c r="J468" s="71">
        <v>71</v>
      </c>
      <c r="K468" s="71">
        <v>69.599999999999994</v>
      </c>
      <c r="L468" s="71">
        <v>6.3</v>
      </c>
      <c r="M468" s="70">
        <v>8</v>
      </c>
      <c r="N468" s="71">
        <v>71</v>
      </c>
      <c r="O468" s="71">
        <v>2</v>
      </c>
      <c r="P468" s="59">
        <v>0</v>
      </c>
      <c r="Q468" s="60"/>
      <c r="R468" s="60">
        <v>0</v>
      </c>
      <c r="S468" s="70">
        <v>1.5</v>
      </c>
      <c r="T468" s="71">
        <v>4</v>
      </c>
      <c r="U468" s="71">
        <v>6</v>
      </c>
      <c r="V468" s="77">
        <v>-2</v>
      </c>
      <c r="W468" s="77">
        <v>-0.32</v>
      </c>
      <c r="X468" s="78">
        <v>0.41</v>
      </c>
      <c r="Y468" s="70">
        <v>6.1</v>
      </c>
      <c r="Z468" s="71">
        <v>8.4</v>
      </c>
      <c r="AA468" s="77">
        <v>-2.2999999999999998</v>
      </c>
      <c r="AB468" s="77">
        <v>-0.37</v>
      </c>
      <c r="AC468" s="77">
        <v>-0.19</v>
      </c>
      <c r="AD468" s="63" t="s">
        <v>25</v>
      </c>
    </row>
    <row r="469" spans="1:30" ht="17.25" thickBot="1">
      <c r="A469" s="72">
        <v>467</v>
      </c>
      <c r="B469" s="57" t="s">
        <v>3894</v>
      </c>
      <c r="C469" s="58" t="s">
        <v>1814</v>
      </c>
      <c r="D469" s="69" t="s">
        <v>103</v>
      </c>
      <c r="E469" s="58" t="s">
        <v>95</v>
      </c>
      <c r="F469" s="69" t="s">
        <v>3895</v>
      </c>
      <c r="G469" s="69">
        <v>2003</v>
      </c>
      <c r="H469" s="70">
        <v>1</v>
      </c>
      <c r="I469" s="71">
        <v>56</v>
      </c>
      <c r="J469" s="71">
        <v>56</v>
      </c>
      <c r="K469" s="71">
        <v>6.9</v>
      </c>
      <c r="L469" s="71">
        <v>0.6</v>
      </c>
      <c r="M469" s="70">
        <v>1</v>
      </c>
      <c r="N469" s="71">
        <v>56</v>
      </c>
      <c r="O469" s="60">
        <v>0</v>
      </c>
      <c r="P469" s="59">
        <v>0</v>
      </c>
      <c r="Q469" s="60"/>
      <c r="R469" s="60">
        <v>0</v>
      </c>
      <c r="S469" s="59">
        <v>0</v>
      </c>
      <c r="T469" s="71">
        <v>1</v>
      </c>
      <c r="U469" s="71">
        <v>1</v>
      </c>
      <c r="V469" s="60">
        <v>0</v>
      </c>
      <c r="W469" s="60">
        <v>0</v>
      </c>
      <c r="X469" s="78">
        <v>1.67</v>
      </c>
      <c r="Y469" s="70">
        <v>0.5</v>
      </c>
      <c r="Z469" s="71">
        <v>0.8</v>
      </c>
      <c r="AA469" s="77">
        <v>-0.3</v>
      </c>
      <c r="AB469" s="77">
        <v>-0.41</v>
      </c>
      <c r="AC469" s="78">
        <v>0.94</v>
      </c>
      <c r="AD469" s="63" t="s">
        <v>25</v>
      </c>
    </row>
    <row r="470" spans="1:30" ht="17.25" thickBot="1">
      <c r="A470" s="72">
        <v>468</v>
      </c>
      <c r="B470" s="57" t="s">
        <v>320</v>
      </c>
      <c r="C470" s="58" t="s">
        <v>1843</v>
      </c>
      <c r="D470" s="69" t="s">
        <v>1835</v>
      </c>
      <c r="E470" s="58" t="s">
        <v>93</v>
      </c>
      <c r="F470" s="69" t="s">
        <v>3896</v>
      </c>
      <c r="G470" s="69">
        <v>1993</v>
      </c>
      <c r="H470" s="70">
        <v>8</v>
      </c>
      <c r="I470" s="71">
        <v>713</v>
      </c>
      <c r="J470" s="71">
        <v>89</v>
      </c>
      <c r="K470" s="71">
        <v>88</v>
      </c>
      <c r="L470" s="71">
        <v>7.9</v>
      </c>
      <c r="M470" s="70">
        <v>8</v>
      </c>
      <c r="N470" s="71">
        <v>89</v>
      </c>
      <c r="O470" s="71">
        <v>7</v>
      </c>
      <c r="P470" s="59">
        <v>0</v>
      </c>
      <c r="Q470" s="60"/>
      <c r="R470" s="60">
        <v>0</v>
      </c>
      <c r="S470" s="70">
        <v>1</v>
      </c>
      <c r="T470" s="71">
        <v>9</v>
      </c>
      <c r="U470" s="71">
        <v>14</v>
      </c>
      <c r="V470" s="77">
        <v>-5</v>
      </c>
      <c r="W470" s="77">
        <v>-0.63</v>
      </c>
      <c r="X470" s="77">
        <v>-1.56</v>
      </c>
      <c r="Y470" s="70">
        <v>9.9</v>
      </c>
      <c r="Z470" s="71">
        <v>14.6</v>
      </c>
      <c r="AA470" s="77">
        <v>-4.7</v>
      </c>
      <c r="AB470" s="77">
        <v>-0.59</v>
      </c>
      <c r="AC470" s="77">
        <v>-1.83</v>
      </c>
      <c r="AD470" s="63" t="s">
        <v>25</v>
      </c>
    </row>
    <row r="471" spans="1:30" ht="17.25" thickBot="1">
      <c r="A471" s="72">
        <v>469</v>
      </c>
      <c r="B471" s="57" t="s">
        <v>1783</v>
      </c>
      <c r="C471" s="58" t="s">
        <v>1826</v>
      </c>
      <c r="D471" s="69" t="s">
        <v>1821</v>
      </c>
      <c r="E471" s="58" t="s">
        <v>95</v>
      </c>
      <c r="F471" s="69" t="s">
        <v>3897</v>
      </c>
      <c r="G471" s="69">
        <v>2000</v>
      </c>
      <c r="H471" s="70">
        <v>6</v>
      </c>
      <c r="I471" s="71">
        <v>257</v>
      </c>
      <c r="J471" s="71">
        <v>43</v>
      </c>
      <c r="K471" s="71">
        <v>31.7</v>
      </c>
      <c r="L471" s="71">
        <v>2.9</v>
      </c>
      <c r="M471" s="70">
        <v>3</v>
      </c>
      <c r="N471" s="71">
        <v>69</v>
      </c>
      <c r="O471" s="60">
        <v>0</v>
      </c>
      <c r="P471" s="70">
        <v>3</v>
      </c>
      <c r="Q471" s="71">
        <v>17</v>
      </c>
      <c r="R471" s="71">
        <v>3</v>
      </c>
      <c r="S471" s="70">
        <v>0.33</v>
      </c>
      <c r="T471" s="71">
        <v>3</v>
      </c>
      <c r="U471" s="71">
        <v>8</v>
      </c>
      <c r="V471" s="77">
        <v>-5</v>
      </c>
      <c r="W471" s="77">
        <v>-1.75</v>
      </c>
      <c r="X471" s="77">
        <v>-0.28999999999999998</v>
      </c>
      <c r="Y471" s="70">
        <v>3.8</v>
      </c>
      <c r="Z471" s="71">
        <v>7.5</v>
      </c>
      <c r="AA471" s="77">
        <v>-3.7</v>
      </c>
      <c r="AB471" s="77">
        <v>-1.3</v>
      </c>
      <c r="AC471" s="77">
        <v>-0.02</v>
      </c>
      <c r="AD471" s="63" t="s">
        <v>25</v>
      </c>
    </row>
    <row r="472" spans="1:30" ht="17.25" thickBot="1">
      <c r="A472" s="72">
        <v>470</v>
      </c>
      <c r="B472" s="57" t="s">
        <v>321</v>
      </c>
      <c r="C472" s="58" t="s">
        <v>1823</v>
      </c>
      <c r="D472" s="69" t="s">
        <v>104</v>
      </c>
      <c r="E472" s="58" t="s">
        <v>95</v>
      </c>
      <c r="F472" s="69" t="s">
        <v>3872</v>
      </c>
      <c r="G472" s="69">
        <v>1997</v>
      </c>
      <c r="H472" s="70">
        <v>8</v>
      </c>
      <c r="I472" s="71">
        <v>443</v>
      </c>
      <c r="J472" s="71">
        <v>55</v>
      </c>
      <c r="K472" s="71">
        <v>54.7</v>
      </c>
      <c r="L472" s="71">
        <v>4.9000000000000004</v>
      </c>
      <c r="M472" s="70">
        <v>5</v>
      </c>
      <c r="N472" s="71">
        <v>82</v>
      </c>
      <c r="O472" s="71">
        <v>3</v>
      </c>
      <c r="P472" s="70">
        <v>3</v>
      </c>
      <c r="Q472" s="71">
        <v>10</v>
      </c>
      <c r="R472" s="71">
        <v>1</v>
      </c>
      <c r="S472" s="70">
        <v>0.38</v>
      </c>
      <c r="T472" s="71">
        <v>3</v>
      </c>
      <c r="U472" s="71">
        <v>14</v>
      </c>
      <c r="V472" s="77">
        <v>-11</v>
      </c>
      <c r="W472" s="77">
        <v>-2.23</v>
      </c>
      <c r="X472" s="77">
        <v>-1.5</v>
      </c>
      <c r="Y472" s="70">
        <v>5.2</v>
      </c>
      <c r="Z472" s="71">
        <v>13.9</v>
      </c>
      <c r="AA472" s="77">
        <v>-8.6999999999999993</v>
      </c>
      <c r="AB472" s="77">
        <v>-1.76</v>
      </c>
      <c r="AC472" s="77">
        <v>-1.06</v>
      </c>
      <c r="AD472" s="63" t="s">
        <v>25</v>
      </c>
    </row>
    <row r="473" spans="1:30" ht="17.25" thickBot="1">
      <c r="A473" s="72">
        <v>471</v>
      </c>
      <c r="B473" s="57" t="s">
        <v>2750</v>
      </c>
      <c r="C473" s="58" t="s">
        <v>1814</v>
      </c>
      <c r="D473" s="69" t="s">
        <v>104</v>
      </c>
      <c r="E473" s="58" t="s">
        <v>2351</v>
      </c>
      <c r="F473" s="69" t="s">
        <v>3490</v>
      </c>
      <c r="G473" s="69">
        <v>2002</v>
      </c>
      <c r="H473" s="59">
        <v>0</v>
      </c>
      <c r="I473" s="60"/>
      <c r="J473" s="60"/>
      <c r="K473" s="60"/>
      <c r="L473" s="60"/>
      <c r="M473" s="59">
        <v>0</v>
      </c>
      <c r="N473" s="60"/>
      <c r="O473" s="60">
        <v>0</v>
      </c>
      <c r="P473" s="59">
        <v>0</v>
      </c>
      <c r="Q473" s="60"/>
      <c r="R473" s="71">
        <v>6</v>
      </c>
      <c r="S473" s="59"/>
      <c r="T473" s="60"/>
      <c r="U473" s="60"/>
      <c r="V473" s="60"/>
      <c r="W473" s="60"/>
      <c r="X473" s="60"/>
      <c r="Y473" s="59"/>
      <c r="Z473" s="60"/>
      <c r="AA473" s="60"/>
      <c r="AB473" s="60"/>
      <c r="AC473" s="60"/>
      <c r="AD473" s="63" t="s">
        <v>25</v>
      </c>
    </row>
    <row r="474" spans="1:30" ht="17.25" thickBot="1">
      <c r="A474" s="72">
        <v>472</v>
      </c>
      <c r="B474" s="57" t="s">
        <v>322</v>
      </c>
      <c r="C474" s="58" t="s">
        <v>1814</v>
      </c>
      <c r="D474" s="69" t="s">
        <v>104</v>
      </c>
      <c r="E474" s="58" t="s">
        <v>69</v>
      </c>
      <c r="F474" s="69" t="s">
        <v>3898</v>
      </c>
      <c r="G474" s="69">
        <v>1995</v>
      </c>
      <c r="H474" s="70">
        <v>2</v>
      </c>
      <c r="I474" s="71">
        <v>180</v>
      </c>
      <c r="J474" s="71">
        <v>90</v>
      </c>
      <c r="K474" s="71">
        <v>22.2</v>
      </c>
      <c r="L474" s="71">
        <v>2</v>
      </c>
      <c r="M474" s="70">
        <v>2</v>
      </c>
      <c r="N474" s="71">
        <v>90</v>
      </c>
      <c r="O474" s="71">
        <v>2</v>
      </c>
      <c r="P474" s="59">
        <v>0</v>
      </c>
      <c r="Q474" s="60"/>
      <c r="R474" s="60">
        <v>0</v>
      </c>
      <c r="S474" s="70">
        <v>1.5</v>
      </c>
      <c r="T474" s="71">
        <v>1</v>
      </c>
      <c r="U474" s="71">
        <v>2</v>
      </c>
      <c r="V474" s="77">
        <v>-1</v>
      </c>
      <c r="W474" s="77">
        <v>-0.5</v>
      </c>
      <c r="X474" s="77">
        <v>-0.36</v>
      </c>
      <c r="Y474" s="70">
        <v>4.3</v>
      </c>
      <c r="Z474" s="71">
        <v>4</v>
      </c>
      <c r="AA474" s="78">
        <v>0.3</v>
      </c>
      <c r="AB474" s="78">
        <v>0.15</v>
      </c>
      <c r="AC474" s="78">
        <v>0.16</v>
      </c>
      <c r="AD474" s="63" t="s">
        <v>25</v>
      </c>
    </row>
    <row r="475" spans="1:30" ht="17.25" thickBot="1">
      <c r="A475" s="72">
        <v>473</v>
      </c>
      <c r="B475" s="57" t="s">
        <v>2751</v>
      </c>
      <c r="C475" s="58" t="s">
        <v>1814</v>
      </c>
      <c r="D475" s="69" t="s">
        <v>111</v>
      </c>
      <c r="E475" s="58" t="s">
        <v>2653</v>
      </c>
      <c r="F475" s="69" t="s">
        <v>4055</v>
      </c>
      <c r="G475" s="69">
        <v>1991</v>
      </c>
      <c r="H475" s="59">
        <v>0</v>
      </c>
      <c r="I475" s="60"/>
      <c r="J475" s="60"/>
      <c r="K475" s="60"/>
      <c r="L475" s="60"/>
      <c r="M475" s="59">
        <v>0</v>
      </c>
      <c r="N475" s="60"/>
      <c r="O475" s="60">
        <v>0</v>
      </c>
      <c r="P475" s="59">
        <v>0</v>
      </c>
      <c r="Q475" s="60"/>
      <c r="R475" s="71">
        <v>1</v>
      </c>
      <c r="S475" s="59"/>
      <c r="T475" s="60"/>
      <c r="U475" s="60"/>
      <c r="V475" s="60"/>
      <c r="W475" s="60"/>
      <c r="X475" s="60"/>
      <c r="Y475" s="59"/>
      <c r="Z475" s="60"/>
      <c r="AA475" s="60"/>
      <c r="AB475" s="60"/>
      <c r="AC475" s="60"/>
      <c r="AD475" s="63" t="s">
        <v>25</v>
      </c>
    </row>
    <row r="476" spans="1:30" ht="17.25" thickBot="1">
      <c r="A476" s="72">
        <v>474</v>
      </c>
      <c r="B476" s="57" t="s">
        <v>323</v>
      </c>
      <c r="C476" s="58" t="s">
        <v>1843</v>
      </c>
      <c r="D476" s="69" t="s">
        <v>1812</v>
      </c>
      <c r="E476" s="58" t="s">
        <v>65</v>
      </c>
      <c r="F476" s="69" t="s">
        <v>3899</v>
      </c>
      <c r="G476" s="69">
        <v>1994</v>
      </c>
      <c r="H476" s="70">
        <v>6</v>
      </c>
      <c r="I476" s="71">
        <v>464</v>
      </c>
      <c r="J476" s="71">
        <v>77</v>
      </c>
      <c r="K476" s="71">
        <v>57.3</v>
      </c>
      <c r="L476" s="71">
        <v>5.2</v>
      </c>
      <c r="M476" s="70">
        <v>5</v>
      </c>
      <c r="N476" s="71">
        <v>90</v>
      </c>
      <c r="O476" s="71">
        <v>4</v>
      </c>
      <c r="P476" s="70">
        <v>1</v>
      </c>
      <c r="Q476" s="71">
        <v>15</v>
      </c>
      <c r="R476" s="60">
        <v>0</v>
      </c>
      <c r="S476" s="70">
        <v>2.5</v>
      </c>
      <c r="T476" s="71">
        <v>11</v>
      </c>
      <c r="U476" s="71">
        <v>4</v>
      </c>
      <c r="V476" s="78">
        <v>7</v>
      </c>
      <c r="W476" s="78">
        <v>1.36</v>
      </c>
      <c r="X476" s="78">
        <v>0.06</v>
      </c>
      <c r="Y476" s="70">
        <v>10.4</v>
      </c>
      <c r="Z476" s="71">
        <v>3.2</v>
      </c>
      <c r="AA476" s="78">
        <v>7.3</v>
      </c>
      <c r="AB476" s="78">
        <v>1.42</v>
      </c>
      <c r="AC476" s="78">
        <v>0.89</v>
      </c>
      <c r="AD476" s="63" t="s">
        <v>25</v>
      </c>
    </row>
    <row r="477" spans="1:30" ht="17.25" thickBot="1">
      <c r="A477" s="72">
        <v>475</v>
      </c>
      <c r="B477" s="57" t="s">
        <v>2333</v>
      </c>
      <c r="C477" s="58" t="s">
        <v>1843</v>
      </c>
      <c r="D477" s="69" t="s">
        <v>102</v>
      </c>
      <c r="E477" s="58" t="s">
        <v>93</v>
      </c>
      <c r="F477" s="69" t="s">
        <v>3472</v>
      </c>
      <c r="G477" s="69">
        <v>2002</v>
      </c>
      <c r="H477" s="70">
        <v>7</v>
      </c>
      <c r="I477" s="71">
        <v>254</v>
      </c>
      <c r="J477" s="71">
        <v>36</v>
      </c>
      <c r="K477" s="71">
        <v>31.4</v>
      </c>
      <c r="L477" s="71">
        <v>2.8</v>
      </c>
      <c r="M477" s="70">
        <v>3</v>
      </c>
      <c r="N477" s="71">
        <v>67</v>
      </c>
      <c r="O477" s="60">
        <v>0</v>
      </c>
      <c r="P477" s="70">
        <v>4</v>
      </c>
      <c r="Q477" s="71">
        <v>14</v>
      </c>
      <c r="R477" s="71">
        <v>2</v>
      </c>
      <c r="S477" s="70">
        <v>1</v>
      </c>
      <c r="T477" s="71">
        <v>1</v>
      </c>
      <c r="U477" s="71">
        <v>7</v>
      </c>
      <c r="V477" s="77">
        <v>-6</v>
      </c>
      <c r="W477" s="77">
        <v>-2.13</v>
      </c>
      <c r="X477" s="77">
        <v>-2.4500000000000002</v>
      </c>
      <c r="Y477" s="70">
        <v>3.3</v>
      </c>
      <c r="Z477" s="71">
        <v>6.6</v>
      </c>
      <c r="AA477" s="77">
        <v>-3.3</v>
      </c>
      <c r="AB477" s="77">
        <v>-1.18</v>
      </c>
      <c r="AC477" s="77">
        <v>-1.17</v>
      </c>
      <c r="AD477" s="63" t="s">
        <v>25</v>
      </c>
    </row>
    <row r="478" spans="1:30" ht="17.25" thickBot="1">
      <c r="A478" s="72">
        <v>476</v>
      </c>
      <c r="B478" s="57" t="s">
        <v>324</v>
      </c>
      <c r="C478" s="58" t="s">
        <v>1824</v>
      </c>
      <c r="D478" s="69" t="s">
        <v>104</v>
      </c>
      <c r="E478" s="58" t="s">
        <v>81</v>
      </c>
      <c r="F478" s="69" t="s">
        <v>3900</v>
      </c>
      <c r="G478" s="69">
        <v>1984</v>
      </c>
      <c r="H478" s="70">
        <v>9</v>
      </c>
      <c r="I478" s="71">
        <v>810</v>
      </c>
      <c r="J478" s="71">
        <v>90</v>
      </c>
      <c r="K478" s="71">
        <v>100</v>
      </c>
      <c r="L478" s="71">
        <v>9</v>
      </c>
      <c r="M478" s="70">
        <v>9</v>
      </c>
      <c r="N478" s="71">
        <v>90</v>
      </c>
      <c r="O478" s="71">
        <v>9</v>
      </c>
      <c r="P478" s="59">
        <v>0</v>
      </c>
      <c r="Q478" s="60"/>
      <c r="R478" s="60">
        <v>0</v>
      </c>
      <c r="S478" s="70">
        <v>1.33</v>
      </c>
      <c r="T478" s="71">
        <v>13</v>
      </c>
      <c r="U478" s="71">
        <v>9</v>
      </c>
      <c r="V478" s="78">
        <v>4</v>
      </c>
      <c r="W478" s="78">
        <v>0.44</v>
      </c>
      <c r="X478" s="60"/>
      <c r="Y478" s="70">
        <v>16.3</v>
      </c>
      <c r="Z478" s="71">
        <v>9.1</v>
      </c>
      <c r="AA478" s="78">
        <v>7.2</v>
      </c>
      <c r="AB478" s="78">
        <v>0.8</v>
      </c>
      <c r="AC478" s="60"/>
      <c r="AD478" s="63" t="s">
        <v>25</v>
      </c>
    </row>
    <row r="479" spans="1:30" ht="17.25" thickBot="1">
      <c r="A479" s="72">
        <v>477</v>
      </c>
      <c r="B479" s="57" t="s">
        <v>3267</v>
      </c>
      <c r="C479" s="58" t="s">
        <v>1848</v>
      </c>
      <c r="D479" s="69" t="s">
        <v>1821</v>
      </c>
      <c r="E479" s="58" t="s">
        <v>95</v>
      </c>
      <c r="F479" s="69" t="s">
        <v>3901</v>
      </c>
      <c r="G479" s="69">
        <v>1999</v>
      </c>
      <c r="H479" s="70">
        <v>3</v>
      </c>
      <c r="I479" s="71">
        <v>84</v>
      </c>
      <c r="J479" s="71">
        <v>28</v>
      </c>
      <c r="K479" s="71">
        <v>10.4</v>
      </c>
      <c r="L479" s="71">
        <v>0.9</v>
      </c>
      <c r="M479" s="59">
        <v>0</v>
      </c>
      <c r="N479" s="60"/>
      <c r="O479" s="60">
        <v>0</v>
      </c>
      <c r="P479" s="70">
        <v>3</v>
      </c>
      <c r="Q479" s="71">
        <v>28</v>
      </c>
      <c r="R479" s="71">
        <v>1</v>
      </c>
      <c r="S479" s="70">
        <v>0.33</v>
      </c>
      <c r="T479" s="60">
        <v>0</v>
      </c>
      <c r="U479" s="71">
        <v>2</v>
      </c>
      <c r="V479" s="77">
        <v>-2</v>
      </c>
      <c r="W479" s="77">
        <v>-2.14</v>
      </c>
      <c r="X479" s="77">
        <v>-0.66</v>
      </c>
      <c r="Y479" s="70">
        <v>1.4</v>
      </c>
      <c r="Z479" s="71">
        <v>2.9</v>
      </c>
      <c r="AA479" s="77">
        <v>-1.5</v>
      </c>
      <c r="AB479" s="77">
        <v>-1.6</v>
      </c>
      <c r="AC479" s="77">
        <v>-0.36</v>
      </c>
      <c r="AD479" s="63" t="s">
        <v>25</v>
      </c>
    </row>
    <row r="480" spans="1:30" ht="17.25" thickBot="1">
      <c r="A480" s="72">
        <v>478</v>
      </c>
      <c r="B480" s="57" t="s">
        <v>325</v>
      </c>
      <c r="C480" s="58" t="s">
        <v>1814</v>
      </c>
      <c r="D480" s="69" t="s">
        <v>103</v>
      </c>
      <c r="E480" s="58" t="s">
        <v>71</v>
      </c>
      <c r="F480" s="69" t="s">
        <v>3902</v>
      </c>
      <c r="G480" s="69">
        <v>2000</v>
      </c>
      <c r="H480" s="70">
        <v>6</v>
      </c>
      <c r="I480" s="71">
        <v>149</v>
      </c>
      <c r="J480" s="71">
        <v>25</v>
      </c>
      <c r="K480" s="71">
        <v>18.399999999999999</v>
      </c>
      <c r="L480" s="71">
        <v>1.7</v>
      </c>
      <c r="M480" s="70">
        <v>1</v>
      </c>
      <c r="N480" s="71">
        <v>74</v>
      </c>
      <c r="O480" s="60">
        <v>0</v>
      </c>
      <c r="P480" s="70">
        <v>5</v>
      </c>
      <c r="Q480" s="71">
        <v>15</v>
      </c>
      <c r="R480" s="71">
        <v>3</v>
      </c>
      <c r="S480" s="70">
        <v>2.67</v>
      </c>
      <c r="T480" s="71">
        <v>3</v>
      </c>
      <c r="U480" s="71">
        <v>3</v>
      </c>
      <c r="V480" s="60">
        <v>0</v>
      </c>
      <c r="W480" s="60">
        <v>0</v>
      </c>
      <c r="X480" s="77">
        <v>-1.63</v>
      </c>
      <c r="Y480" s="70">
        <v>1.8</v>
      </c>
      <c r="Z480" s="71">
        <v>3.1</v>
      </c>
      <c r="AA480" s="77">
        <v>-1.2</v>
      </c>
      <c r="AB480" s="77">
        <v>-0.74</v>
      </c>
      <c r="AC480" s="77">
        <v>-1.55</v>
      </c>
      <c r="AD480" s="63" t="s">
        <v>25</v>
      </c>
    </row>
    <row r="481" spans="1:30" ht="17.25" thickBot="1">
      <c r="A481" s="72">
        <v>479</v>
      </c>
      <c r="B481" s="57" t="s">
        <v>3149</v>
      </c>
      <c r="C481" s="58" t="s">
        <v>1814</v>
      </c>
      <c r="D481" s="69" t="s">
        <v>104</v>
      </c>
      <c r="E481" s="58" t="s">
        <v>95</v>
      </c>
      <c r="F481" s="69" t="s">
        <v>3903</v>
      </c>
      <c r="G481" s="69">
        <v>1991</v>
      </c>
      <c r="H481" s="70">
        <v>2</v>
      </c>
      <c r="I481" s="71">
        <v>93</v>
      </c>
      <c r="J481" s="71">
        <v>47</v>
      </c>
      <c r="K481" s="71">
        <v>11.5</v>
      </c>
      <c r="L481" s="71">
        <v>1</v>
      </c>
      <c r="M481" s="70">
        <v>1</v>
      </c>
      <c r="N481" s="71">
        <v>85</v>
      </c>
      <c r="O481" s="60">
        <v>0</v>
      </c>
      <c r="P481" s="70">
        <v>1</v>
      </c>
      <c r="Q481" s="71">
        <v>8</v>
      </c>
      <c r="R481" s="71">
        <v>4</v>
      </c>
      <c r="S481" s="59">
        <v>0</v>
      </c>
      <c r="T481" s="60">
        <v>0</v>
      </c>
      <c r="U481" s="71">
        <v>4</v>
      </c>
      <c r="V481" s="77">
        <v>-4</v>
      </c>
      <c r="W481" s="77">
        <v>-3.87</v>
      </c>
      <c r="X481" s="77">
        <v>-2.62</v>
      </c>
      <c r="Y481" s="70">
        <v>0.5</v>
      </c>
      <c r="Z481" s="71">
        <v>2.6</v>
      </c>
      <c r="AA481" s="77">
        <v>-2.1</v>
      </c>
      <c r="AB481" s="77">
        <v>-2.0299999999999998</v>
      </c>
      <c r="AC481" s="77">
        <v>-0.84</v>
      </c>
      <c r="AD481" s="63" t="s">
        <v>25</v>
      </c>
    </row>
    <row r="482" spans="1:30" ht="17.25" thickBot="1">
      <c r="A482" s="72">
        <v>480</v>
      </c>
      <c r="B482" s="57" t="s">
        <v>326</v>
      </c>
      <c r="C482" s="58" t="s">
        <v>1814</v>
      </c>
      <c r="D482" s="69" t="s">
        <v>103</v>
      </c>
      <c r="E482" s="58" t="s">
        <v>63</v>
      </c>
      <c r="F482" s="69" t="s">
        <v>3465</v>
      </c>
      <c r="G482" s="69">
        <v>2000</v>
      </c>
      <c r="H482" s="70">
        <v>3</v>
      </c>
      <c r="I482" s="71">
        <v>34</v>
      </c>
      <c r="J482" s="71">
        <v>11</v>
      </c>
      <c r="K482" s="71">
        <v>4.2</v>
      </c>
      <c r="L482" s="71">
        <v>0.4</v>
      </c>
      <c r="M482" s="59">
        <v>0</v>
      </c>
      <c r="N482" s="60"/>
      <c r="O482" s="60">
        <v>0</v>
      </c>
      <c r="P482" s="70">
        <v>3</v>
      </c>
      <c r="Q482" s="71">
        <v>11</v>
      </c>
      <c r="R482" s="71">
        <v>6</v>
      </c>
      <c r="S482" s="70">
        <v>1.67</v>
      </c>
      <c r="T482" s="71">
        <v>3</v>
      </c>
      <c r="U482" s="60">
        <v>0</v>
      </c>
      <c r="V482" s="78">
        <v>3</v>
      </c>
      <c r="W482" s="78">
        <v>7.94</v>
      </c>
      <c r="X482" s="78">
        <v>7.13</v>
      </c>
      <c r="Y482" s="70">
        <v>0.9</v>
      </c>
      <c r="Z482" s="71">
        <v>0.1</v>
      </c>
      <c r="AA482" s="78">
        <v>0.8</v>
      </c>
      <c r="AB482" s="78">
        <v>2.0099999999999998</v>
      </c>
      <c r="AC482" s="78">
        <v>1.1599999999999999</v>
      </c>
      <c r="AD482" s="63" t="s">
        <v>25</v>
      </c>
    </row>
    <row r="483" spans="1:30" ht="17.25" thickBot="1">
      <c r="A483" s="72">
        <v>481</v>
      </c>
      <c r="B483" s="57" t="s">
        <v>3324</v>
      </c>
      <c r="C483" s="58" t="s">
        <v>1843</v>
      </c>
      <c r="D483" s="69" t="s">
        <v>1835</v>
      </c>
      <c r="E483" s="58" t="s">
        <v>63</v>
      </c>
      <c r="F483" s="69" t="s">
        <v>4056</v>
      </c>
      <c r="G483" s="69">
        <v>1991</v>
      </c>
      <c r="H483" s="59">
        <v>0</v>
      </c>
      <c r="I483" s="60"/>
      <c r="J483" s="60"/>
      <c r="K483" s="60"/>
      <c r="L483" s="60"/>
      <c r="M483" s="59">
        <v>0</v>
      </c>
      <c r="N483" s="60"/>
      <c r="O483" s="60">
        <v>0</v>
      </c>
      <c r="P483" s="59">
        <v>0</v>
      </c>
      <c r="Q483" s="60"/>
      <c r="R483" s="71">
        <v>1</v>
      </c>
      <c r="S483" s="59"/>
      <c r="T483" s="60"/>
      <c r="U483" s="60"/>
      <c r="V483" s="60"/>
      <c r="W483" s="60"/>
      <c r="X483" s="60"/>
      <c r="Y483" s="59"/>
      <c r="Z483" s="60"/>
      <c r="AA483" s="60"/>
      <c r="AB483" s="60"/>
      <c r="AC483" s="60"/>
      <c r="AD483" s="63" t="s">
        <v>25</v>
      </c>
    </row>
    <row r="484" spans="1:30" ht="17.25" thickBot="1">
      <c r="A484" s="72">
        <v>482</v>
      </c>
      <c r="B484" s="57" t="s">
        <v>327</v>
      </c>
      <c r="C484" s="58" t="s">
        <v>1814</v>
      </c>
      <c r="D484" s="69" t="s">
        <v>102</v>
      </c>
      <c r="E484" s="58" t="s">
        <v>95</v>
      </c>
      <c r="F484" s="69" t="s">
        <v>3904</v>
      </c>
      <c r="G484" s="69">
        <v>1997</v>
      </c>
      <c r="H484" s="70">
        <v>9</v>
      </c>
      <c r="I484" s="71">
        <v>804</v>
      </c>
      <c r="J484" s="71">
        <v>89</v>
      </c>
      <c r="K484" s="71">
        <v>99.3</v>
      </c>
      <c r="L484" s="71">
        <v>8.9</v>
      </c>
      <c r="M484" s="70">
        <v>9</v>
      </c>
      <c r="N484" s="71">
        <v>89</v>
      </c>
      <c r="O484" s="71">
        <v>8</v>
      </c>
      <c r="P484" s="59">
        <v>0</v>
      </c>
      <c r="Q484" s="60"/>
      <c r="R484" s="60">
        <v>0</v>
      </c>
      <c r="S484" s="70">
        <v>0.33</v>
      </c>
      <c r="T484" s="71">
        <v>6</v>
      </c>
      <c r="U484" s="71">
        <v>19</v>
      </c>
      <c r="V484" s="77">
        <v>-13</v>
      </c>
      <c r="W484" s="77">
        <v>-1.46</v>
      </c>
      <c r="X484" s="78">
        <v>13.54</v>
      </c>
      <c r="Y484" s="70">
        <v>9.4</v>
      </c>
      <c r="Z484" s="71">
        <v>20.399999999999999</v>
      </c>
      <c r="AA484" s="77">
        <v>-11.1</v>
      </c>
      <c r="AB484" s="77">
        <v>-1.24</v>
      </c>
      <c r="AC484" s="78">
        <v>5.58</v>
      </c>
      <c r="AD484" s="63" t="s">
        <v>25</v>
      </c>
    </row>
    <row r="485" spans="1:30" ht="17.25" thickBot="1">
      <c r="A485" s="72">
        <v>483</v>
      </c>
      <c r="B485" s="57" t="s">
        <v>328</v>
      </c>
      <c r="C485" s="58" t="s">
        <v>1866</v>
      </c>
      <c r="D485" s="69" t="s">
        <v>102</v>
      </c>
      <c r="E485" s="58" t="s">
        <v>71</v>
      </c>
      <c r="F485" s="69" t="s">
        <v>3905</v>
      </c>
      <c r="G485" s="69">
        <v>1999</v>
      </c>
      <c r="H485" s="70">
        <v>5</v>
      </c>
      <c r="I485" s="71">
        <v>199</v>
      </c>
      <c r="J485" s="71">
        <v>40</v>
      </c>
      <c r="K485" s="71">
        <v>24.6</v>
      </c>
      <c r="L485" s="71">
        <v>2.2000000000000002</v>
      </c>
      <c r="M485" s="70">
        <v>2</v>
      </c>
      <c r="N485" s="71">
        <v>73</v>
      </c>
      <c r="O485" s="60">
        <v>0</v>
      </c>
      <c r="P485" s="70">
        <v>3</v>
      </c>
      <c r="Q485" s="71">
        <v>18</v>
      </c>
      <c r="R485" s="71">
        <v>2</v>
      </c>
      <c r="S485" s="70">
        <v>2.6</v>
      </c>
      <c r="T485" s="71">
        <v>6</v>
      </c>
      <c r="U485" s="71">
        <v>2</v>
      </c>
      <c r="V485" s="78">
        <v>4</v>
      </c>
      <c r="W485" s="78">
        <v>1.81</v>
      </c>
      <c r="X485" s="78">
        <v>0.63</v>
      </c>
      <c r="Y485" s="70">
        <v>4.7</v>
      </c>
      <c r="Z485" s="71">
        <v>1.8</v>
      </c>
      <c r="AA485" s="78">
        <v>2.9</v>
      </c>
      <c r="AB485" s="78">
        <v>1.31</v>
      </c>
      <c r="AC485" s="78">
        <v>1.05</v>
      </c>
      <c r="AD485" s="63" t="s">
        <v>25</v>
      </c>
    </row>
    <row r="486" spans="1:30" ht="17.25" thickBot="1">
      <c r="A486" s="72">
        <v>484</v>
      </c>
      <c r="B486" s="57" t="s">
        <v>329</v>
      </c>
      <c r="C486" s="58" t="s">
        <v>1847</v>
      </c>
      <c r="D486" s="69" t="s">
        <v>103</v>
      </c>
      <c r="E486" s="58" t="s">
        <v>91</v>
      </c>
      <c r="F486" s="69" t="s">
        <v>3906</v>
      </c>
      <c r="G486" s="69">
        <v>1995</v>
      </c>
      <c r="H486" s="70">
        <v>8</v>
      </c>
      <c r="I486" s="71">
        <v>608</v>
      </c>
      <c r="J486" s="71">
        <v>76</v>
      </c>
      <c r="K486" s="71">
        <v>75.099999999999994</v>
      </c>
      <c r="L486" s="71">
        <v>6.8</v>
      </c>
      <c r="M486" s="70">
        <v>8</v>
      </c>
      <c r="N486" s="71">
        <v>76</v>
      </c>
      <c r="O486" s="71">
        <v>3</v>
      </c>
      <c r="P486" s="59">
        <v>0</v>
      </c>
      <c r="Q486" s="60"/>
      <c r="R486" s="60">
        <v>0</v>
      </c>
      <c r="S486" s="70">
        <v>1.38</v>
      </c>
      <c r="T486" s="71">
        <v>11</v>
      </c>
      <c r="U486" s="71">
        <v>11</v>
      </c>
      <c r="V486" s="60">
        <v>0</v>
      </c>
      <c r="W486" s="60">
        <v>0</v>
      </c>
      <c r="X486" s="60">
        <v>0</v>
      </c>
      <c r="Y486" s="70">
        <v>10</v>
      </c>
      <c r="Z486" s="71">
        <v>14.8</v>
      </c>
      <c r="AA486" s="77">
        <v>-4.8</v>
      </c>
      <c r="AB486" s="77">
        <v>-0.71</v>
      </c>
      <c r="AC486" s="77">
        <v>-0.67</v>
      </c>
      <c r="AD486" s="63" t="s">
        <v>25</v>
      </c>
    </row>
    <row r="487" spans="1:30" ht="17.25" thickBot="1">
      <c r="A487" s="72">
        <v>485</v>
      </c>
      <c r="B487" s="57" t="s">
        <v>2712</v>
      </c>
      <c r="C487" s="58" t="s">
        <v>1824</v>
      </c>
      <c r="D487" s="69" t="s">
        <v>103</v>
      </c>
      <c r="E487" s="58" t="s">
        <v>2351</v>
      </c>
      <c r="F487" s="69" t="s">
        <v>3901</v>
      </c>
      <c r="G487" s="69">
        <v>1999</v>
      </c>
      <c r="H487" s="70">
        <v>9</v>
      </c>
      <c r="I487" s="71">
        <v>698</v>
      </c>
      <c r="J487" s="71">
        <v>78</v>
      </c>
      <c r="K487" s="71">
        <v>86.2</v>
      </c>
      <c r="L487" s="71">
        <v>7.8</v>
      </c>
      <c r="M487" s="70">
        <v>8</v>
      </c>
      <c r="N487" s="71">
        <v>86</v>
      </c>
      <c r="O487" s="71">
        <v>7</v>
      </c>
      <c r="P487" s="70">
        <v>1</v>
      </c>
      <c r="Q487" s="71">
        <v>11</v>
      </c>
      <c r="R487" s="60">
        <v>0</v>
      </c>
      <c r="S487" s="70">
        <v>0.11</v>
      </c>
      <c r="T487" s="71">
        <v>7</v>
      </c>
      <c r="U487" s="71">
        <v>22</v>
      </c>
      <c r="V487" s="77">
        <v>-15</v>
      </c>
      <c r="W487" s="77">
        <v>-1.93</v>
      </c>
      <c r="X487" s="77">
        <v>-0.33</v>
      </c>
      <c r="Y487" s="70">
        <v>6.7</v>
      </c>
      <c r="Z487" s="71">
        <v>18.399999999999999</v>
      </c>
      <c r="AA487" s="77">
        <v>-11.7</v>
      </c>
      <c r="AB487" s="77">
        <v>-1.51</v>
      </c>
      <c r="AC487" s="77">
        <v>-0.33</v>
      </c>
      <c r="AD487" s="63" t="s">
        <v>25</v>
      </c>
    </row>
    <row r="488" spans="1:30" ht="17.25" thickBot="1">
      <c r="A488" s="72">
        <v>486</v>
      </c>
      <c r="B488" s="57" t="s">
        <v>330</v>
      </c>
      <c r="C488" s="58" t="s">
        <v>1814</v>
      </c>
      <c r="D488" s="69" t="s">
        <v>102</v>
      </c>
      <c r="E488" s="58" t="s">
        <v>75</v>
      </c>
      <c r="F488" s="69" t="s">
        <v>4057</v>
      </c>
      <c r="G488" s="69">
        <v>2002</v>
      </c>
      <c r="H488" s="59">
        <v>0</v>
      </c>
      <c r="I488" s="60"/>
      <c r="J488" s="60"/>
      <c r="K488" s="60"/>
      <c r="L488" s="60"/>
      <c r="M488" s="59">
        <v>0</v>
      </c>
      <c r="N488" s="60"/>
      <c r="O488" s="60">
        <v>0</v>
      </c>
      <c r="P488" s="59">
        <v>0</v>
      </c>
      <c r="Q488" s="60"/>
      <c r="R488" s="71">
        <v>1</v>
      </c>
      <c r="S488" s="59"/>
      <c r="T488" s="60"/>
      <c r="U488" s="60"/>
      <c r="V488" s="60"/>
      <c r="W488" s="60"/>
      <c r="X488" s="60"/>
      <c r="Y488" s="59"/>
      <c r="Z488" s="60"/>
      <c r="AA488" s="60"/>
      <c r="AB488" s="60"/>
      <c r="AC488" s="60"/>
      <c r="AD488" s="63" t="s">
        <v>25</v>
      </c>
    </row>
    <row r="489" spans="1:30" ht="17.25" thickBot="1">
      <c r="A489" s="72">
        <v>487</v>
      </c>
      <c r="B489" s="57" t="s">
        <v>377</v>
      </c>
      <c r="C489" s="58" t="s">
        <v>1814</v>
      </c>
      <c r="D489" s="69" t="s">
        <v>111</v>
      </c>
      <c r="E489" s="58" t="s">
        <v>73</v>
      </c>
      <c r="F489" s="69" t="s">
        <v>3907</v>
      </c>
      <c r="G489" s="69">
        <v>1990</v>
      </c>
      <c r="H489" s="70">
        <v>5</v>
      </c>
      <c r="I489" s="71">
        <v>450</v>
      </c>
      <c r="J489" s="71">
        <v>90</v>
      </c>
      <c r="K489" s="71">
        <v>55.6</v>
      </c>
      <c r="L489" s="71">
        <v>5</v>
      </c>
      <c r="M489" s="70">
        <v>5</v>
      </c>
      <c r="N489" s="71">
        <v>90</v>
      </c>
      <c r="O489" s="71">
        <v>5</v>
      </c>
      <c r="P489" s="59">
        <v>0</v>
      </c>
      <c r="Q489" s="60"/>
      <c r="R489" s="71">
        <v>4</v>
      </c>
      <c r="S489" s="70">
        <v>1.8</v>
      </c>
      <c r="T489" s="71">
        <v>13</v>
      </c>
      <c r="U489" s="71">
        <v>11</v>
      </c>
      <c r="V489" s="78">
        <v>2</v>
      </c>
      <c r="W489" s="78">
        <v>0.4</v>
      </c>
      <c r="X489" s="77">
        <v>-0.1</v>
      </c>
      <c r="Y489" s="70">
        <v>10.4</v>
      </c>
      <c r="Z489" s="71">
        <v>6.8</v>
      </c>
      <c r="AA489" s="78">
        <v>3.6</v>
      </c>
      <c r="AB489" s="78">
        <v>0.73</v>
      </c>
      <c r="AC489" s="78">
        <v>0.94</v>
      </c>
      <c r="AD489" s="63" t="s">
        <v>25</v>
      </c>
    </row>
    <row r="490" spans="1:30" ht="17.25" thickBot="1">
      <c r="A490" s="72">
        <v>488</v>
      </c>
      <c r="B490" s="57" t="s">
        <v>331</v>
      </c>
      <c r="C490" s="58" t="s">
        <v>1814</v>
      </c>
      <c r="D490" s="69" t="s">
        <v>1821</v>
      </c>
      <c r="E490" s="58" t="s">
        <v>81</v>
      </c>
      <c r="F490" s="69" t="s">
        <v>3908</v>
      </c>
      <c r="G490" s="69">
        <v>1994</v>
      </c>
      <c r="H490" s="70">
        <v>9</v>
      </c>
      <c r="I490" s="71">
        <v>720</v>
      </c>
      <c r="J490" s="71">
        <v>80</v>
      </c>
      <c r="K490" s="71">
        <v>88.9</v>
      </c>
      <c r="L490" s="71">
        <v>8</v>
      </c>
      <c r="M490" s="70">
        <v>8</v>
      </c>
      <c r="N490" s="71">
        <v>87</v>
      </c>
      <c r="O490" s="71">
        <v>4</v>
      </c>
      <c r="P490" s="70">
        <v>1</v>
      </c>
      <c r="Q490" s="71">
        <v>26</v>
      </c>
      <c r="R490" s="60">
        <v>0</v>
      </c>
      <c r="S490" s="70">
        <v>1.33</v>
      </c>
      <c r="T490" s="71">
        <v>11</v>
      </c>
      <c r="U490" s="71">
        <v>8</v>
      </c>
      <c r="V490" s="78">
        <v>3</v>
      </c>
      <c r="W490" s="78">
        <v>0.37</v>
      </c>
      <c r="X490" s="77">
        <v>-0.63</v>
      </c>
      <c r="Y490" s="70">
        <v>14.8</v>
      </c>
      <c r="Z490" s="71">
        <v>8.3000000000000007</v>
      </c>
      <c r="AA490" s="78">
        <v>6.5</v>
      </c>
      <c r="AB490" s="78">
        <v>0.81</v>
      </c>
      <c r="AC490" s="78">
        <v>0.05</v>
      </c>
      <c r="AD490" s="63" t="s">
        <v>25</v>
      </c>
    </row>
    <row r="491" spans="1:30" ht="17.25" thickBot="1">
      <c r="A491" s="72">
        <v>489</v>
      </c>
      <c r="B491" s="57" t="s">
        <v>3477</v>
      </c>
      <c r="C491" s="58" t="s">
        <v>1814</v>
      </c>
      <c r="D491" s="69" t="s">
        <v>103</v>
      </c>
      <c r="E491" s="58" t="s">
        <v>65</v>
      </c>
      <c r="F491" s="69" t="s">
        <v>3909</v>
      </c>
      <c r="G491" s="69">
        <v>1994</v>
      </c>
      <c r="H491" s="70">
        <v>2</v>
      </c>
      <c r="I491" s="71">
        <v>97</v>
      </c>
      <c r="J491" s="71">
        <v>49</v>
      </c>
      <c r="K491" s="71">
        <v>12</v>
      </c>
      <c r="L491" s="71">
        <v>1.1000000000000001</v>
      </c>
      <c r="M491" s="70">
        <v>1</v>
      </c>
      <c r="N491" s="71">
        <v>74</v>
      </c>
      <c r="O491" s="60">
        <v>0</v>
      </c>
      <c r="P491" s="70">
        <v>1</v>
      </c>
      <c r="Q491" s="71">
        <v>23</v>
      </c>
      <c r="R491" s="60">
        <v>0</v>
      </c>
      <c r="S491" s="70">
        <v>1.5</v>
      </c>
      <c r="T491" s="71">
        <v>2</v>
      </c>
      <c r="U491" s="71">
        <v>2</v>
      </c>
      <c r="V491" s="60">
        <v>0</v>
      </c>
      <c r="W491" s="60">
        <v>0</v>
      </c>
      <c r="X491" s="77">
        <v>-1.51</v>
      </c>
      <c r="Y491" s="70">
        <v>0.8</v>
      </c>
      <c r="Z491" s="71">
        <v>0.9</v>
      </c>
      <c r="AA491" s="77">
        <v>-0.1</v>
      </c>
      <c r="AB491" s="77">
        <v>-0.12</v>
      </c>
      <c r="AC491" s="77">
        <v>-1.32</v>
      </c>
      <c r="AD491" s="63" t="s">
        <v>25</v>
      </c>
    </row>
    <row r="492" spans="1:30" ht="17.25" thickBot="1">
      <c r="A492" s="72">
        <v>490</v>
      </c>
      <c r="B492" s="57" t="s">
        <v>378</v>
      </c>
      <c r="C492" s="58" t="s">
        <v>1842</v>
      </c>
      <c r="D492" s="69" t="s">
        <v>111</v>
      </c>
      <c r="E492" s="58" t="s">
        <v>77</v>
      </c>
      <c r="F492" s="69" t="s">
        <v>3910</v>
      </c>
      <c r="G492" s="69">
        <v>1995</v>
      </c>
      <c r="H492" s="70">
        <v>1</v>
      </c>
      <c r="I492" s="71">
        <v>90</v>
      </c>
      <c r="J492" s="71">
        <v>90</v>
      </c>
      <c r="K492" s="71">
        <v>11.1</v>
      </c>
      <c r="L492" s="71">
        <v>1</v>
      </c>
      <c r="M492" s="70">
        <v>1</v>
      </c>
      <c r="N492" s="71">
        <v>90</v>
      </c>
      <c r="O492" s="71">
        <v>1</v>
      </c>
      <c r="P492" s="59">
        <v>0</v>
      </c>
      <c r="Q492" s="60"/>
      <c r="R492" s="71">
        <v>7</v>
      </c>
      <c r="S492" s="59">
        <v>0</v>
      </c>
      <c r="T492" s="71">
        <v>1</v>
      </c>
      <c r="U492" s="71">
        <v>2</v>
      </c>
      <c r="V492" s="77">
        <v>-1</v>
      </c>
      <c r="W492" s="77">
        <v>-1</v>
      </c>
      <c r="X492" s="77">
        <v>-1.37</v>
      </c>
      <c r="Y492" s="70">
        <v>0.9</v>
      </c>
      <c r="Z492" s="71">
        <v>1.4</v>
      </c>
      <c r="AA492" s="77">
        <v>-0.5</v>
      </c>
      <c r="AB492" s="77">
        <v>-0.49</v>
      </c>
      <c r="AC492" s="77">
        <v>-1.29</v>
      </c>
      <c r="AD492" s="63" t="s">
        <v>25</v>
      </c>
    </row>
    <row r="493" spans="1:30" ht="17.25" thickBot="1">
      <c r="A493" s="72">
        <v>491</v>
      </c>
      <c r="B493" s="57" t="s">
        <v>3281</v>
      </c>
      <c r="C493" s="58" t="s">
        <v>1814</v>
      </c>
      <c r="D493" s="69" t="s">
        <v>102</v>
      </c>
      <c r="E493" s="58" t="s">
        <v>81</v>
      </c>
      <c r="F493" s="69" t="s">
        <v>4058</v>
      </c>
      <c r="G493" s="69">
        <v>2005</v>
      </c>
      <c r="H493" s="59">
        <v>0</v>
      </c>
      <c r="I493" s="60"/>
      <c r="J493" s="60"/>
      <c r="K493" s="60"/>
      <c r="L493" s="60"/>
      <c r="M493" s="59">
        <v>0</v>
      </c>
      <c r="N493" s="60"/>
      <c r="O493" s="60">
        <v>0</v>
      </c>
      <c r="P493" s="59">
        <v>0</v>
      </c>
      <c r="Q493" s="60"/>
      <c r="R493" s="71">
        <v>1</v>
      </c>
      <c r="S493" s="59"/>
      <c r="T493" s="60"/>
      <c r="U493" s="60"/>
      <c r="V493" s="60"/>
      <c r="W493" s="60"/>
      <c r="X493" s="60"/>
      <c r="Y493" s="59"/>
      <c r="Z493" s="60"/>
      <c r="AA493" s="60"/>
      <c r="AB493" s="60"/>
      <c r="AC493" s="60"/>
      <c r="AD493" s="63" t="s">
        <v>25</v>
      </c>
    </row>
    <row r="494" spans="1:30" ht="17.25" thickBot="1">
      <c r="A494" s="72">
        <v>492</v>
      </c>
      <c r="B494" s="57" t="s">
        <v>2713</v>
      </c>
      <c r="C494" s="58" t="s">
        <v>1872</v>
      </c>
      <c r="D494" s="69" t="s">
        <v>103</v>
      </c>
      <c r="E494" s="58" t="s">
        <v>79</v>
      </c>
      <c r="F494" s="69" t="s">
        <v>3911</v>
      </c>
      <c r="G494" s="69">
        <v>2000</v>
      </c>
      <c r="H494" s="70">
        <v>9</v>
      </c>
      <c r="I494" s="71">
        <v>810</v>
      </c>
      <c r="J494" s="71">
        <v>90</v>
      </c>
      <c r="K494" s="71">
        <v>100</v>
      </c>
      <c r="L494" s="71">
        <v>9</v>
      </c>
      <c r="M494" s="70">
        <v>9</v>
      </c>
      <c r="N494" s="71">
        <v>90</v>
      </c>
      <c r="O494" s="71">
        <v>9</v>
      </c>
      <c r="P494" s="59">
        <v>0</v>
      </c>
      <c r="Q494" s="60"/>
      <c r="R494" s="60">
        <v>0</v>
      </c>
      <c r="S494" s="70">
        <v>2.2200000000000002</v>
      </c>
      <c r="T494" s="71">
        <v>20</v>
      </c>
      <c r="U494" s="71">
        <v>9</v>
      </c>
      <c r="V494" s="78">
        <v>11</v>
      </c>
      <c r="W494" s="78">
        <v>1.22</v>
      </c>
      <c r="X494" s="60"/>
      <c r="Y494" s="70">
        <v>19.100000000000001</v>
      </c>
      <c r="Z494" s="71">
        <v>11.6</v>
      </c>
      <c r="AA494" s="78">
        <v>7.4</v>
      </c>
      <c r="AB494" s="78">
        <v>0.83</v>
      </c>
      <c r="AC494" s="60"/>
      <c r="AD494" s="63" t="s">
        <v>25</v>
      </c>
    </row>
    <row r="495" spans="1:30" ht="17.25" thickBot="1">
      <c r="A495" s="72">
        <v>493</v>
      </c>
      <c r="B495" s="57" t="s">
        <v>332</v>
      </c>
      <c r="C495" s="58" t="s">
        <v>1814</v>
      </c>
      <c r="D495" s="69" t="s">
        <v>104</v>
      </c>
      <c r="E495" s="58" t="s">
        <v>67</v>
      </c>
      <c r="F495" s="69" t="s">
        <v>3912</v>
      </c>
      <c r="G495" s="69">
        <v>1995</v>
      </c>
      <c r="H495" s="70">
        <v>3</v>
      </c>
      <c r="I495" s="71">
        <v>78</v>
      </c>
      <c r="J495" s="71">
        <v>26</v>
      </c>
      <c r="K495" s="71">
        <v>9.6</v>
      </c>
      <c r="L495" s="71">
        <v>0.9</v>
      </c>
      <c r="M495" s="70">
        <v>1</v>
      </c>
      <c r="N495" s="71">
        <v>73</v>
      </c>
      <c r="O495" s="60">
        <v>0</v>
      </c>
      <c r="P495" s="70">
        <v>2</v>
      </c>
      <c r="Q495" s="71">
        <v>3</v>
      </c>
      <c r="R495" s="71">
        <v>6</v>
      </c>
      <c r="S495" s="70">
        <v>0.33</v>
      </c>
      <c r="T495" s="60">
        <v>0</v>
      </c>
      <c r="U495" s="71">
        <v>4</v>
      </c>
      <c r="V495" s="77">
        <v>-4</v>
      </c>
      <c r="W495" s="77">
        <v>-4.62</v>
      </c>
      <c r="X495" s="77">
        <v>-6.95</v>
      </c>
      <c r="Y495" s="70">
        <v>1.1000000000000001</v>
      </c>
      <c r="Z495" s="71">
        <v>1.6</v>
      </c>
      <c r="AA495" s="77">
        <v>-0.5</v>
      </c>
      <c r="AB495" s="77">
        <v>-0.55000000000000004</v>
      </c>
      <c r="AC495" s="77">
        <v>-1.88</v>
      </c>
      <c r="AD495" s="63" t="s">
        <v>25</v>
      </c>
    </row>
    <row r="496" spans="1:30" ht="17.25" thickBot="1">
      <c r="A496" s="72">
        <v>494</v>
      </c>
      <c r="B496" s="57" t="s">
        <v>333</v>
      </c>
      <c r="C496" s="58" t="s">
        <v>1814</v>
      </c>
      <c r="D496" s="69" t="s">
        <v>104</v>
      </c>
      <c r="E496" s="58" t="s">
        <v>96</v>
      </c>
      <c r="F496" s="69" t="s">
        <v>3913</v>
      </c>
      <c r="G496" s="69">
        <v>1992</v>
      </c>
      <c r="H496" s="70">
        <v>9</v>
      </c>
      <c r="I496" s="71">
        <v>809</v>
      </c>
      <c r="J496" s="71">
        <v>90</v>
      </c>
      <c r="K496" s="71">
        <v>99.9</v>
      </c>
      <c r="L496" s="71">
        <v>9</v>
      </c>
      <c r="M496" s="70">
        <v>9</v>
      </c>
      <c r="N496" s="71">
        <v>90</v>
      </c>
      <c r="O496" s="71">
        <v>8</v>
      </c>
      <c r="P496" s="59">
        <v>0</v>
      </c>
      <c r="Q496" s="60"/>
      <c r="R496" s="60">
        <v>0</v>
      </c>
      <c r="S496" s="70">
        <v>0.78</v>
      </c>
      <c r="T496" s="71">
        <v>9</v>
      </c>
      <c r="U496" s="71">
        <v>14</v>
      </c>
      <c r="V496" s="77">
        <v>-5</v>
      </c>
      <c r="W496" s="77">
        <v>-0.56000000000000005</v>
      </c>
      <c r="X496" s="77">
        <v>-0.56000000000000005</v>
      </c>
      <c r="Y496" s="70">
        <v>14.8</v>
      </c>
      <c r="Z496" s="71">
        <v>12.1</v>
      </c>
      <c r="AA496" s="78">
        <v>2.7</v>
      </c>
      <c r="AB496" s="78">
        <v>0.31</v>
      </c>
      <c r="AC496" s="78">
        <v>30.16</v>
      </c>
      <c r="AD496" s="63" t="s">
        <v>25</v>
      </c>
    </row>
    <row r="497" spans="1:30" ht="17.25" thickBot="1">
      <c r="A497" s="72">
        <v>495</v>
      </c>
      <c r="B497" s="57" t="s">
        <v>3127</v>
      </c>
      <c r="C497" s="58" t="s">
        <v>1843</v>
      </c>
      <c r="D497" s="69" t="s">
        <v>104</v>
      </c>
      <c r="E497" s="58" t="s">
        <v>87</v>
      </c>
      <c r="F497" s="69" t="s">
        <v>3748</v>
      </c>
      <c r="G497" s="69">
        <v>2000</v>
      </c>
      <c r="H497" s="70">
        <v>3</v>
      </c>
      <c r="I497" s="71">
        <v>95</v>
      </c>
      <c r="J497" s="71">
        <v>32</v>
      </c>
      <c r="K497" s="71">
        <v>11.7</v>
      </c>
      <c r="L497" s="71">
        <v>1.1000000000000001</v>
      </c>
      <c r="M497" s="70">
        <v>1</v>
      </c>
      <c r="N497" s="71">
        <v>38</v>
      </c>
      <c r="O497" s="60">
        <v>0</v>
      </c>
      <c r="P497" s="70">
        <v>2</v>
      </c>
      <c r="Q497" s="71">
        <v>29</v>
      </c>
      <c r="R497" s="60">
        <v>0</v>
      </c>
      <c r="S497" s="70">
        <v>1.33</v>
      </c>
      <c r="T497" s="71">
        <v>1</v>
      </c>
      <c r="U497" s="71">
        <v>2</v>
      </c>
      <c r="V497" s="77">
        <v>-1</v>
      </c>
      <c r="W497" s="77">
        <v>-0.95</v>
      </c>
      <c r="X497" s="77">
        <v>-0.82</v>
      </c>
      <c r="Y497" s="70">
        <v>0.6</v>
      </c>
      <c r="Z497" s="71">
        <v>1.7</v>
      </c>
      <c r="AA497" s="77">
        <v>-1.1000000000000001</v>
      </c>
      <c r="AB497" s="77">
        <v>-1.04</v>
      </c>
      <c r="AC497" s="77">
        <v>-0.96</v>
      </c>
      <c r="AD497" s="63" t="s">
        <v>25</v>
      </c>
    </row>
    <row r="498" spans="1:30" ht="17.25" thickBot="1">
      <c r="A498" s="72">
        <v>496</v>
      </c>
      <c r="B498" s="57" t="s">
        <v>3128</v>
      </c>
      <c r="C498" s="58" t="s">
        <v>1814</v>
      </c>
      <c r="D498" s="69" t="s">
        <v>102</v>
      </c>
      <c r="E498" s="58" t="s">
        <v>95</v>
      </c>
      <c r="F498" s="69" t="s">
        <v>3914</v>
      </c>
      <c r="G498" s="69">
        <v>1999</v>
      </c>
      <c r="H498" s="70">
        <v>6</v>
      </c>
      <c r="I498" s="71">
        <v>376</v>
      </c>
      <c r="J498" s="71">
        <v>63</v>
      </c>
      <c r="K498" s="71">
        <v>46.4</v>
      </c>
      <c r="L498" s="71">
        <v>4.2</v>
      </c>
      <c r="M498" s="70">
        <v>5</v>
      </c>
      <c r="N498" s="71">
        <v>71</v>
      </c>
      <c r="O498" s="71">
        <v>1</v>
      </c>
      <c r="P498" s="70">
        <v>1</v>
      </c>
      <c r="Q498" s="71">
        <v>20</v>
      </c>
      <c r="R498" s="60">
        <v>0</v>
      </c>
      <c r="S498" s="70">
        <v>0.33</v>
      </c>
      <c r="T498" s="71">
        <v>3</v>
      </c>
      <c r="U498" s="71">
        <v>10</v>
      </c>
      <c r="V498" s="77">
        <v>-7</v>
      </c>
      <c r="W498" s="77">
        <v>-1.68</v>
      </c>
      <c r="X498" s="77">
        <v>-0.22</v>
      </c>
      <c r="Y498" s="70">
        <v>3.5</v>
      </c>
      <c r="Z498" s="71">
        <v>10.6</v>
      </c>
      <c r="AA498" s="77">
        <v>-7.2</v>
      </c>
      <c r="AB498" s="77">
        <v>-1.71</v>
      </c>
      <c r="AC498" s="77">
        <v>-0.8</v>
      </c>
      <c r="AD498" s="63" t="s">
        <v>25</v>
      </c>
    </row>
    <row r="499" spans="1:30" ht="17.25" thickBot="1">
      <c r="A499" s="72">
        <v>497</v>
      </c>
      <c r="B499" s="57" t="s">
        <v>3268</v>
      </c>
      <c r="C499" s="58" t="s">
        <v>1814</v>
      </c>
      <c r="D499" s="69" t="s">
        <v>104</v>
      </c>
      <c r="E499" s="58" t="s">
        <v>2350</v>
      </c>
      <c r="F499" s="69" t="s">
        <v>3915</v>
      </c>
      <c r="G499" s="69">
        <v>1993</v>
      </c>
      <c r="H499" s="70">
        <v>6</v>
      </c>
      <c r="I499" s="71">
        <v>540</v>
      </c>
      <c r="J499" s="71">
        <v>90</v>
      </c>
      <c r="K499" s="71">
        <v>66.7</v>
      </c>
      <c r="L499" s="71">
        <v>6</v>
      </c>
      <c r="M499" s="70">
        <v>6</v>
      </c>
      <c r="N499" s="71">
        <v>90</v>
      </c>
      <c r="O499" s="71">
        <v>6</v>
      </c>
      <c r="P499" s="59">
        <v>0</v>
      </c>
      <c r="Q499" s="60"/>
      <c r="R499" s="60">
        <v>0</v>
      </c>
      <c r="S499" s="70">
        <v>0.67</v>
      </c>
      <c r="T499" s="71">
        <v>4</v>
      </c>
      <c r="U499" s="71">
        <v>12</v>
      </c>
      <c r="V499" s="77">
        <v>-8</v>
      </c>
      <c r="W499" s="77">
        <v>-1.33</v>
      </c>
      <c r="X499" s="78">
        <v>1.33</v>
      </c>
      <c r="Y499" s="70">
        <v>5.3</v>
      </c>
      <c r="Z499" s="71">
        <v>11.1</v>
      </c>
      <c r="AA499" s="77">
        <v>-5.8</v>
      </c>
      <c r="AB499" s="77">
        <v>-0.97</v>
      </c>
      <c r="AC499" s="78">
        <v>0.46</v>
      </c>
      <c r="AD499" s="63" t="s">
        <v>25</v>
      </c>
    </row>
    <row r="500" spans="1:30" ht="17.25" thickBot="1">
      <c r="A500" s="72">
        <v>498</v>
      </c>
      <c r="B500" s="57" t="s">
        <v>334</v>
      </c>
      <c r="C500" s="58" t="s">
        <v>1820</v>
      </c>
      <c r="D500" s="69" t="s">
        <v>104</v>
      </c>
      <c r="E500" s="58" t="s">
        <v>75</v>
      </c>
      <c r="F500" s="69" t="s">
        <v>3916</v>
      </c>
      <c r="G500" s="69">
        <v>1995</v>
      </c>
      <c r="H500" s="70">
        <v>5</v>
      </c>
      <c r="I500" s="71">
        <v>427</v>
      </c>
      <c r="J500" s="71">
        <v>85</v>
      </c>
      <c r="K500" s="71">
        <v>52.7</v>
      </c>
      <c r="L500" s="71">
        <v>4.7</v>
      </c>
      <c r="M500" s="70">
        <v>5</v>
      </c>
      <c r="N500" s="71">
        <v>85</v>
      </c>
      <c r="O500" s="71">
        <v>3</v>
      </c>
      <c r="P500" s="59">
        <v>0</v>
      </c>
      <c r="Q500" s="60"/>
      <c r="R500" s="60">
        <v>0</v>
      </c>
      <c r="S500" s="70">
        <v>1.4</v>
      </c>
      <c r="T500" s="71">
        <v>5</v>
      </c>
      <c r="U500" s="71">
        <v>8</v>
      </c>
      <c r="V500" s="77">
        <v>-3</v>
      </c>
      <c r="W500" s="77">
        <v>-0.63</v>
      </c>
      <c r="X500" s="78">
        <v>0.31</v>
      </c>
      <c r="Y500" s="70">
        <v>4.7</v>
      </c>
      <c r="Z500" s="71">
        <v>11.3</v>
      </c>
      <c r="AA500" s="77">
        <v>-6.6</v>
      </c>
      <c r="AB500" s="77">
        <v>-1.38</v>
      </c>
      <c r="AC500" s="77">
        <v>-1.27</v>
      </c>
      <c r="AD500" s="63" t="s">
        <v>25</v>
      </c>
    </row>
    <row r="501" spans="1:30" ht="17.25" thickBot="1">
      <c r="A501" s="72">
        <v>499</v>
      </c>
      <c r="B501" s="57" t="s">
        <v>3129</v>
      </c>
      <c r="C501" s="58" t="s">
        <v>1814</v>
      </c>
      <c r="D501" s="69" t="s">
        <v>104</v>
      </c>
      <c r="E501" s="58" t="s">
        <v>2351</v>
      </c>
      <c r="F501" s="69" t="s">
        <v>3917</v>
      </c>
      <c r="G501" s="69">
        <v>2001</v>
      </c>
      <c r="H501" s="70">
        <v>6</v>
      </c>
      <c r="I501" s="71">
        <v>448</v>
      </c>
      <c r="J501" s="71">
        <v>75</v>
      </c>
      <c r="K501" s="71">
        <v>55.3</v>
      </c>
      <c r="L501" s="71">
        <v>5</v>
      </c>
      <c r="M501" s="70">
        <v>5</v>
      </c>
      <c r="N501" s="71">
        <v>85</v>
      </c>
      <c r="O501" s="71">
        <v>4</v>
      </c>
      <c r="P501" s="70">
        <v>1</v>
      </c>
      <c r="Q501" s="71">
        <v>23</v>
      </c>
      <c r="R501" s="60">
        <v>0</v>
      </c>
      <c r="S501" s="70">
        <v>0.17</v>
      </c>
      <c r="T501" s="71">
        <v>2</v>
      </c>
      <c r="U501" s="71">
        <v>15</v>
      </c>
      <c r="V501" s="77">
        <v>-13</v>
      </c>
      <c r="W501" s="77">
        <v>-2.61</v>
      </c>
      <c r="X501" s="77">
        <v>-1.62</v>
      </c>
      <c r="Y501" s="70">
        <v>5</v>
      </c>
      <c r="Z501" s="71">
        <v>11.1</v>
      </c>
      <c r="AA501" s="77">
        <v>-6.1</v>
      </c>
      <c r="AB501" s="77">
        <v>-1.22</v>
      </c>
      <c r="AC501" s="78">
        <v>0.54</v>
      </c>
      <c r="AD501" s="63" t="s">
        <v>25</v>
      </c>
    </row>
    <row r="502" spans="1:30" ht="17.25" thickBot="1">
      <c r="A502" s="72">
        <v>500</v>
      </c>
      <c r="B502" s="57" t="s">
        <v>335</v>
      </c>
      <c r="C502" s="58" t="s">
        <v>1846</v>
      </c>
      <c r="D502" s="69" t="s">
        <v>1812</v>
      </c>
      <c r="E502" s="58" t="s">
        <v>83</v>
      </c>
      <c r="F502" s="69" t="s">
        <v>3918</v>
      </c>
      <c r="G502" s="69">
        <v>1997</v>
      </c>
      <c r="H502" s="70">
        <v>9</v>
      </c>
      <c r="I502" s="71">
        <v>156</v>
      </c>
      <c r="J502" s="71">
        <v>17</v>
      </c>
      <c r="K502" s="71">
        <v>19.3</v>
      </c>
      <c r="L502" s="71">
        <v>1.7</v>
      </c>
      <c r="M502" s="59">
        <v>0</v>
      </c>
      <c r="N502" s="60"/>
      <c r="O502" s="60">
        <v>0</v>
      </c>
      <c r="P502" s="70">
        <v>9</v>
      </c>
      <c r="Q502" s="71">
        <v>17</v>
      </c>
      <c r="R502" s="60">
        <v>0</v>
      </c>
      <c r="S502" s="70">
        <v>2.11</v>
      </c>
      <c r="T502" s="71">
        <v>6</v>
      </c>
      <c r="U502" s="71">
        <v>3</v>
      </c>
      <c r="V502" s="78">
        <v>3</v>
      </c>
      <c r="W502" s="78">
        <v>1.73</v>
      </c>
      <c r="X502" s="78">
        <v>0.77</v>
      </c>
      <c r="Y502" s="70">
        <v>5.6</v>
      </c>
      <c r="Z502" s="71">
        <v>3.8</v>
      </c>
      <c r="AA502" s="78">
        <v>1.8</v>
      </c>
      <c r="AB502" s="78">
        <v>1.03</v>
      </c>
      <c r="AC502" s="78">
        <v>0.88</v>
      </c>
      <c r="AD502" s="63" t="s">
        <v>25</v>
      </c>
    </row>
    <row r="503" spans="1:30" ht="17.25" thickBot="1">
      <c r="A503" s="72">
        <v>501</v>
      </c>
      <c r="B503" s="57" t="s">
        <v>2714</v>
      </c>
      <c r="C503" s="58" t="s">
        <v>1820</v>
      </c>
      <c r="D503" s="69" t="s">
        <v>104</v>
      </c>
      <c r="E503" s="58" t="s">
        <v>63</v>
      </c>
      <c r="F503" s="69" t="s">
        <v>3919</v>
      </c>
      <c r="G503" s="69">
        <v>2001</v>
      </c>
      <c r="H503" s="70">
        <v>1</v>
      </c>
      <c r="I503" s="71">
        <v>49</v>
      </c>
      <c r="J503" s="71">
        <v>49</v>
      </c>
      <c r="K503" s="71">
        <v>6</v>
      </c>
      <c r="L503" s="71">
        <v>0.5</v>
      </c>
      <c r="M503" s="70">
        <v>1</v>
      </c>
      <c r="N503" s="71">
        <v>49</v>
      </c>
      <c r="O503" s="60">
        <v>0</v>
      </c>
      <c r="P503" s="59">
        <v>0</v>
      </c>
      <c r="Q503" s="60"/>
      <c r="R503" s="60">
        <v>0</v>
      </c>
      <c r="S503" s="70">
        <v>3</v>
      </c>
      <c r="T503" s="71">
        <v>2</v>
      </c>
      <c r="U503" s="60">
        <v>0</v>
      </c>
      <c r="V503" s="78">
        <v>2</v>
      </c>
      <c r="W503" s="78">
        <v>3.67</v>
      </c>
      <c r="X503" s="78">
        <v>2.73</v>
      </c>
      <c r="Y503" s="70">
        <v>0.3</v>
      </c>
      <c r="Z503" s="71">
        <v>0.3</v>
      </c>
      <c r="AA503" s="60">
        <v>0</v>
      </c>
      <c r="AB503" s="78">
        <v>7.0000000000000007E-2</v>
      </c>
      <c r="AC503" s="77">
        <v>-0.87</v>
      </c>
      <c r="AD503" s="63" t="s">
        <v>25</v>
      </c>
    </row>
    <row r="504" spans="1:30" ht="17.25" thickBot="1">
      <c r="A504" s="72">
        <v>502</v>
      </c>
      <c r="B504" s="57" t="s">
        <v>2856</v>
      </c>
      <c r="C504" s="58" t="s">
        <v>1814</v>
      </c>
      <c r="D504" s="69" t="s">
        <v>104</v>
      </c>
      <c r="E504" s="58" t="s">
        <v>87</v>
      </c>
      <c r="F504" s="69" t="s">
        <v>3920</v>
      </c>
      <c r="G504" s="69">
        <v>1995</v>
      </c>
      <c r="H504" s="70">
        <v>3</v>
      </c>
      <c r="I504" s="71">
        <v>211</v>
      </c>
      <c r="J504" s="71">
        <v>70</v>
      </c>
      <c r="K504" s="71">
        <v>26</v>
      </c>
      <c r="L504" s="71">
        <v>2.2999999999999998</v>
      </c>
      <c r="M504" s="70">
        <v>2</v>
      </c>
      <c r="N504" s="71">
        <v>90</v>
      </c>
      <c r="O504" s="71">
        <v>2</v>
      </c>
      <c r="P504" s="70">
        <v>1</v>
      </c>
      <c r="Q504" s="71">
        <v>31</v>
      </c>
      <c r="R504" s="71">
        <v>1</v>
      </c>
      <c r="S504" s="70">
        <v>1</v>
      </c>
      <c r="T504" s="71">
        <v>3</v>
      </c>
      <c r="U504" s="71">
        <v>2</v>
      </c>
      <c r="V504" s="78">
        <v>1</v>
      </c>
      <c r="W504" s="78">
        <v>0.43</v>
      </c>
      <c r="X504" s="78">
        <v>0.88</v>
      </c>
      <c r="Y504" s="70">
        <v>4.3</v>
      </c>
      <c r="Z504" s="71">
        <v>3.4</v>
      </c>
      <c r="AA504" s="78">
        <v>0.9</v>
      </c>
      <c r="AB504" s="78">
        <v>0.37</v>
      </c>
      <c r="AC504" s="78">
        <v>0.77</v>
      </c>
      <c r="AD504" s="63" t="s">
        <v>25</v>
      </c>
    </row>
    <row r="505" spans="1:30" ht="17.25" thickBot="1">
      <c r="A505" s="72">
        <v>503</v>
      </c>
      <c r="B505" s="57" t="s">
        <v>336</v>
      </c>
      <c r="C505" s="58" t="s">
        <v>1863</v>
      </c>
      <c r="D505" s="69" t="s">
        <v>104</v>
      </c>
      <c r="E505" s="58" t="s">
        <v>63</v>
      </c>
      <c r="F505" s="69" t="s">
        <v>3486</v>
      </c>
      <c r="G505" s="69">
        <v>1998</v>
      </c>
      <c r="H505" s="70">
        <v>7</v>
      </c>
      <c r="I505" s="71">
        <v>216</v>
      </c>
      <c r="J505" s="71">
        <v>31</v>
      </c>
      <c r="K505" s="71">
        <v>26.7</v>
      </c>
      <c r="L505" s="71">
        <v>2.4</v>
      </c>
      <c r="M505" s="70">
        <v>1</v>
      </c>
      <c r="N505" s="71">
        <v>66</v>
      </c>
      <c r="O505" s="60">
        <v>0</v>
      </c>
      <c r="P505" s="70">
        <v>6</v>
      </c>
      <c r="Q505" s="71">
        <v>25</v>
      </c>
      <c r="R505" s="71">
        <v>1</v>
      </c>
      <c r="S505" s="70">
        <v>2.71</v>
      </c>
      <c r="T505" s="71">
        <v>7</v>
      </c>
      <c r="U505" s="71">
        <v>2</v>
      </c>
      <c r="V505" s="78">
        <v>5</v>
      </c>
      <c r="W505" s="78">
        <v>2.08</v>
      </c>
      <c r="X505" s="78">
        <v>1.33</v>
      </c>
      <c r="Y505" s="70">
        <v>5.2</v>
      </c>
      <c r="Z505" s="71">
        <v>1.8</v>
      </c>
      <c r="AA505" s="78">
        <v>3.4</v>
      </c>
      <c r="AB505" s="78">
        <v>1.41</v>
      </c>
      <c r="AC505" s="78">
        <v>0.71</v>
      </c>
      <c r="AD505" s="63" t="s">
        <v>25</v>
      </c>
    </row>
    <row r="506" spans="1:30" ht="17.25" thickBot="1">
      <c r="A506" s="72">
        <v>504</v>
      </c>
      <c r="B506" s="57" t="s">
        <v>337</v>
      </c>
      <c r="C506" s="58" t="s">
        <v>1814</v>
      </c>
      <c r="D506" s="69" t="s">
        <v>104</v>
      </c>
      <c r="E506" s="58" t="s">
        <v>85</v>
      </c>
      <c r="F506" s="69" t="s">
        <v>3921</v>
      </c>
      <c r="G506" s="69">
        <v>1989</v>
      </c>
      <c r="H506" s="70">
        <v>1</v>
      </c>
      <c r="I506" s="71">
        <v>1</v>
      </c>
      <c r="J506" s="71">
        <v>1</v>
      </c>
      <c r="K506" s="71">
        <v>0.1</v>
      </c>
      <c r="L506" s="60">
        <v>0</v>
      </c>
      <c r="M506" s="59">
        <v>0</v>
      </c>
      <c r="N506" s="60"/>
      <c r="O506" s="60">
        <v>0</v>
      </c>
      <c r="P506" s="70">
        <v>1</v>
      </c>
      <c r="Q506" s="71">
        <v>1</v>
      </c>
      <c r="R506" s="71">
        <v>4</v>
      </c>
      <c r="S506" s="70">
        <v>3</v>
      </c>
      <c r="T506" s="60">
        <v>0</v>
      </c>
      <c r="U506" s="60">
        <v>0</v>
      </c>
      <c r="V506" s="60">
        <v>0</v>
      </c>
      <c r="W506" s="60">
        <v>0</v>
      </c>
      <c r="X506" s="78">
        <v>0.44</v>
      </c>
      <c r="Y506" s="59">
        <v>0</v>
      </c>
      <c r="Z506" s="60">
        <v>0</v>
      </c>
      <c r="AA506" s="60">
        <v>0</v>
      </c>
      <c r="AB506" s="60">
        <v>0</v>
      </c>
      <c r="AC506" s="78">
        <v>0.32</v>
      </c>
      <c r="AD506" s="63" t="s">
        <v>25</v>
      </c>
    </row>
    <row r="507" spans="1:30" ht="17.25" thickBot="1">
      <c r="A507" s="72">
        <v>505</v>
      </c>
      <c r="B507" s="57" t="s">
        <v>2715</v>
      </c>
      <c r="C507" s="58" t="s">
        <v>1854</v>
      </c>
      <c r="D507" s="69" t="s">
        <v>103</v>
      </c>
      <c r="E507" s="58" t="s">
        <v>67</v>
      </c>
      <c r="F507" s="69" t="s">
        <v>3922</v>
      </c>
      <c r="G507" s="69">
        <v>2000</v>
      </c>
      <c r="H507" s="70">
        <v>8</v>
      </c>
      <c r="I507" s="71">
        <v>438</v>
      </c>
      <c r="J507" s="71">
        <v>55</v>
      </c>
      <c r="K507" s="71">
        <v>54.1</v>
      </c>
      <c r="L507" s="71">
        <v>4.9000000000000004</v>
      </c>
      <c r="M507" s="70">
        <v>5</v>
      </c>
      <c r="N507" s="71">
        <v>74</v>
      </c>
      <c r="O507" s="71">
        <v>1</v>
      </c>
      <c r="P507" s="70">
        <v>3</v>
      </c>
      <c r="Q507" s="71">
        <v>22</v>
      </c>
      <c r="R507" s="71">
        <v>1</v>
      </c>
      <c r="S507" s="70">
        <v>1.63</v>
      </c>
      <c r="T507" s="71">
        <v>11</v>
      </c>
      <c r="U507" s="71">
        <v>5</v>
      </c>
      <c r="V507" s="78">
        <v>6</v>
      </c>
      <c r="W507" s="78">
        <v>1.23</v>
      </c>
      <c r="X507" s="77">
        <v>-0.94</v>
      </c>
      <c r="Y507" s="70">
        <v>10.1</v>
      </c>
      <c r="Z507" s="71">
        <v>6.3</v>
      </c>
      <c r="AA507" s="78">
        <v>3.8</v>
      </c>
      <c r="AB507" s="78">
        <v>0.78</v>
      </c>
      <c r="AC507" s="77">
        <v>-0.8</v>
      </c>
      <c r="AD507" s="63" t="s">
        <v>25</v>
      </c>
    </row>
    <row r="508" spans="1:30" ht="17.25" thickBot="1">
      <c r="A508" s="72">
        <v>506</v>
      </c>
      <c r="B508" s="57" t="s">
        <v>2716</v>
      </c>
      <c r="C508" s="58" t="s">
        <v>1822</v>
      </c>
      <c r="D508" s="69" t="s">
        <v>104</v>
      </c>
      <c r="E508" s="58" t="s">
        <v>83</v>
      </c>
      <c r="F508" s="69" t="s">
        <v>3471</v>
      </c>
      <c r="G508" s="69">
        <v>1997</v>
      </c>
      <c r="H508" s="70">
        <v>9</v>
      </c>
      <c r="I508" s="71">
        <v>780</v>
      </c>
      <c r="J508" s="71">
        <v>87</v>
      </c>
      <c r="K508" s="71">
        <v>96.3</v>
      </c>
      <c r="L508" s="71">
        <v>8.6999999999999993</v>
      </c>
      <c r="M508" s="70">
        <v>8</v>
      </c>
      <c r="N508" s="71">
        <v>90</v>
      </c>
      <c r="O508" s="71">
        <v>8</v>
      </c>
      <c r="P508" s="70">
        <v>1</v>
      </c>
      <c r="Q508" s="71">
        <v>60</v>
      </c>
      <c r="R508" s="60">
        <v>0</v>
      </c>
      <c r="S508" s="70">
        <v>2.11</v>
      </c>
      <c r="T508" s="71">
        <v>22</v>
      </c>
      <c r="U508" s="71">
        <v>11</v>
      </c>
      <c r="V508" s="78">
        <v>11</v>
      </c>
      <c r="W508" s="78">
        <v>1.27</v>
      </c>
      <c r="X508" s="78">
        <v>4.2699999999999996</v>
      </c>
      <c r="Y508" s="70">
        <v>16.7</v>
      </c>
      <c r="Z508" s="71">
        <v>13</v>
      </c>
      <c r="AA508" s="78">
        <v>3.7</v>
      </c>
      <c r="AB508" s="78">
        <v>0.43</v>
      </c>
      <c r="AC508" s="78">
        <v>2.85</v>
      </c>
      <c r="AD508" s="63" t="s">
        <v>25</v>
      </c>
    </row>
    <row r="509" spans="1:30" ht="17.25" thickBot="1">
      <c r="A509" s="72">
        <v>507</v>
      </c>
      <c r="B509" s="57" t="s">
        <v>3923</v>
      </c>
      <c r="C509" s="58" t="s">
        <v>1814</v>
      </c>
      <c r="D509" s="69" t="s">
        <v>103</v>
      </c>
      <c r="E509" s="58" t="s">
        <v>2653</v>
      </c>
      <c r="F509" s="69" t="s">
        <v>3924</v>
      </c>
      <c r="G509" s="69">
        <v>1991</v>
      </c>
      <c r="H509" s="70">
        <v>1</v>
      </c>
      <c r="I509" s="71">
        <v>19</v>
      </c>
      <c r="J509" s="71">
        <v>19</v>
      </c>
      <c r="K509" s="71">
        <v>2.2999999999999998</v>
      </c>
      <c r="L509" s="71">
        <v>0.2</v>
      </c>
      <c r="M509" s="59">
        <v>0</v>
      </c>
      <c r="N509" s="60"/>
      <c r="O509" s="60">
        <v>0</v>
      </c>
      <c r="P509" s="70">
        <v>1</v>
      </c>
      <c r="Q509" s="71">
        <v>19</v>
      </c>
      <c r="R509" s="60">
        <v>0</v>
      </c>
      <c r="S509" s="70">
        <v>1</v>
      </c>
      <c r="T509" s="71">
        <v>2</v>
      </c>
      <c r="U509" s="71">
        <v>1</v>
      </c>
      <c r="V509" s="78">
        <v>1</v>
      </c>
      <c r="W509" s="78">
        <v>4.74</v>
      </c>
      <c r="X509" s="78">
        <v>5.87</v>
      </c>
      <c r="Y509" s="70">
        <v>1.3</v>
      </c>
      <c r="Z509" s="71">
        <v>0.1</v>
      </c>
      <c r="AA509" s="78">
        <v>1.2</v>
      </c>
      <c r="AB509" s="78">
        <v>5.47</v>
      </c>
      <c r="AC509" s="78">
        <v>6.34</v>
      </c>
      <c r="AD509" s="63" t="s">
        <v>25</v>
      </c>
    </row>
    <row r="510" spans="1:30" ht="17.25" thickBot="1">
      <c r="A510" s="72">
        <v>508</v>
      </c>
      <c r="B510" s="57" t="s">
        <v>2717</v>
      </c>
      <c r="C510" s="58" t="s">
        <v>1814</v>
      </c>
      <c r="D510" s="69" t="s">
        <v>111</v>
      </c>
      <c r="E510" s="58" t="s">
        <v>2350</v>
      </c>
      <c r="F510" s="69" t="s">
        <v>3925</v>
      </c>
      <c r="G510" s="69">
        <v>2002</v>
      </c>
      <c r="H510" s="70">
        <v>9</v>
      </c>
      <c r="I510" s="71">
        <v>810</v>
      </c>
      <c r="J510" s="71">
        <v>90</v>
      </c>
      <c r="K510" s="71">
        <v>100</v>
      </c>
      <c r="L510" s="71">
        <v>9</v>
      </c>
      <c r="M510" s="70">
        <v>9</v>
      </c>
      <c r="N510" s="71">
        <v>90</v>
      </c>
      <c r="O510" s="71">
        <v>9</v>
      </c>
      <c r="P510" s="59">
        <v>0</v>
      </c>
      <c r="Q510" s="60"/>
      <c r="R510" s="60">
        <v>0</v>
      </c>
      <c r="S510" s="70">
        <v>0.44</v>
      </c>
      <c r="T510" s="71">
        <v>7</v>
      </c>
      <c r="U510" s="71">
        <v>23</v>
      </c>
      <c r="V510" s="77">
        <v>-16</v>
      </c>
      <c r="W510" s="77">
        <v>-1.78</v>
      </c>
      <c r="X510" s="60"/>
      <c r="Y510" s="70">
        <v>7.7</v>
      </c>
      <c r="Z510" s="71">
        <v>17.8</v>
      </c>
      <c r="AA510" s="77">
        <v>-10.1</v>
      </c>
      <c r="AB510" s="77">
        <v>-1.1200000000000001</v>
      </c>
      <c r="AC510" s="60"/>
      <c r="AD510" s="63" t="s">
        <v>25</v>
      </c>
    </row>
    <row r="511" spans="1:30" ht="17.25" thickBot="1">
      <c r="A511" s="72">
        <v>509</v>
      </c>
      <c r="B511" s="57" t="s">
        <v>2842</v>
      </c>
      <c r="C511" s="58" t="s">
        <v>1822</v>
      </c>
      <c r="D511" s="69" t="s">
        <v>2841</v>
      </c>
      <c r="E511" s="58" t="s">
        <v>75</v>
      </c>
      <c r="F511" s="69" t="s">
        <v>3926</v>
      </c>
      <c r="G511" s="69">
        <v>1996</v>
      </c>
      <c r="H511" s="70">
        <v>3</v>
      </c>
      <c r="I511" s="71">
        <v>35</v>
      </c>
      <c r="J511" s="71">
        <v>12</v>
      </c>
      <c r="K511" s="71">
        <v>4.3</v>
      </c>
      <c r="L511" s="71">
        <v>0.4</v>
      </c>
      <c r="M511" s="59">
        <v>0</v>
      </c>
      <c r="N511" s="60"/>
      <c r="O511" s="60">
        <v>0</v>
      </c>
      <c r="P511" s="70">
        <v>3</v>
      </c>
      <c r="Q511" s="71">
        <v>12</v>
      </c>
      <c r="R511" s="60">
        <v>0</v>
      </c>
      <c r="S511" s="70">
        <v>0.33</v>
      </c>
      <c r="T511" s="71">
        <v>1</v>
      </c>
      <c r="U511" s="71">
        <v>3</v>
      </c>
      <c r="V511" s="77">
        <v>-2</v>
      </c>
      <c r="W511" s="77">
        <v>-5.14</v>
      </c>
      <c r="X511" s="77">
        <v>-4.5599999999999996</v>
      </c>
      <c r="Y511" s="70">
        <v>0.3</v>
      </c>
      <c r="Z511" s="71">
        <v>2.4</v>
      </c>
      <c r="AA511" s="77">
        <v>-2.1</v>
      </c>
      <c r="AB511" s="77">
        <v>-5.45</v>
      </c>
      <c r="AC511" s="77">
        <v>-4.88</v>
      </c>
      <c r="AD511" s="63" t="s">
        <v>25</v>
      </c>
    </row>
    <row r="512" spans="1:30" ht="17.25" thickBot="1">
      <c r="A512" s="72">
        <v>510</v>
      </c>
      <c r="B512" s="57" t="s">
        <v>669</v>
      </c>
      <c r="C512" s="58" t="s">
        <v>1865</v>
      </c>
      <c r="D512" s="69" t="s">
        <v>104</v>
      </c>
      <c r="E512" s="58" t="s">
        <v>83</v>
      </c>
      <c r="F512" s="69" t="s">
        <v>3927</v>
      </c>
      <c r="G512" s="69">
        <v>1995</v>
      </c>
      <c r="H512" s="70">
        <v>1</v>
      </c>
      <c r="I512" s="71">
        <v>10</v>
      </c>
      <c r="J512" s="71">
        <v>10</v>
      </c>
      <c r="K512" s="71">
        <v>1.2</v>
      </c>
      <c r="L512" s="71">
        <v>0.1</v>
      </c>
      <c r="M512" s="59">
        <v>0</v>
      </c>
      <c r="N512" s="60"/>
      <c r="O512" s="60">
        <v>0</v>
      </c>
      <c r="P512" s="70">
        <v>1</v>
      </c>
      <c r="Q512" s="71">
        <v>10</v>
      </c>
      <c r="R512" s="71">
        <v>4</v>
      </c>
      <c r="S512" s="70">
        <v>3</v>
      </c>
      <c r="T512" s="60">
        <v>0</v>
      </c>
      <c r="U512" s="60">
        <v>0</v>
      </c>
      <c r="V512" s="60">
        <v>0</v>
      </c>
      <c r="W512" s="60">
        <v>0</v>
      </c>
      <c r="X512" s="77">
        <v>-1.1299999999999999</v>
      </c>
      <c r="Y512" s="59">
        <v>0</v>
      </c>
      <c r="Z512" s="71">
        <v>0.5</v>
      </c>
      <c r="AA512" s="77">
        <v>-0.4</v>
      </c>
      <c r="AB512" s="77">
        <v>-3.8</v>
      </c>
      <c r="AC512" s="77">
        <v>-4.18</v>
      </c>
      <c r="AD512" s="63" t="s">
        <v>25</v>
      </c>
    </row>
    <row r="513" spans="1:30" ht="17.25" thickBot="1">
      <c r="A513" s="72">
        <v>511</v>
      </c>
      <c r="B513" s="57" t="s">
        <v>338</v>
      </c>
      <c r="C513" s="58" t="s">
        <v>1841</v>
      </c>
      <c r="D513" s="69" t="s">
        <v>1812</v>
      </c>
      <c r="E513" s="58" t="s">
        <v>93</v>
      </c>
      <c r="F513" s="69" t="s">
        <v>3928</v>
      </c>
      <c r="G513" s="69">
        <v>2001</v>
      </c>
      <c r="H513" s="70">
        <v>6</v>
      </c>
      <c r="I513" s="71">
        <v>186</v>
      </c>
      <c r="J513" s="71">
        <v>31</v>
      </c>
      <c r="K513" s="71">
        <v>23</v>
      </c>
      <c r="L513" s="71">
        <v>2.1</v>
      </c>
      <c r="M513" s="70">
        <v>1</v>
      </c>
      <c r="N513" s="71">
        <v>90</v>
      </c>
      <c r="O513" s="71">
        <v>1</v>
      </c>
      <c r="P513" s="70">
        <v>5</v>
      </c>
      <c r="Q513" s="71">
        <v>19</v>
      </c>
      <c r="R513" s="71">
        <v>3</v>
      </c>
      <c r="S513" s="70">
        <v>1.33</v>
      </c>
      <c r="T513" s="71">
        <v>3</v>
      </c>
      <c r="U513" s="71">
        <v>5</v>
      </c>
      <c r="V513" s="77">
        <v>-2</v>
      </c>
      <c r="W513" s="77">
        <v>-0.97</v>
      </c>
      <c r="X513" s="77">
        <v>-0.68</v>
      </c>
      <c r="Y513" s="70">
        <v>4.2</v>
      </c>
      <c r="Z513" s="71">
        <v>3.4</v>
      </c>
      <c r="AA513" s="78">
        <v>0.8</v>
      </c>
      <c r="AB513" s="78">
        <v>0.41</v>
      </c>
      <c r="AC513" s="78">
        <v>1.02</v>
      </c>
      <c r="AD513" s="63" t="s">
        <v>25</v>
      </c>
    </row>
    <row r="514" spans="1:30" ht="17.25" thickBot="1">
      <c r="A514" s="72">
        <v>512</v>
      </c>
      <c r="B514" s="57" t="s">
        <v>3269</v>
      </c>
      <c r="C514" s="58" t="s">
        <v>1846</v>
      </c>
      <c r="D514" s="69" t="s">
        <v>102</v>
      </c>
      <c r="E514" s="58" t="s">
        <v>2350</v>
      </c>
      <c r="F514" s="69" t="s">
        <v>3929</v>
      </c>
      <c r="G514" s="69">
        <v>1999</v>
      </c>
      <c r="H514" s="70">
        <v>4</v>
      </c>
      <c r="I514" s="71">
        <v>211</v>
      </c>
      <c r="J514" s="71">
        <v>53</v>
      </c>
      <c r="K514" s="71">
        <v>26</v>
      </c>
      <c r="L514" s="71">
        <v>2.2999999999999998</v>
      </c>
      <c r="M514" s="70">
        <v>2</v>
      </c>
      <c r="N514" s="71">
        <v>63</v>
      </c>
      <c r="O514" s="60">
        <v>0</v>
      </c>
      <c r="P514" s="70">
        <v>2</v>
      </c>
      <c r="Q514" s="71">
        <v>43</v>
      </c>
      <c r="R514" s="71">
        <v>2</v>
      </c>
      <c r="S514" s="70">
        <v>0.25</v>
      </c>
      <c r="T514" s="71">
        <v>1</v>
      </c>
      <c r="U514" s="71">
        <v>5</v>
      </c>
      <c r="V514" s="77">
        <v>-4</v>
      </c>
      <c r="W514" s="77">
        <v>-1.71</v>
      </c>
      <c r="X514" s="78">
        <v>0.1</v>
      </c>
      <c r="Y514" s="70">
        <v>1.4</v>
      </c>
      <c r="Z514" s="71">
        <v>4.8</v>
      </c>
      <c r="AA514" s="77">
        <v>-3.3</v>
      </c>
      <c r="AB514" s="77">
        <v>-1.43</v>
      </c>
      <c r="AC514" s="77">
        <v>-0.41</v>
      </c>
      <c r="AD514" s="63" t="s">
        <v>25</v>
      </c>
    </row>
    <row r="515" spans="1:30" ht="17.25" thickBot="1">
      <c r="A515" s="72">
        <v>513</v>
      </c>
      <c r="B515" s="57" t="s">
        <v>339</v>
      </c>
      <c r="C515" s="58" t="s">
        <v>1814</v>
      </c>
      <c r="D515" s="69" t="s">
        <v>104</v>
      </c>
      <c r="E515" s="58" t="s">
        <v>67</v>
      </c>
      <c r="F515" s="69" t="s">
        <v>3930</v>
      </c>
      <c r="G515" s="69">
        <v>1990</v>
      </c>
      <c r="H515" s="70">
        <v>9</v>
      </c>
      <c r="I515" s="71">
        <v>767</v>
      </c>
      <c r="J515" s="71">
        <v>85</v>
      </c>
      <c r="K515" s="71">
        <v>94.7</v>
      </c>
      <c r="L515" s="71">
        <v>8.5</v>
      </c>
      <c r="M515" s="70">
        <v>9</v>
      </c>
      <c r="N515" s="71">
        <v>85</v>
      </c>
      <c r="O515" s="71">
        <v>7</v>
      </c>
      <c r="P515" s="59">
        <v>0</v>
      </c>
      <c r="Q515" s="60"/>
      <c r="R515" s="60">
        <v>0</v>
      </c>
      <c r="S515" s="70">
        <v>1.78</v>
      </c>
      <c r="T515" s="71">
        <v>22</v>
      </c>
      <c r="U515" s="71">
        <v>9</v>
      </c>
      <c r="V515" s="78">
        <v>13</v>
      </c>
      <c r="W515" s="78">
        <v>1.53</v>
      </c>
      <c r="X515" s="77">
        <v>-2.66</v>
      </c>
      <c r="Y515" s="70">
        <v>18.3</v>
      </c>
      <c r="Z515" s="71">
        <v>8.4</v>
      </c>
      <c r="AA515" s="78">
        <v>10</v>
      </c>
      <c r="AB515" s="78">
        <v>1.17</v>
      </c>
      <c r="AC515" s="78">
        <v>0.45</v>
      </c>
      <c r="AD515" s="63" t="s">
        <v>25</v>
      </c>
    </row>
    <row r="516" spans="1:30" ht="17.25" thickBot="1">
      <c r="A516" s="72">
        <v>514</v>
      </c>
      <c r="B516" s="57" t="s">
        <v>340</v>
      </c>
      <c r="C516" s="58" t="s">
        <v>1846</v>
      </c>
      <c r="D516" s="69" t="s">
        <v>102</v>
      </c>
      <c r="E516" s="58" t="s">
        <v>63</v>
      </c>
      <c r="F516" s="69" t="s">
        <v>3931</v>
      </c>
      <c r="G516" s="69">
        <v>1994</v>
      </c>
      <c r="H516" s="70">
        <v>5</v>
      </c>
      <c r="I516" s="71">
        <v>187</v>
      </c>
      <c r="J516" s="71">
        <v>37</v>
      </c>
      <c r="K516" s="71">
        <v>23.1</v>
      </c>
      <c r="L516" s="71">
        <v>2.1</v>
      </c>
      <c r="M516" s="70">
        <v>2</v>
      </c>
      <c r="N516" s="71">
        <v>45</v>
      </c>
      <c r="O516" s="60">
        <v>0</v>
      </c>
      <c r="P516" s="70">
        <v>3</v>
      </c>
      <c r="Q516" s="71">
        <v>32</v>
      </c>
      <c r="R516" s="71">
        <v>3</v>
      </c>
      <c r="S516" s="70">
        <v>2.2000000000000002</v>
      </c>
      <c r="T516" s="71">
        <v>2</v>
      </c>
      <c r="U516" s="71">
        <v>2</v>
      </c>
      <c r="V516" s="60">
        <v>0</v>
      </c>
      <c r="W516" s="60">
        <v>0</v>
      </c>
      <c r="X516" s="77">
        <v>-1.44</v>
      </c>
      <c r="Y516" s="70">
        <v>3.2</v>
      </c>
      <c r="Z516" s="71">
        <v>1.9</v>
      </c>
      <c r="AA516" s="78">
        <v>1.3</v>
      </c>
      <c r="AB516" s="78">
        <v>0.64</v>
      </c>
      <c r="AC516" s="77">
        <v>-0.32</v>
      </c>
      <c r="AD516" s="63" t="s">
        <v>25</v>
      </c>
    </row>
    <row r="517" spans="1:30" ht="17.25" thickBot="1">
      <c r="A517" s="72">
        <v>515</v>
      </c>
      <c r="B517" s="57" t="s">
        <v>2752</v>
      </c>
      <c r="C517" s="58" t="s">
        <v>1811</v>
      </c>
      <c r="D517" s="69" t="s">
        <v>104</v>
      </c>
      <c r="E517" s="58" t="s">
        <v>2351</v>
      </c>
      <c r="F517" s="69" t="s">
        <v>3932</v>
      </c>
      <c r="G517" s="69">
        <v>1998</v>
      </c>
      <c r="H517" s="70">
        <v>4</v>
      </c>
      <c r="I517" s="71">
        <v>197</v>
      </c>
      <c r="J517" s="71">
        <v>49</v>
      </c>
      <c r="K517" s="71">
        <v>24.3</v>
      </c>
      <c r="L517" s="71">
        <v>2.2000000000000002</v>
      </c>
      <c r="M517" s="70">
        <v>2</v>
      </c>
      <c r="N517" s="71">
        <v>90</v>
      </c>
      <c r="O517" s="71">
        <v>2</v>
      </c>
      <c r="P517" s="70">
        <v>2</v>
      </c>
      <c r="Q517" s="71">
        <v>9</v>
      </c>
      <c r="R517" s="71">
        <v>5</v>
      </c>
      <c r="S517" s="59">
        <v>0</v>
      </c>
      <c r="T517" s="71">
        <v>2</v>
      </c>
      <c r="U517" s="71">
        <v>7</v>
      </c>
      <c r="V517" s="77">
        <v>-5</v>
      </c>
      <c r="W517" s="77">
        <v>-2.2799999999999998</v>
      </c>
      <c r="X517" s="77">
        <v>-0.52</v>
      </c>
      <c r="Y517" s="70">
        <v>2.2000000000000002</v>
      </c>
      <c r="Z517" s="71">
        <v>4.3</v>
      </c>
      <c r="AA517" s="77">
        <v>-2.1</v>
      </c>
      <c r="AB517" s="77">
        <v>-0.97</v>
      </c>
      <c r="AC517" s="78">
        <v>0.65</v>
      </c>
      <c r="AD517" s="63" t="s">
        <v>25</v>
      </c>
    </row>
    <row r="518" spans="1:30" ht="17.25" thickBot="1">
      <c r="A518" s="72">
        <v>516</v>
      </c>
      <c r="B518" s="57" t="s">
        <v>341</v>
      </c>
      <c r="C518" s="58" t="s">
        <v>1867</v>
      </c>
      <c r="D518" s="69" t="s">
        <v>1835</v>
      </c>
      <c r="E518" s="58" t="s">
        <v>79</v>
      </c>
      <c r="F518" s="69" t="s">
        <v>3933</v>
      </c>
      <c r="G518" s="69">
        <v>1996</v>
      </c>
      <c r="H518" s="70">
        <v>2</v>
      </c>
      <c r="I518" s="71">
        <v>66</v>
      </c>
      <c r="J518" s="71">
        <v>33</v>
      </c>
      <c r="K518" s="71">
        <v>8.1</v>
      </c>
      <c r="L518" s="71">
        <v>0.7</v>
      </c>
      <c r="M518" s="70">
        <v>1</v>
      </c>
      <c r="N518" s="71">
        <v>61</v>
      </c>
      <c r="O518" s="60">
        <v>0</v>
      </c>
      <c r="P518" s="70">
        <v>1</v>
      </c>
      <c r="Q518" s="71">
        <v>5</v>
      </c>
      <c r="R518" s="71">
        <v>7</v>
      </c>
      <c r="S518" s="70">
        <v>3</v>
      </c>
      <c r="T518" s="60">
        <v>0</v>
      </c>
      <c r="U518" s="60">
        <v>0</v>
      </c>
      <c r="V518" s="60">
        <v>0</v>
      </c>
      <c r="W518" s="60">
        <v>0</v>
      </c>
      <c r="X518" s="77">
        <v>-1.33</v>
      </c>
      <c r="Y518" s="70">
        <v>0.7</v>
      </c>
      <c r="Z518" s="71">
        <v>0.4</v>
      </c>
      <c r="AA518" s="78">
        <v>0.4</v>
      </c>
      <c r="AB518" s="78">
        <v>0.49</v>
      </c>
      <c r="AC518" s="77">
        <v>-0.37</v>
      </c>
      <c r="AD518" s="63" t="s">
        <v>25</v>
      </c>
    </row>
    <row r="519" spans="1:30" ht="17.25" thickBot="1">
      <c r="A519" s="72">
        <v>517</v>
      </c>
      <c r="B519" s="57" t="s">
        <v>379</v>
      </c>
      <c r="C519" s="58" t="s">
        <v>1811</v>
      </c>
      <c r="D519" s="69" t="s">
        <v>111</v>
      </c>
      <c r="E519" s="58" t="s">
        <v>87</v>
      </c>
      <c r="F519" s="69" t="s">
        <v>3934</v>
      </c>
      <c r="G519" s="69">
        <v>1994</v>
      </c>
      <c r="H519" s="70">
        <v>9</v>
      </c>
      <c r="I519" s="71">
        <v>810</v>
      </c>
      <c r="J519" s="71">
        <v>90</v>
      </c>
      <c r="K519" s="71">
        <v>100</v>
      </c>
      <c r="L519" s="71">
        <v>9</v>
      </c>
      <c r="M519" s="70">
        <v>9</v>
      </c>
      <c r="N519" s="71">
        <v>90</v>
      </c>
      <c r="O519" s="71">
        <v>9</v>
      </c>
      <c r="P519" s="59">
        <v>0</v>
      </c>
      <c r="Q519" s="60"/>
      <c r="R519" s="60">
        <v>0</v>
      </c>
      <c r="S519" s="70">
        <v>1.1100000000000001</v>
      </c>
      <c r="T519" s="71">
        <v>10</v>
      </c>
      <c r="U519" s="71">
        <v>12</v>
      </c>
      <c r="V519" s="77">
        <v>-2</v>
      </c>
      <c r="W519" s="77">
        <v>-0.22</v>
      </c>
      <c r="X519" s="60"/>
      <c r="Y519" s="70">
        <v>10.7</v>
      </c>
      <c r="Z519" s="71">
        <v>12.5</v>
      </c>
      <c r="AA519" s="77">
        <v>-1.8</v>
      </c>
      <c r="AB519" s="77">
        <v>-0.19</v>
      </c>
      <c r="AC519" s="60"/>
      <c r="AD519" s="63" t="s">
        <v>25</v>
      </c>
    </row>
    <row r="520" spans="1:30" ht="17.25" thickBot="1">
      <c r="A520" s="72">
        <v>518</v>
      </c>
      <c r="B520" s="57" t="s">
        <v>2718</v>
      </c>
      <c r="C520" s="58" t="s">
        <v>1854</v>
      </c>
      <c r="D520" s="69" t="s">
        <v>104</v>
      </c>
      <c r="E520" s="58" t="s">
        <v>71</v>
      </c>
      <c r="F520" s="69" t="s">
        <v>3935</v>
      </c>
      <c r="G520" s="69">
        <v>2002</v>
      </c>
      <c r="H520" s="70">
        <v>9</v>
      </c>
      <c r="I520" s="71">
        <v>728</v>
      </c>
      <c r="J520" s="71">
        <v>81</v>
      </c>
      <c r="K520" s="71">
        <v>89.9</v>
      </c>
      <c r="L520" s="71">
        <v>8.1</v>
      </c>
      <c r="M520" s="70">
        <v>9</v>
      </c>
      <c r="N520" s="71">
        <v>81</v>
      </c>
      <c r="O520" s="71">
        <v>4</v>
      </c>
      <c r="P520" s="59">
        <v>0</v>
      </c>
      <c r="Q520" s="60"/>
      <c r="R520" s="60">
        <v>0</v>
      </c>
      <c r="S520" s="70">
        <v>2.56</v>
      </c>
      <c r="T520" s="71">
        <v>18</v>
      </c>
      <c r="U520" s="71">
        <v>8</v>
      </c>
      <c r="V520" s="78">
        <v>10</v>
      </c>
      <c r="W520" s="78">
        <v>1.24</v>
      </c>
      <c r="X520" s="77">
        <v>-0.96</v>
      </c>
      <c r="Y520" s="70">
        <v>15.2</v>
      </c>
      <c r="Z520" s="71">
        <v>10.5</v>
      </c>
      <c r="AA520" s="78">
        <v>4.7</v>
      </c>
      <c r="AB520" s="78">
        <v>0.57999999999999996</v>
      </c>
      <c r="AC520" s="78">
        <v>0.62</v>
      </c>
      <c r="AD520" s="63" t="s">
        <v>25</v>
      </c>
    </row>
    <row r="521" spans="1:30" ht="17.25" thickBot="1">
      <c r="A521" s="72">
        <v>519</v>
      </c>
      <c r="B521" s="57" t="s">
        <v>2719</v>
      </c>
      <c r="C521" s="58" t="s">
        <v>1816</v>
      </c>
      <c r="D521" s="69" t="s">
        <v>103</v>
      </c>
      <c r="E521" s="58" t="s">
        <v>81</v>
      </c>
      <c r="F521" s="69" t="s">
        <v>3936</v>
      </c>
      <c r="G521" s="69">
        <v>2004</v>
      </c>
      <c r="H521" s="70">
        <v>5</v>
      </c>
      <c r="I521" s="71">
        <v>135</v>
      </c>
      <c r="J521" s="71">
        <v>27</v>
      </c>
      <c r="K521" s="71">
        <v>16.7</v>
      </c>
      <c r="L521" s="71">
        <v>1.5</v>
      </c>
      <c r="M521" s="70">
        <v>1</v>
      </c>
      <c r="N521" s="71">
        <v>90</v>
      </c>
      <c r="O521" s="71">
        <v>1</v>
      </c>
      <c r="P521" s="70">
        <v>4</v>
      </c>
      <c r="Q521" s="71">
        <v>11</v>
      </c>
      <c r="R521" s="71">
        <v>4</v>
      </c>
      <c r="S521" s="70">
        <v>1.6</v>
      </c>
      <c r="T521" s="60">
        <v>0</v>
      </c>
      <c r="U521" s="71">
        <v>1</v>
      </c>
      <c r="V521" s="77">
        <v>-1</v>
      </c>
      <c r="W521" s="77">
        <v>-0.67</v>
      </c>
      <c r="X521" s="77">
        <v>-1.33</v>
      </c>
      <c r="Y521" s="70">
        <v>2.4</v>
      </c>
      <c r="Z521" s="71">
        <v>1.8</v>
      </c>
      <c r="AA521" s="78">
        <v>0.6</v>
      </c>
      <c r="AB521" s="78">
        <v>0.4</v>
      </c>
      <c r="AC521" s="77">
        <v>-0.49</v>
      </c>
      <c r="AD521" s="63" t="s">
        <v>25</v>
      </c>
    </row>
    <row r="522" spans="1:30" ht="17.25" thickBot="1">
      <c r="A522" s="72">
        <v>520</v>
      </c>
      <c r="B522" s="57" t="s">
        <v>2857</v>
      </c>
      <c r="C522" s="58" t="s">
        <v>1856</v>
      </c>
      <c r="D522" s="69" t="s">
        <v>1821</v>
      </c>
      <c r="E522" s="58" t="s">
        <v>87</v>
      </c>
      <c r="F522" s="69" t="s">
        <v>4059</v>
      </c>
      <c r="G522" s="69">
        <v>1992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2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521</v>
      </c>
      <c r="B523" s="57" t="s">
        <v>342</v>
      </c>
      <c r="C523" s="58" t="s">
        <v>1820</v>
      </c>
      <c r="D523" s="69" t="s">
        <v>104</v>
      </c>
      <c r="E523" s="58" t="s">
        <v>79</v>
      </c>
      <c r="F523" s="69" t="s">
        <v>3937</v>
      </c>
      <c r="G523" s="69">
        <v>1991</v>
      </c>
      <c r="H523" s="70">
        <v>7</v>
      </c>
      <c r="I523" s="71">
        <v>567</v>
      </c>
      <c r="J523" s="71">
        <v>81</v>
      </c>
      <c r="K523" s="71">
        <v>70</v>
      </c>
      <c r="L523" s="71">
        <v>6.3</v>
      </c>
      <c r="M523" s="70">
        <v>7</v>
      </c>
      <c r="N523" s="71">
        <v>81</v>
      </c>
      <c r="O523" s="71">
        <v>6</v>
      </c>
      <c r="P523" s="59">
        <v>0</v>
      </c>
      <c r="Q523" s="60"/>
      <c r="R523" s="60">
        <v>0</v>
      </c>
      <c r="S523" s="70">
        <v>2</v>
      </c>
      <c r="T523" s="71">
        <v>12</v>
      </c>
      <c r="U523" s="71">
        <v>8</v>
      </c>
      <c r="V523" s="78">
        <v>4</v>
      </c>
      <c r="W523" s="78">
        <v>0.63</v>
      </c>
      <c r="X523" s="77">
        <v>-1.96</v>
      </c>
      <c r="Y523" s="70">
        <v>13.4</v>
      </c>
      <c r="Z523" s="71">
        <v>8.9</v>
      </c>
      <c r="AA523" s="78">
        <v>4.5</v>
      </c>
      <c r="AB523" s="78">
        <v>0.71</v>
      </c>
      <c r="AC523" s="77">
        <v>-0.38</v>
      </c>
      <c r="AD523" s="63" t="s">
        <v>25</v>
      </c>
    </row>
    <row r="524" spans="1:30" ht="17.25" thickBot="1">
      <c r="A524" s="72">
        <v>522</v>
      </c>
      <c r="B524" s="57" t="s">
        <v>343</v>
      </c>
      <c r="C524" s="58" t="s">
        <v>1816</v>
      </c>
      <c r="D524" s="69" t="s">
        <v>104</v>
      </c>
      <c r="E524" s="58" t="s">
        <v>69</v>
      </c>
      <c r="F524" s="69" t="s">
        <v>3938</v>
      </c>
      <c r="G524" s="69">
        <v>1993</v>
      </c>
      <c r="H524" s="70">
        <v>6</v>
      </c>
      <c r="I524" s="71">
        <v>330</v>
      </c>
      <c r="J524" s="71">
        <v>55</v>
      </c>
      <c r="K524" s="71">
        <v>40.700000000000003</v>
      </c>
      <c r="L524" s="71">
        <v>3.7</v>
      </c>
      <c r="M524" s="70">
        <v>4</v>
      </c>
      <c r="N524" s="71">
        <v>78</v>
      </c>
      <c r="O524" s="71">
        <v>2</v>
      </c>
      <c r="P524" s="70">
        <v>2</v>
      </c>
      <c r="Q524" s="71">
        <v>10</v>
      </c>
      <c r="R524" s="60">
        <v>0</v>
      </c>
      <c r="S524" s="70">
        <v>2</v>
      </c>
      <c r="T524" s="71">
        <v>2</v>
      </c>
      <c r="U524" s="71">
        <v>5</v>
      </c>
      <c r="V524" s="77">
        <v>-3</v>
      </c>
      <c r="W524" s="77">
        <v>-0.82</v>
      </c>
      <c r="X524" s="77">
        <v>-1.01</v>
      </c>
      <c r="Y524" s="70">
        <v>7</v>
      </c>
      <c r="Z524" s="71">
        <v>6.2</v>
      </c>
      <c r="AA524" s="78">
        <v>0.9</v>
      </c>
      <c r="AB524" s="78">
        <v>0.24</v>
      </c>
      <c r="AC524" s="78">
        <v>0.36</v>
      </c>
      <c r="AD524" s="63" t="s">
        <v>25</v>
      </c>
    </row>
    <row r="525" spans="1:30" ht="17.25" thickBot="1">
      <c r="A525" s="72">
        <v>523</v>
      </c>
      <c r="B525" s="57" t="s">
        <v>3325</v>
      </c>
      <c r="C525" s="58" t="s">
        <v>1823</v>
      </c>
      <c r="D525" s="69" t="s">
        <v>1821</v>
      </c>
      <c r="E525" s="58" t="s">
        <v>71</v>
      </c>
      <c r="F525" s="69" t="s">
        <v>3485</v>
      </c>
      <c r="G525" s="69">
        <v>2003</v>
      </c>
      <c r="H525" s="70">
        <v>3</v>
      </c>
      <c r="I525" s="71">
        <v>11</v>
      </c>
      <c r="J525" s="71">
        <v>4</v>
      </c>
      <c r="K525" s="71">
        <v>1.4</v>
      </c>
      <c r="L525" s="71">
        <v>0.1</v>
      </c>
      <c r="M525" s="59">
        <v>0</v>
      </c>
      <c r="N525" s="60"/>
      <c r="O525" s="60">
        <v>0</v>
      </c>
      <c r="P525" s="70">
        <v>3</v>
      </c>
      <c r="Q525" s="71">
        <v>4</v>
      </c>
      <c r="R525" s="71">
        <v>1</v>
      </c>
      <c r="S525" s="70">
        <v>3</v>
      </c>
      <c r="T525" s="71">
        <v>1</v>
      </c>
      <c r="U525" s="60">
        <v>0</v>
      </c>
      <c r="V525" s="78">
        <v>1</v>
      </c>
      <c r="W525" s="78">
        <v>8.18</v>
      </c>
      <c r="X525" s="78">
        <v>6.94</v>
      </c>
      <c r="Y525" s="70">
        <v>0.1</v>
      </c>
      <c r="Z525" s="71">
        <v>0.9</v>
      </c>
      <c r="AA525" s="77">
        <v>-0.8</v>
      </c>
      <c r="AB525" s="77">
        <v>-6.39</v>
      </c>
      <c r="AC525" s="77">
        <v>-7</v>
      </c>
      <c r="AD525" s="63" t="s">
        <v>25</v>
      </c>
    </row>
    <row r="526" spans="1:30" ht="17.25" thickBot="1">
      <c r="A526" s="72">
        <v>524</v>
      </c>
      <c r="B526" s="57" t="s">
        <v>344</v>
      </c>
      <c r="C526" s="58" t="s">
        <v>1820</v>
      </c>
      <c r="D526" s="69" t="s">
        <v>104</v>
      </c>
      <c r="E526" s="58" t="s">
        <v>73</v>
      </c>
      <c r="F526" s="69" t="s">
        <v>3939</v>
      </c>
      <c r="G526" s="69">
        <v>1992</v>
      </c>
      <c r="H526" s="70">
        <v>9</v>
      </c>
      <c r="I526" s="71">
        <v>560</v>
      </c>
      <c r="J526" s="71">
        <v>62</v>
      </c>
      <c r="K526" s="71">
        <v>69.099999999999994</v>
      </c>
      <c r="L526" s="71">
        <v>6.2</v>
      </c>
      <c r="M526" s="70">
        <v>5</v>
      </c>
      <c r="N526" s="71">
        <v>90</v>
      </c>
      <c r="O526" s="71">
        <v>5</v>
      </c>
      <c r="P526" s="70">
        <v>4</v>
      </c>
      <c r="Q526" s="71">
        <v>28</v>
      </c>
      <c r="R526" s="60">
        <v>0</v>
      </c>
      <c r="S526" s="70">
        <v>1.78</v>
      </c>
      <c r="T526" s="71">
        <v>16</v>
      </c>
      <c r="U526" s="71">
        <v>13</v>
      </c>
      <c r="V526" s="78">
        <v>3</v>
      </c>
      <c r="W526" s="78">
        <v>0.48</v>
      </c>
      <c r="X526" s="78">
        <v>0.12</v>
      </c>
      <c r="Y526" s="70">
        <v>12.1</v>
      </c>
      <c r="Z526" s="71">
        <v>10.199999999999999</v>
      </c>
      <c r="AA526" s="78">
        <v>1.9</v>
      </c>
      <c r="AB526" s="78">
        <v>0.31</v>
      </c>
      <c r="AC526" s="77">
        <v>-0.01</v>
      </c>
      <c r="AD526" s="63" t="s">
        <v>25</v>
      </c>
    </row>
    <row r="527" spans="1:30" ht="17.25" thickBot="1">
      <c r="A527" s="72">
        <v>525</v>
      </c>
      <c r="B527" s="57" t="s">
        <v>2720</v>
      </c>
      <c r="C527" s="58" t="s">
        <v>1820</v>
      </c>
      <c r="D527" s="69" t="s">
        <v>104</v>
      </c>
      <c r="E527" s="58" t="s">
        <v>71</v>
      </c>
      <c r="F527" s="69" t="s">
        <v>3940</v>
      </c>
      <c r="G527" s="69">
        <v>2001</v>
      </c>
      <c r="H527" s="70">
        <v>9</v>
      </c>
      <c r="I527" s="71">
        <v>809</v>
      </c>
      <c r="J527" s="71">
        <v>90</v>
      </c>
      <c r="K527" s="71">
        <v>99.9</v>
      </c>
      <c r="L527" s="71">
        <v>9</v>
      </c>
      <c r="M527" s="70">
        <v>9</v>
      </c>
      <c r="N527" s="71">
        <v>90</v>
      </c>
      <c r="O527" s="71">
        <v>8</v>
      </c>
      <c r="P527" s="59">
        <v>0</v>
      </c>
      <c r="Q527" s="60"/>
      <c r="R527" s="60">
        <v>0</v>
      </c>
      <c r="S527" s="70">
        <v>2.56</v>
      </c>
      <c r="T527" s="71">
        <v>18</v>
      </c>
      <c r="U527" s="71">
        <v>8</v>
      </c>
      <c r="V527" s="78">
        <v>10</v>
      </c>
      <c r="W527" s="78">
        <v>1.1100000000000001</v>
      </c>
      <c r="X527" s="77">
        <v>-178.89</v>
      </c>
      <c r="Y527" s="70">
        <v>16.2</v>
      </c>
      <c r="Z527" s="71">
        <v>11.8</v>
      </c>
      <c r="AA527" s="78">
        <v>4.5</v>
      </c>
      <c r="AB527" s="78">
        <v>0.5</v>
      </c>
      <c r="AC527" s="77">
        <v>-20.93</v>
      </c>
      <c r="AD527" s="63" t="s">
        <v>25</v>
      </c>
    </row>
    <row r="528" spans="1:30" ht="17.25" thickBot="1">
      <c r="A528" s="72">
        <v>526</v>
      </c>
      <c r="B528" s="57" t="s">
        <v>2753</v>
      </c>
      <c r="C528" s="58" t="s">
        <v>1820</v>
      </c>
      <c r="D528" s="69" t="s">
        <v>111</v>
      </c>
      <c r="E528" s="58" t="s">
        <v>73</v>
      </c>
      <c r="F528" s="69" t="s">
        <v>3941</v>
      </c>
      <c r="G528" s="69">
        <v>2002</v>
      </c>
      <c r="H528" s="70">
        <v>4</v>
      </c>
      <c r="I528" s="71">
        <v>360</v>
      </c>
      <c r="J528" s="71">
        <v>90</v>
      </c>
      <c r="K528" s="71">
        <v>44.4</v>
      </c>
      <c r="L528" s="71">
        <v>4</v>
      </c>
      <c r="M528" s="70">
        <v>4</v>
      </c>
      <c r="N528" s="71">
        <v>90</v>
      </c>
      <c r="O528" s="71">
        <v>4</v>
      </c>
      <c r="P528" s="59">
        <v>0</v>
      </c>
      <c r="Q528" s="60"/>
      <c r="R528" s="71">
        <v>5</v>
      </c>
      <c r="S528" s="70">
        <v>1.75</v>
      </c>
      <c r="T528" s="71">
        <v>9</v>
      </c>
      <c r="U528" s="71">
        <v>7</v>
      </c>
      <c r="V528" s="78">
        <v>2</v>
      </c>
      <c r="W528" s="78">
        <v>0.5</v>
      </c>
      <c r="X528" s="78">
        <v>0.1</v>
      </c>
      <c r="Y528" s="70">
        <v>6.9</v>
      </c>
      <c r="Z528" s="71">
        <v>7.8</v>
      </c>
      <c r="AA528" s="77">
        <v>-0.9</v>
      </c>
      <c r="AB528" s="77">
        <v>-0.21</v>
      </c>
      <c r="AC528" s="77">
        <v>-0.94</v>
      </c>
      <c r="AD528" s="63" t="s">
        <v>25</v>
      </c>
    </row>
    <row r="529" spans="1:30" ht="17.25" thickBot="1">
      <c r="A529" s="72">
        <v>527</v>
      </c>
      <c r="B529" s="57" t="s">
        <v>2721</v>
      </c>
      <c r="C529" s="58" t="s">
        <v>1854</v>
      </c>
      <c r="D529" s="69" t="s">
        <v>111</v>
      </c>
      <c r="E529" s="58" t="s">
        <v>71</v>
      </c>
      <c r="F529" s="69" t="s">
        <v>3942</v>
      </c>
      <c r="G529" s="69">
        <v>1996</v>
      </c>
      <c r="H529" s="70">
        <v>9</v>
      </c>
      <c r="I529" s="71">
        <v>810</v>
      </c>
      <c r="J529" s="71">
        <v>90</v>
      </c>
      <c r="K529" s="71">
        <v>100</v>
      </c>
      <c r="L529" s="71">
        <v>9</v>
      </c>
      <c r="M529" s="70">
        <v>9</v>
      </c>
      <c r="N529" s="71">
        <v>90</v>
      </c>
      <c r="O529" s="71">
        <v>9</v>
      </c>
      <c r="P529" s="59">
        <v>0</v>
      </c>
      <c r="Q529" s="60"/>
      <c r="R529" s="60">
        <v>0</v>
      </c>
      <c r="S529" s="70">
        <v>2.56</v>
      </c>
      <c r="T529" s="71">
        <v>20</v>
      </c>
      <c r="U529" s="71">
        <v>8</v>
      </c>
      <c r="V529" s="78">
        <v>12</v>
      </c>
      <c r="W529" s="78">
        <v>1.33</v>
      </c>
      <c r="X529" s="60"/>
      <c r="Y529" s="70">
        <v>16.5</v>
      </c>
      <c r="Z529" s="71">
        <v>11.8</v>
      </c>
      <c r="AA529" s="78">
        <v>4.7</v>
      </c>
      <c r="AB529" s="78">
        <v>0.52</v>
      </c>
      <c r="AC529" s="60"/>
      <c r="AD529" s="63" t="s">
        <v>25</v>
      </c>
    </row>
    <row r="530" spans="1:30" ht="17.25" thickBot="1">
      <c r="A530" s="72">
        <v>528</v>
      </c>
      <c r="B530" s="57" t="s">
        <v>345</v>
      </c>
      <c r="C530" s="58" t="s">
        <v>1843</v>
      </c>
      <c r="D530" s="69" t="s">
        <v>103</v>
      </c>
      <c r="E530" s="58" t="s">
        <v>63</v>
      </c>
      <c r="F530" s="69" t="s">
        <v>3943</v>
      </c>
      <c r="G530" s="69">
        <v>2000</v>
      </c>
      <c r="H530" s="70">
        <v>5</v>
      </c>
      <c r="I530" s="71">
        <v>188</v>
      </c>
      <c r="J530" s="71">
        <v>38</v>
      </c>
      <c r="K530" s="71">
        <v>23.2</v>
      </c>
      <c r="L530" s="71">
        <v>2.1</v>
      </c>
      <c r="M530" s="70">
        <v>2</v>
      </c>
      <c r="N530" s="71">
        <v>62</v>
      </c>
      <c r="O530" s="60">
        <v>0</v>
      </c>
      <c r="P530" s="70">
        <v>3</v>
      </c>
      <c r="Q530" s="71">
        <v>21</v>
      </c>
      <c r="R530" s="71">
        <v>3</v>
      </c>
      <c r="S530" s="70">
        <v>2.2000000000000002</v>
      </c>
      <c r="T530" s="71">
        <v>7</v>
      </c>
      <c r="U530" s="71">
        <v>2</v>
      </c>
      <c r="V530" s="78">
        <v>5</v>
      </c>
      <c r="W530" s="78">
        <v>2.39</v>
      </c>
      <c r="X530" s="78">
        <v>1.67</v>
      </c>
      <c r="Y530" s="70">
        <v>5.4</v>
      </c>
      <c r="Z530" s="71">
        <v>1.5</v>
      </c>
      <c r="AA530" s="78">
        <v>3.9</v>
      </c>
      <c r="AB530" s="78">
        <v>1.89</v>
      </c>
      <c r="AC530" s="78">
        <v>1.3</v>
      </c>
      <c r="AD530" s="63" t="s">
        <v>25</v>
      </c>
    </row>
    <row r="531" spans="1:30" ht="17.25" thickBot="1">
      <c r="A531" s="72">
        <v>529</v>
      </c>
      <c r="B531" s="57" t="s">
        <v>346</v>
      </c>
      <c r="C531" s="58" t="s">
        <v>1824</v>
      </c>
      <c r="D531" s="69" t="s">
        <v>102</v>
      </c>
      <c r="E531" s="58" t="s">
        <v>75</v>
      </c>
      <c r="F531" s="69" t="s">
        <v>3944</v>
      </c>
      <c r="G531" s="69">
        <v>1995</v>
      </c>
      <c r="H531" s="70">
        <v>5</v>
      </c>
      <c r="I531" s="71">
        <v>201</v>
      </c>
      <c r="J531" s="71">
        <v>40</v>
      </c>
      <c r="K531" s="71">
        <v>24.8</v>
      </c>
      <c r="L531" s="71">
        <v>2.2000000000000002</v>
      </c>
      <c r="M531" s="70">
        <v>2</v>
      </c>
      <c r="N531" s="71">
        <v>61</v>
      </c>
      <c r="O531" s="60">
        <v>0</v>
      </c>
      <c r="P531" s="70">
        <v>3</v>
      </c>
      <c r="Q531" s="71">
        <v>26</v>
      </c>
      <c r="R531" s="71">
        <v>4</v>
      </c>
      <c r="S531" s="70">
        <v>1.4</v>
      </c>
      <c r="T531" s="71">
        <v>3</v>
      </c>
      <c r="U531" s="71">
        <v>2</v>
      </c>
      <c r="V531" s="78">
        <v>1</v>
      </c>
      <c r="W531" s="78">
        <v>0.45</v>
      </c>
      <c r="X531" s="78">
        <v>1.63</v>
      </c>
      <c r="Y531" s="70">
        <v>3.8</v>
      </c>
      <c r="Z531" s="71">
        <v>2.2999999999999998</v>
      </c>
      <c r="AA531" s="78">
        <v>1.4</v>
      </c>
      <c r="AB531" s="78">
        <v>0.64</v>
      </c>
      <c r="AC531" s="78">
        <v>1.89</v>
      </c>
      <c r="AD531" s="63" t="s">
        <v>25</v>
      </c>
    </row>
    <row r="532" spans="1:30" ht="17.25" thickBot="1">
      <c r="A532" s="72">
        <v>530</v>
      </c>
      <c r="B532" s="57" t="s">
        <v>2754</v>
      </c>
      <c r="C532" s="58" t="s">
        <v>1843</v>
      </c>
      <c r="D532" s="69" t="s">
        <v>111</v>
      </c>
      <c r="E532" s="58" t="s">
        <v>96</v>
      </c>
      <c r="F532" s="69" t="s">
        <v>4060</v>
      </c>
      <c r="G532" s="69">
        <v>1999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9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531</v>
      </c>
      <c r="B533" s="57" t="s">
        <v>2858</v>
      </c>
      <c r="C533" s="79"/>
      <c r="D533" s="69" t="s">
        <v>111</v>
      </c>
      <c r="E533" s="58" t="s">
        <v>69</v>
      </c>
      <c r="F533" s="69" t="s">
        <v>3483</v>
      </c>
      <c r="G533" s="69">
        <v>2003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532</v>
      </c>
      <c r="B534" s="57" t="s">
        <v>2038</v>
      </c>
      <c r="C534" s="58" t="s">
        <v>1824</v>
      </c>
      <c r="D534" s="69" t="s">
        <v>104</v>
      </c>
      <c r="E534" s="58" t="s">
        <v>2350</v>
      </c>
      <c r="F534" s="69" t="s">
        <v>3945</v>
      </c>
      <c r="G534" s="69">
        <v>1999</v>
      </c>
      <c r="H534" s="70">
        <v>3</v>
      </c>
      <c r="I534" s="71">
        <v>153</v>
      </c>
      <c r="J534" s="71">
        <v>51</v>
      </c>
      <c r="K534" s="71">
        <v>18.899999999999999</v>
      </c>
      <c r="L534" s="71">
        <v>1.7</v>
      </c>
      <c r="M534" s="70">
        <v>2</v>
      </c>
      <c r="N534" s="71">
        <v>75</v>
      </c>
      <c r="O534" s="71">
        <v>1</v>
      </c>
      <c r="P534" s="70">
        <v>1</v>
      </c>
      <c r="Q534" s="71">
        <v>3</v>
      </c>
      <c r="R534" s="71">
        <v>2</v>
      </c>
      <c r="S534" s="59">
        <v>0</v>
      </c>
      <c r="T534" s="71">
        <v>1</v>
      </c>
      <c r="U534" s="71">
        <v>5</v>
      </c>
      <c r="V534" s="77">
        <v>-4</v>
      </c>
      <c r="W534" s="77">
        <v>-2.35</v>
      </c>
      <c r="X534" s="77">
        <v>-0.71</v>
      </c>
      <c r="Y534" s="70">
        <v>0.7</v>
      </c>
      <c r="Z534" s="71">
        <v>3.2</v>
      </c>
      <c r="AA534" s="77">
        <v>-2.5</v>
      </c>
      <c r="AB534" s="77">
        <v>-1.47</v>
      </c>
      <c r="AC534" s="77">
        <v>-0.42</v>
      </c>
      <c r="AD534" s="63" t="s">
        <v>25</v>
      </c>
    </row>
    <row r="535" spans="1:30" ht="17.25" thickBot="1">
      <c r="A535" s="72">
        <v>533</v>
      </c>
      <c r="B535" s="57" t="s">
        <v>3282</v>
      </c>
      <c r="C535" s="58" t="s">
        <v>1867</v>
      </c>
      <c r="D535" s="69" t="s">
        <v>111</v>
      </c>
      <c r="E535" s="58" t="s">
        <v>87</v>
      </c>
      <c r="F535" s="69" t="s">
        <v>4061</v>
      </c>
      <c r="G535" s="69">
        <v>1994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5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534</v>
      </c>
      <c r="B536" s="57" t="s">
        <v>347</v>
      </c>
      <c r="C536" s="58" t="s">
        <v>1814</v>
      </c>
      <c r="D536" s="69" t="s">
        <v>104</v>
      </c>
      <c r="E536" s="58" t="s">
        <v>65</v>
      </c>
      <c r="F536" s="69" t="s">
        <v>3946</v>
      </c>
      <c r="G536" s="69">
        <v>1990</v>
      </c>
      <c r="H536" s="70">
        <v>9</v>
      </c>
      <c r="I536" s="71">
        <v>809</v>
      </c>
      <c r="J536" s="71">
        <v>90</v>
      </c>
      <c r="K536" s="71">
        <v>99.9</v>
      </c>
      <c r="L536" s="71">
        <v>9</v>
      </c>
      <c r="M536" s="70">
        <v>9</v>
      </c>
      <c r="N536" s="71">
        <v>90</v>
      </c>
      <c r="O536" s="71">
        <v>8</v>
      </c>
      <c r="P536" s="59">
        <v>0</v>
      </c>
      <c r="Q536" s="60"/>
      <c r="R536" s="60">
        <v>0</v>
      </c>
      <c r="S536" s="70">
        <v>2.33</v>
      </c>
      <c r="T536" s="71">
        <v>19</v>
      </c>
      <c r="U536" s="71">
        <v>7</v>
      </c>
      <c r="V536" s="78">
        <v>12</v>
      </c>
      <c r="W536" s="78">
        <v>1.33</v>
      </c>
      <c r="X536" s="78">
        <v>1.33</v>
      </c>
      <c r="Y536" s="70">
        <v>15.6</v>
      </c>
      <c r="Z536" s="71">
        <v>6.3</v>
      </c>
      <c r="AA536" s="78">
        <v>9.3000000000000007</v>
      </c>
      <c r="AB536" s="78">
        <v>1.03</v>
      </c>
      <c r="AC536" s="77">
        <v>-2.19</v>
      </c>
      <c r="AD536" s="63" t="s">
        <v>25</v>
      </c>
    </row>
    <row r="537" spans="1:30" ht="17.25" thickBot="1">
      <c r="A537" s="72">
        <v>535</v>
      </c>
      <c r="B537" s="57" t="s">
        <v>348</v>
      </c>
      <c r="C537" s="58" t="s">
        <v>1814</v>
      </c>
      <c r="D537" s="69" t="s">
        <v>104</v>
      </c>
      <c r="E537" s="58" t="s">
        <v>69</v>
      </c>
      <c r="F537" s="69" t="s">
        <v>3947</v>
      </c>
      <c r="G537" s="69">
        <v>1997</v>
      </c>
      <c r="H537" s="70">
        <v>5</v>
      </c>
      <c r="I537" s="71">
        <v>341</v>
      </c>
      <c r="J537" s="71">
        <v>68</v>
      </c>
      <c r="K537" s="71">
        <v>42.1</v>
      </c>
      <c r="L537" s="71">
        <v>3.8</v>
      </c>
      <c r="M537" s="70">
        <v>4</v>
      </c>
      <c r="N537" s="71">
        <v>84</v>
      </c>
      <c r="O537" s="71">
        <v>3</v>
      </c>
      <c r="P537" s="70">
        <v>1</v>
      </c>
      <c r="Q537" s="71">
        <v>6</v>
      </c>
      <c r="R537" s="60">
        <v>0</v>
      </c>
      <c r="S537" s="70">
        <v>1.2</v>
      </c>
      <c r="T537" s="71">
        <v>5</v>
      </c>
      <c r="U537" s="71">
        <v>6</v>
      </c>
      <c r="V537" s="77">
        <v>-1</v>
      </c>
      <c r="W537" s="77">
        <v>-0.26</v>
      </c>
      <c r="X537" s="77">
        <v>-7.0000000000000007E-2</v>
      </c>
      <c r="Y537" s="70">
        <v>7.7</v>
      </c>
      <c r="Z537" s="71">
        <v>7.5</v>
      </c>
      <c r="AA537" s="78">
        <v>0.2</v>
      </c>
      <c r="AB537" s="78">
        <v>0.06</v>
      </c>
      <c r="AC537" s="78">
        <v>7.0000000000000007E-2</v>
      </c>
      <c r="AD537" s="63" t="s">
        <v>25</v>
      </c>
    </row>
    <row r="538" spans="1:30" ht="17.25" thickBot="1">
      <c r="A538" s="72">
        <v>536</v>
      </c>
      <c r="B538" s="57" t="s">
        <v>349</v>
      </c>
      <c r="C538" s="58" t="s">
        <v>1814</v>
      </c>
      <c r="D538" s="69" t="s">
        <v>104</v>
      </c>
      <c r="E538" s="58" t="s">
        <v>85</v>
      </c>
      <c r="F538" s="69" t="s">
        <v>3948</v>
      </c>
      <c r="G538" s="69">
        <v>1989</v>
      </c>
      <c r="H538" s="70">
        <v>8</v>
      </c>
      <c r="I538" s="71">
        <v>712</v>
      </c>
      <c r="J538" s="71">
        <v>89</v>
      </c>
      <c r="K538" s="71">
        <v>87.9</v>
      </c>
      <c r="L538" s="71">
        <v>7.9</v>
      </c>
      <c r="M538" s="70">
        <v>8</v>
      </c>
      <c r="N538" s="71">
        <v>89</v>
      </c>
      <c r="O538" s="71">
        <v>7</v>
      </c>
      <c r="P538" s="59">
        <v>0</v>
      </c>
      <c r="Q538" s="60"/>
      <c r="R538" s="60">
        <v>0</v>
      </c>
      <c r="S538" s="70">
        <v>1.38</v>
      </c>
      <c r="T538" s="71">
        <v>7</v>
      </c>
      <c r="U538" s="71">
        <v>11</v>
      </c>
      <c r="V538" s="77">
        <v>-4</v>
      </c>
      <c r="W538" s="77">
        <v>-0.51</v>
      </c>
      <c r="X538" s="77">
        <v>-0.51</v>
      </c>
      <c r="Y538" s="70">
        <v>8.8000000000000007</v>
      </c>
      <c r="Z538" s="71">
        <v>11.9</v>
      </c>
      <c r="AA538" s="77">
        <v>-3.2</v>
      </c>
      <c r="AB538" s="77">
        <v>-0.4</v>
      </c>
      <c r="AC538" s="77">
        <v>-0.69</v>
      </c>
      <c r="AD538" s="63" t="s">
        <v>25</v>
      </c>
    </row>
    <row r="539" spans="1:30" ht="17.25" thickBot="1">
      <c r="A539" s="72">
        <v>537</v>
      </c>
      <c r="B539" s="57" t="s">
        <v>2843</v>
      </c>
      <c r="C539" s="58" t="s">
        <v>1814</v>
      </c>
      <c r="D539" s="69" t="s">
        <v>103</v>
      </c>
      <c r="E539" s="58" t="s">
        <v>91</v>
      </c>
      <c r="F539" s="69" t="s">
        <v>3949</v>
      </c>
      <c r="G539" s="69">
        <v>1994</v>
      </c>
      <c r="H539" s="70">
        <v>8</v>
      </c>
      <c r="I539" s="71">
        <v>710</v>
      </c>
      <c r="J539" s="71">
        <v>89</v>
      </c>
      <c r="K539" s="71">
        <v>87.7</v>
      </c>
      <c r="L539" s="71">
        <v>7.9</v>
      </c>
      <c r="M539" s="70">
        <v>8</v>
      </c>
      <c r="N539" s="71">
        <v>89</v>
      </c>
      <c r="O539" s="71">
        <v>7</v>
      </c>
      <c r="P539" s="59">
        <v>0</v>
      </c>
      <c r="Q539" s="60"/>
      <c r="R539" s="60">
        <v>0</v>
      </c>
      <c r="S539" s="70">
        <v>1.63</v>
      </c>
      <c r="T539" s="71">
        <v>14</v>
      </c>
      <c r="U539" s="71">
        <v>15</v>
      </c>
      <c r="V539" s="77">
        <v>-1</v>
      </c>
      <c r="W539" s="77">
        <v>-0.13</v>
      </c>
      <c r="X539" s="77">
        <v>-1.03</v>
      </c>
      <c r="Y539" s="70">
        <v>11.4</v>
      </c>
      <c r="Z539" s="71">
        <v>16.8</v>
      </c>
      <c r="AA539" s="77">
        <v>-5.4</v>
      </c>
      <c r="AB539" s="77">
        <v>-0.69</v>
      </c>
      <c r="AC539" s="77">
        <v>-1.1499999999999999</v>
      </c>
      <c r="AD539" s="63" t="s">
        <v>25</v>
      </c>
    </row>
    <row r="540" spans="1:30" ht="17.25" thickBot="1">
      <c r="A540" s="72">
        <v>538</v>
      </c>
      <c r="B540" s="57" t="s">
        <v>2886</v>
      </c>
      <c r="C540" s="58" t="s">
        <v>1824</v>
      </c>
      <c r="D540" s="69" t="s">
        <v>102</v>
      </c>
      <c r="E540" s="58" t="s">
        <v>81</v>
      </c>
      <c r="F540" s="69" t="s">
        <v>4062</v>
      </c>
      <c r="G540" s="69">
        <v>2005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5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539</v>
      </c>
      <c r="B541" s="57" t="s">
        <v>350</v>
      </c>
      <c r="C541" s="58" t="s">
        <v>1814</v>
      </c>
      <c r="D541" s="69" t="s">
        <v>102</v>
      </c>
      <c r="E541" s="58" t="s">
        <v>83</v>
      </c>
      <c r="F541" s="69" t="s">
        <v>3950</v>
      </c>
      <c r="G541" s="69">
        <v>1995</v>
      </c>
      <c r="H541" s="70">
        <v>9</v>
      </c>
      <c r="I541" s="71">
        <v>768</v>
      </c>
      <c r="J541" s="71">
        <v>85</v>
      </c>
      <c r="K541" s="71">
        <v>94.8</v>
      </c>
      <c r="L541" s="71">
        <v>8.5</v>
      </c>
      <c r="M541" s="70">
        <v>9</v>
      </c>
      <c r="N541" s="71">
        <v>85</v>
      </c>
      <c r="O541" s="71">
        <v>4</v>
      </c>
      <c r="P541" s="59">
        <v>0</v>
      </c>
      <c r="Q541" s="60"/>
      <c r="R541" s="60">
        <v>0</v>
      </c>
      <c r="S541" s="70">
        <v>2.11</v>
      </c>
      <c r="T541" s="71">
        <v>21</v>
      </c>
      <c r="U541" s="71">
        <v>13</v>
      </c>
      <c r="V541" s="78">
        <v>8</v>
      </c>
      <c r="W541" s="78">
        <v>0.94</v>
      </c>
      <c r="X541" s="77">
        <v>-3.35</v>
      </c>
      <c r="Y541" s="70">
        <v>15.7</v>
      </c>
      <c r="Z541" s="71">
        <v>13.4</v>
      </c>
      <c r="AA541" s="78">
        <v>2.2999999999999998</v>
      </c>
      <c r="AB541" s="78">
        <v>0.27</v>
      </c>
      <c r="AC541" s="77">
        <v>-0.99</v>
      </c>
      <c r="AD541" s="63" t="s">
        <v>25</v>
      </c>
    </row>
    <row r="542" spans="1:30" ht="17.25" thickBot="1">
      <c r="A542" s="72">
        <v>540</v>
      </c>
      <c r="B542" s="57" t="s">
        <v>2844</v>
      </c>
      <c r="C542" s="58" t="s">
        <v>1814</v>
      </c>
      <c r="D542" s="69" t="s">
        <v>104</v>
      </c>
      <c r="E542" s="58" t="s">
        <v>73</v>
      </c>
      <c r="F542" s="69" t="s">
        <v>3951</v>
      </c>
      <c r="G542" s="69">
        <v>1995</v>
      </c>
      <c r="H542" s="70">
        <v>4</v>
      </c>
      <c r="I542" s="71">
        <v>360</v>
      </c>
      <c r="J542" s="71">
        <v>90</v>
      </c>
      <c r="K542" s="71">
        <v>44.4</v>
      </c>
      <c r="L542" s="71">
        <v>4</v>
      </c>
      <c r="M542" s="70">
        <v>4</v>
      </c>
      <c r="N542" s="71">
        <v>90</v>
      </c>
      <c r="O542" s="71">
        <v>4</v>
      </c>
      <c r="P542" s="59">
        <v>0</v>
      </c>
      <c r="Q542" s="60"/>
      <c r="R542" s="71">
        <v>4</v>
      </c>
      <c r="S542" s="70">
        <v>1.5</v>
      </c>
      <c r="T542" s="71">
        <v>9</v>
      </c>
      <c r="U542" s="71">
        <v>11</v>
      </c>
      <c r="V542" s="77">
        <v>-2</v>
      </c>
      <c r="W542" s="77">
        <v>-0.5</v>
      </c>
      <c r="X542" s="77">
        <v>-1.7</v>
      </c>
      <c r="Y542" s="70">
        <v>7.2</v>
      </c>
      <c r="Z542" s="71">
        <v>7.8</v>
      </c>
      <c r="AA542" s="77">
        <v>-0.6</v>
      </c>
      <c r="AB542" s="77">
        <v>-0.15</v>
      </c>
      <c r="AC542" s="77">
        <v>-0.82</v>
      </c>
      <c r="AD542" s="63" t="s">
        <v>25</v>
      </c>
    </row>
    <row r="543" spans="1:30" ht="17.25" thickBot="1">
      <c r="A543" s="72">
        <v>541</v>
      </c>
      <c r="B543" s="57" t="s">
        <v>351</v>
      </c>
      <c r="C543" s="58" t="s">
        <v>1814</v>
      </c>
      <c r="D543" s="69" t="s">
        <v>1821</v>
      </c>
      <c r="E543" s="58" t="s">
        <v>73</v>
      </c>
      <c r="F543" s="69" t="s">
        <v>3952</v>
      </c>
      <c r="G543" s="69">
        <v>1990</v>
      </c>
      <c r="H543" s="70">
        <v>8</v>
      </c>
      <c r="I543" s="71">
        <v>408</v>
      </c>
      <c r="J543" s="71">
        <v>51</v>
      </c>
      <c r="K543" s="71">
        <v>50.4</v>
      </c>
      <c r="L543" s="71">
        <v>4.5</v>
      </c>
      <c r="M543" s="70">
        <v>7</v>
      </c>
      <c r="N543" s="71">
        <v>54</v>
      </c>
      <c r="O543" s="60">
        <v>0</v>
      </c>
      <c r="P543" s="70">
        <v>1</v>
      </c>
      <c r="Q543" s="71">
        <v>31</v>
      </c>
      <c r="R543" s="60">
        <v>0</v>
      </c>
      <c r="S543" s="70">
        <v>1.63</v>
      </c>
      <c r="T543" s="71">
        <v>11</v>
      </c>
      <c r="U543" s="71">
        <v>7</v>
      </c>
      <c r="V543" s="78">
        <v>4</v>
      </c>
      <c r="W543" s="78">
        <v>0.88</v>
      </c>
      <c r="X543" s="78">
        <v>0.88</v>
      </c>
      <c r="Y543" s="70">
        <v>9.3000000000000007</v>
      </c>
      <c r="Z543" s="71">
        <v>6.3</v>
      </c>
      <c r="AA543" s="78">
        <v>3.1</v>
      </c>
      <c r="AB543" s="78">
        <v>0.67</v>
      </c>
      <c r="AC543" s="78">
        <v>0.74</v>
      </c>
      <c r="AD543" s="63" t="s">
        <v>25</v>
      </c>
    </row>
    <row r="544" spans="1:30" ht="17.25" thickBot="1">
      <c r="A544" s="72">
        <v>542</v>
      </c>
      <c r="B544" s="57" t="s">
        <v>352</v>
      </c>
      <c r="C544" s="58" t="s">
        <v>1814</v>
      </c>
      <c r="D544" s="69" t="s">
        <v>104</v>
      </c>
      <c r="E544" s="58" t="s">
        <v>63</v>
      </c>
      <c r="F544" s="69" t="s">
        <v>3953</v>
      </c>
      <c r="G544" s="69">
        <v>1997</v>
      </c>
      <c r="H544" s="70">
        <v>9</v>
      </c>
      <c r="I544" s="71">
        <v>810</v>
      </c>
      <c r="J544" s="71">
        <v>90</v>
      </c>
      <c r="K544" s="71">
        <v>100</v>
      </c>
      <c r="L544" s="71">
        <v>9</v>
      </c>
      <c r="M544" s="70">
        <v>9</v>
      </c>
      <c r="N544" s="71">
        <v>90</v>
      </c>
      <c r="O544" s="71">
        <v>9</v>
      </c>
      <c r="P544" s="59">
        <v>0</v>
      </c>
      <c r="Q544" s="60"/>
      <c r="R544" s="60">
        <v>0</v>
      </c>
      <c r="S544" s="70">
        <v>2.33</v>
      </c>
      <c r="T544" s="71">
        <v>18</v>
      </c>
      <c r="U544" s="71">
        <v>8</v>
      </c>
      <c r="V544" s="78">
        <v>10</v>
      </c>
      <c r="W544" s="78">
        <v>1.1100000000000001</v>
      </c>
      <c r="X544" s="60"/>
      <c r="Y544" s="70">
        <v>15.9</v>
      </c>
      <c r="Z544" s="71">
        <v>7.8</v>
      </c>
      <c r="AA544" s="78">
        <v>8</v>
      </c>
      <c r="AB544" s="78">
        <v>0.89</v>
      </c>
      <c r="AC544" s="60"/>
      <c r="AD544" s="63" t="s">
        <v>25</v>
      </c>
    </row>
    <row r="545" spans="1:30" ht="17.25" thickBot="1">
      <c r="A545" s="72">
        <v>543</v>
      </c>
      <c r="B545" s="57" t="s">
        <v>353</v>
      </c>
      <c r="C545" s="58" t="s">
        <v>1840</v>
      </c>
      <c r="D545" s="69" t="s">
        <v>1855</v>
      </c>
      <c r="E545" s="58" t="s">
        <v>87</v>
      </c>
      <c r="F545" s="69" t="s">
        <v>3954</v>
      </c>
      <c r="G545" s="69">
        <v>2001</v>
      </c>
      <c r="H545" s="70">
        <v>3</v>
      </c>
      <c r="I545" s="71">
        <v>112</v>
      </c>
      <c r="J545" s="71">
        <v>37</v>
      </c>
      <c r="K545" s="71">
        <v>13.8</v>
      </c>
      <c r="L545" s="71">
        <v>1.2</v>
      </c>
      <c r="M545" s="70">
        <v>1</v>
      </c>
      <c r="N545" s="71">
        <v>90</v>
      </c>
      <c r="O545" s="71">
        <v>1</v>
      </c>
      <c r="P545" s="70">
        <v>2</v>
      </c>
      <c r="Q545" s="71">
        <v>11</v>
      </c>
      <c r="R545" s="71">
        <v>2</v>
      </c>
      <c r="S545" s="70">
        <v>1.33</v>
      </c>
      <c r="T545" s="71">
        <v>3</v>
      </c>
      <c r="U545" s="71">
        <v>2</v>
      </c>
      <c r="V545" s="78">
        <v>1</v>
      </c>
      <c r="W545" s="78">
        <v>0.8</v>
      </c>
      <c r="X545" s="78">
        <v>1.19</v>
      </c>
      <c r="Y545" s="70">
        <v>2.2999999999999998</v>
      </c>
      <c r="Z545" s="71">
        <v>1.6</v>
      </c>
      <c r="AA545" s="78">
        <v>0.7</v>
      </c>
      <c r="AB545" s="78">
        <v>0.57999999999999996</v>
      </c>
      <c r="AC545" s="78">
        <v>0.9</v>
      </c>
      <c r="AD545" s="63" t="s">
        <v>25</v>
      </c>
    </row>
    <row r="546" spans="1:30" ht="17.25" thickBot="1">
      <c r="A546" s="72">
        <v>544</v>
      </c>
      <c r="B546" s="57" t="s">
        <v>354</v>
      </c>
      <c r="C546" s="58" t="s">
        <v>1824</v>
      </c>
      <c r="D546" s="69" t="s">
        <v>102</v>
      </c>
      <c r="E546" s="58" t="s">
        <v>75</v>
      </c>
      <c r="F546" s="69" t="s">
        <v>3955</v>
      </c>
      <c r="G546" s="69">
        <v>1988</v>
      </c>
      <c r="H546" s="70">
        <v>8</v>
      </c>
      <c r="I546" s="71">
        <v>535</v>
      </c>
      <c r="J546" s="71">
        <v>67</v>
      </c>
      <c r="K546" s="71">
        <v>66</v>
      </c>
      <c r="L546" s="71">
        <v>5.9</v>
      </c>
      <c r="M546" s="70">
        <v>6</v>
      </c>
      <c r="N546" s="71">
        <v>82</v>
      </c>
      <c r="O546" s="71">
        <v>4</v>
      </c>
      <c r="P546" s="70">
        <v>2</v>
      </c>
      <c r="Q546" s="71">
        <v>21</v>
      </c>
      <c r="R546" s="60">
        <v>0</v>
      </c>
      <c r="S546" s="70">
        <v>1.25</v>
      </c>
      <c r="T546" s="71">
        <v>4</v>
      </c>
      <c r="U546" s="71">
        <v>7</v>
      </c>
      <c r="V546" s="77">
        <v>-3</v>
      </c>
      <c r="W546" s="77">
        <v>-0.5</v>
      </c>
      <c r="X546" s="78">
        <v>0.8</v>
      </c>
      <c r="Y546" s="70">
        <v>6.1</v>
      </c>
      <c r="Z546" s="71">
        <v>9.1</v>
      </c>
      <c r="AA546" s="77">
        <v>-3</v>
      </c>
      <c r="AB546" s="77">
        <v>-0.5</v>
      </c>
      <c r="AC546" s="78">
        <v>0.83</v>
      </c>
      <c r="AD546" s="63" t="s">
        <v>25</v>
      </c>
    </row>
    <row r="547" spans="1:30" ht="17.25" thickBot="1">
      <c r="A547" s="72">
        <v>545</v>
      </c>
      <c r="B547" s="57" t="s">
        <v>355</v>
      </c>
      <c r="C547" s="58" t="s">
        <v>1814</v>
      </c>
      <c r="D547" s="69" t="s">
        <v>102</v>
      </c>
      <c r="E547" s="58" t="s">
        <v>67</v>
      </c>
      <c r="F547" s="69" t="s">
        <v>3956</v>
      </c>
      <c r="G547" s="69">
        <v>1992</v>
      </c>
      <c r="H547" s="70">
        <v>8</v>
      </c>
      <c r="I547" s="71">
        <v>333</v>
      </c>
      <c r="J547" s="71">
        <v>42</v>
      </c>
      <c r="K547" s="71">
        <v>41.1</v>
      </c>
      <c r="L547" s="71">
        <v>3.7</v>
      </c>
      <c r="M547" s="70">
        <v>3</v>
      </c>
      <c r="N547" s="71">
        <v>76</v>
      </c>
      <c r="O547" s="71">
        <v>1</v>
      </c>
      <c r="P547" s="70">
        <v>5</v>
      </c>
      <c r="Q547" s="71">
        <v>21</v>
      </c>
      <c r="R547" s="60">
        <v>0</v>
      </c>
      <c r="S547" s="70">
        <v>1.63</v>
      </c>
      <c r="T547" s="71">
        <v>14</v>
      </c>
      <c r="U547" s="71">
        <v>5</v>
      </c>
      <c r="V547" s="78">
        <v>9</v>
      </c>
      <c r="W547" s="78">
        <v>2.4300000000000002</v>
      </c>
      <c r="X547" s="78">
        <v>1.3</v>
      </c>
      <c r="Y547" s="70">
        <v>9.1999999999999993</v>
      </c>
      <c r="Z547" s="71">
        <v>3</v>
      </c>
      <c r="AA547" s="78">
        <v>6.2</v>
      </c>
      <c r="AB547" s="78">
        <v>1.69</v>
      </c>
      <c r="AC547" s="78">
        <v>0.91</v>
      </c>
      <c r="AD547" s="63" t="s">
        <v>25</v>
      </c>
    </row>
    <row r="548" spans="1:30" ht="17.25" thickBot="1">
      <c r="A548" s="72">
        <v>546</v>
      </c>
      <c r="B548" s="57" t="s">
        <v>356</v>
      </c>
      <c r="C548" s="58" t="s">
        <v>1840</v>
      </c>
      <c r="D548" s="69" t="s">
        <v>102</v>
      </c>
      <c r="E548" s="58" t="s">
        <v>75</v>
      </c>
      <c r="F548" s="69" t="s">
        <v>3957</v>
      </c>
      <c r="G548" s="69">
        <v>1997</v>
      </c>
      <c r="H548" s="70">
        <v>9</v>
      </c>
      <c r="I548" s="71">
        <v>517</v>
      </c>
      <c r="J548" s="71">
        <v>57</v>
      </c>
      <c r="K548" s="71">
        <v>63.8</v>
      </c>
      <c r="L548" s="71">
        <v>5.7</v>
      </c>
      <c r="M548" s="70">
        <v>6</v>
      </c>
      <c r="N548" s="71">
        <v>77</v>
      </c>
      <c r="O548" s="71">
        <v>2</v>
      </c>
      <c r="P548" s="70">
        <v>3</v>
      </c>
      <c r="Q548" s="71">
        <v>18</v>
      </c>
      <c r="R548" s="60">
        <v>0</v>
      </c>
      <c r="S548" s="70">
        <v>1.22</v>
      </c>
      <c r="T548" s="71">
        <v>5</v>
      </c>
      <c r="U548" s="71">
        <v>10</v>
      </c>
      <c r="V548" s="77">
        <v>-5</v>
      </c>
      <c r="W548" s="77">
        <v>-0.87</v>
      </c>
      <c r="X548" s="77">
        <v>-0.26</v>
      </c>
      <c r="Y548" s="70">
        <v>6</v>
      </c>
      <c r="Z548" s="71">
        <v>12.7</v>
      </c>
      <c r="AA548" s="77">
        <v>-6.7</v>
      </c>
      <c r="AB548" s="77">
        <v>-1.17</v>
      </c>
      <c r="AC548" s="77">
        <v>-1.07</v>
      </c>
      <c r="AD548" s="63" t="s">
        <v>25</v>
      </c>
    </row>
    <row r="549" spans="1:30" ht="17.25" thickBot="1">
      <c r="A549" s="72">
        <v>547</v>
      </c>
      <c r="B549" s="57" t="s">
        <v>357</v>
      </c>
      <c r="C549" s="58" t="s">
        <v>1859</v>
      </c>
      <c r="D549" s="69" t="s">
        <v>102</v>
      </c>
      <c r="E549" s="58" t="s">
        <v>77</v>
      </c>
      <c r="F549" s="69" t="s">
        <v>3958</v>
      </c>
      <c r="G549" s="69">
        <v>1996</v>
      </c>
      <c r="H549" s="70">
        <v>9</v>
      </c>
      <c r="I549" s="71">
        <v>758</v>
      </c>
      <c r="J549" s="71">
        <v>84</v>
      </c>
      <c r="K549" s="71">
        <v>93.6</v>
      </c>
      <c r="L549" s="71">
        <v>8.4</v>
      </c>
      <c r="M549" s="70">
        <v>9</v>
      </c>
      <c r="N549" s="71">
        <v>84</v>
      </c>
      <c r="O549" s="71">
        <v>6</v>
      </c>
      <c r="P549" s="59">
        <v>0</v>
      </c>
      <c r="Q549" s="60"/>
      <c r="R549" s="60">
        <v>0</v>
      </c>
      <c r="S549" s="70">
        <v>1.1100000000000001</v>
      </c>
      <c r="T549" s="71">
        <v>13</v>
      </c>
      <c r="U549" s="71">
        <v>10</v>
      </c>
      <c r="V549" s="78">
        <v>3</v>
      </c>
      <c r="W549" s="78">
        <v>0.36</v>
      </c>
      <c r="X549" s="78">
        <v>2.09</v>
      </c>
      <c r="Y549" s="70">
        <v>14.9</v>
      </c>
      <c r="Z549" s="71">
        <v>9.8000000000000007</v>
      </c>
      <c r="AA549" s="78">
        <v>5.2</v>
      </c>
      <c r="AB549" s="78">
        <v>0.61</v>
      </c>
      <c r="AC549" s="77">
        <v>-0.69</v>
      </c>
      <c r="AD549" s="63" t="s">
        <v>25</v>
      </c>
    </row>
    <row r="550" spans="1:30" ht="17.25" thickBot="1">
      <c r="A550" s="72">
        <v>548</v>
      </c>
      <c r="B550" s="57" t="s">
        <v>358</v>
      </c>
      <c r="C550" s="58" t="s">
        <v>1869</v>
      </c>
      <c r="D550" s="69" t="s">
        <v>102</v>
      </c>
      <c r="E550" s="58" t="s">
        <v>87</v>
      </c>
      <c r="F550" s="69" t="s">
        <v>3959</v>
      </c>
      <c r="G550" s="69">
        <v>1991</v>
      </c>
      <c r="H550" s="70">
        <v>9</v>
      </c>
      <c r="I550" s="71">
        <v>238</v>
      </c>
      <c r="J550" s="71">
        <v>26</v>
      </c>
      <c r="K550" s="71">
        <v>29.4</v>
      </c>
      <c r="L550" s="71">
        <v>2.6</v>
      </c>
      <c r="M550" s="70">
        <v>2</v>
      </c>
      <c r="N550" s="71">
        <v>83</v>
      </c>
      <c r="O550" s="71">
        <v>1</v>
      </c>
      <c r="P550" s="70">
        <v>7</v>
      </c>
      <c r="Q550" s="71">
        <v>10</v>
      </c>
      <c r="R550" s="60">
        <v>0</v>
      </c>
      <c r="S550" s="70">
        <v>1.1100000000000001</v>
      </c>
      <c r="T550" s="71">
        <v>3</v>
      </c>
      <c r="U550" s="71">
        <v>2</v>
      </c>
      <c r="V550" s="78">
        <v>1</v>
      </c>
      <c r="W550" s="78">
        <v>0.38</v>
      </c>
      <c r="X550" s="78">
        <v>0.85</v>
      </c>
      <c r="Y550" s="70">
        <v>4.5999999999999996</v>
      </c>
      <c r="Z550" s="71">
        <v>5</v>
      </c>
      <c r="AA550" s="77">
        <v>-0.4</v>
      </c>
      <c r="AB550" s="77">
        <v>-0.14000000000000001</v>
      </c>
      <c r="AC550" s="78">
        <v>0.08</v>
      </c>
      <c r="AD550" s="63" t="s">
        <v>25</v>
      </c>
    </row>
    <row r="551" spans="1:30" ht="17.25" thickBot="1">
      <c r="A551" s="72">
        <v>549</v>
      </c>
      <c r="B551" s="57" t="s">
        <v>2722</v>
      </c>
      <c r="C551" s="58" t="s">
        <v>1814</v>
      </c>
      <c r="D551" s="69" t="s">
        <v>1821</v>
      </c>
      <c r="E551" s="58" t="s">
        <v>2653</v>
      </c>
      <c r="F551" s="69" t="s">
        <v>3960</v>
      </c>
      <c r="G551" s="69">
        <v>1994</v>
      </c>
      <c r="H551" s="70">
        <v>7</v>
      </c>
      <c r="I551" s="71">
        <v>81</v>
      </c>
      <c r="J551" s="71">
        <v>12</v>
      </c>
      <c r="K551" s="71">
        <v>10</v>
      </c>
      <c r="L551" s="71">
        <v>0.9</v>
      </c>
      <c r="M551" s="59">
        <v>0</v>
      </c>
      <c r="N551" s="60"/>
      <c r="O551" s="60">
        <v>0</v>
      </c>
      <c r="P551" s="70">
        <v>7</v>
      </c>
      <c r="Q551" s="71">
        <v>12</v>
      </c>
      <c r="R551" s="71">
        <v>2</v>
      </c>
      <c r="S551" s="70">
        <v>0.71</v>
      </c>
      <c r="T551" s="71">
        <v>3</v>
      </c>
      <c r="U551" s="71">
        <v>2</v>
      </c>
      <c r="V551" s="78">
        <v>1</v>
      </c>
      <c r="W551" s="78">
        <v>1.1100000000000001</v>
      </c>
      <c r="X551" s="78">
        <v>2.35</v>
      </c>
      <c r="Y551" s="70">
        <v>2.4</v>
      </c>
      <c r="Z551" s="71">
        <v>1.6</v>
      </c>
      <c r="AA551" s="78">
        <v>0.8</v>
      </c>
      <c r="AB551" s="78">
        <v>0.93</v>
      </c>
      <c r="AC551" s="78">
        <v>1.83</v>
      </c>
      <c r="AD551" s="63" t="s">
        <v>25</v>
      </c>
    </row>
    <row r="552" spans="1:30" ht="17.25" thickBot="1">
      <c r="A552" s="72">
        <v>550</v>
      </c>
      <c r="B552" s="57" t="s">
        <v>359</v>
      </c>
      <c r="C552" s="58" t="s">
        <v>1814</v>
      </c>
      <c r="D552" s="69" t="s">
        <v>104</v>
      </c>
      <c r="E552" s="58" t="s">
        <v>87</v>
      </c>
      <c r="F552" s="69" t="s">
        <v>3961</v>
      </c>
      <c r="G552" s="69">
        <v>1997</v>
      </c>
      <c r="H552" s="70">
        <v>6</v>
      </c>
      <c r="I552" s="71">
        <v>438</v>
      </c>
      <c r="J552" s="71">
        <v>73</v>
      </c>
      <c r="K552" s="71">
        <v>54.1</v>
      </c>
      <c r="L552" s="71">
        <v>4.9000000000000004</v>
      </c>
      <c r="M552" s="70">
        <v>5</v>
      </c>
      <c r="N552" s="71">
        <v>85</v>
      </c>
      <c r="O552" s="71">
        <v>3</v>
      </c>
      <c r="P552" s="70">
        <v>1</v>
      </c>
      <c r="Q552" s="71">
        <v>13</v>
      </c>
      <c r="R552" s="71">
        <v>3</v>
      </c>
      <c r="S552" s="70">
        <v>1.33</v>
      </c>
      <c r="T552" s="71">
        <v>7</v>
      </c>
      <c r="U552" s="71">
        <v>8</v>
      </c>
      <c r="V552" s="77">
        <v>-1</v>
      </c>
      <c r="W552" s="77">
        <v>-0.21</v>
      </c>
      <c r="X552" s="78">
        <v>0.04</v>
      </c>
      <c r="Y552" s="70">
        <v>5.0999999999999996</v>
      </c>
      <c r="Z552" s="71">
        <v>7.1</v>
      </c>
      <c r="AA552" s="77">
        <v>-2</v>
      </c>
      <c r="AB552" s="77">
        <v>-0.41</v>
      </c>
      <c r="AC552" s="77">
        <v>-0.47</v>
      </c>
      <c r="AD552" s="63" t="s">
        <v>25</v>
      </c>
    </row>
    <row r="553" spans="1:30" ht="17.25" thickBot="1">
      <c r="A553" s="72">
        <v>551</v>
      </c>
      <c r="B553" s="57" t="s">
        <v>380</v>
      </c>
      <c r="C553" s="58" t="s">
        <v>1864</v>
      </c>
      <c r="D553" s="69" t="s">
        <v>103</v>
      </c>
      <c r="E553" s="58" t="s">
        <v>77</v>
      </c>
      <c r="F553" s="69" t="s">
        <v>3962</v>
      </c>
      <c r="G553" s="69">
        <v>2004</v>
      </c>
      <c r="H553" s="70">
        <v>1</v>
      </c>
      <c r="I553" s="71">
        <v>15</v>
      </c>
      <c r="J553" s="71">
        <v>15</v>
      </c>
      <c r="K553" s="71">
        <v>1.9</v>
      </c>
      <c r="L553" s="71">
        <v>0.2</v>
      </c>
      <c r="M553" s="59">
        <v>0</v>
      </c>
      <c r="N553" s="60"/>
      <c r="O553" s="60">
        <v>0</v>
      </c>
      <c r="P553" s="70">
        <v>1</v>
      </c>
      <c r="Q553" s="71">
        <v>15</v>
      </c>
      <c r="R553" s="71">
        <v>8</v>
      </c>
      <c r="S553" s="70">
        <v>3</v>
      </c>
      <c r="T553" s="71">
        <v>1</v>
      </c>
      <c r="U553" s="60">
        <v>0</v>
      </c>
      <c r="V553" s="78">
        <v>1</v>
      </c>
      <c r="W553" s="78">
        <v>6</v>
      </c>
      <c r="X553" s="78">
        <v>5.89</v>
      </c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552</v>
      </c>
      <c r="B554" s="57" t="s">
        <v>360</v>
      </c>
      <c r="C554" s="58" t="s">
        <v>1814</v>
      </c>
      <c r="D554" s="69" t="s">
        <v>103</v>
      </c>
      <c r="E554" s="58" t="s">
        <v>87</v>
      </c>
      <c r="F554" s="69" t="s">
        <v>3963</v>
      </c>
      <c r="G554" s="69">
        <v>1997</v>
      </c>
      <c r="H554" s="70">
        <v>7</v>
      </c>
      <c r="I554" s="71">
        <v>340</v>
      </c>
      <c r="J554" s="71">
        <v>49</v>
      </c>
      <c r="K554" s="71">
        <v>42</v>
      </c>
      <c r="L554" s="71">
        <v>3.8</v>
      </c>
      <c r="M554" s="70">
        <v>3</v>
      </c>
      <c r="N554" s="71">
        <v>90</v>
      </c>
      <c r="O554" s="71">
        <v>3</v>
      </c>
      <c r="P554" s="70">
        <v>4</v>
      </c>
      <c r="Q554" s="71">
        <v>18</v>
      </c>
      <c r="R554" s="71">
        <v>1</v>
      </c>
      <c r="S554" s="70">
        <v>1.29</v>
      </c>
      <c r="T554" s="71">
        <v>5</v>
      </c>
      <c r="U554" s="71">
        <v>7</v>
      </c>
      <c r="V554" s="77">
        <v>-2</v>
      </c>
      <c r="W554" s="77">
        <v>-0.53</v>
      </c>
      <c r="X554" s="77">
        <v>-0.53</v>
      </c>
      <c r="Y554" s="70">
        <v>3.8</v>
      </c>
      <c r="Z554" s="71">
        <v>7.7</v>
      </c>
      <c r="AA554" s="77">
        <v>-3.9</v>
      </c>
      <c r="AB554" s="77">
        <v>-1.03</v>
      </c>
      <c r="AC554" s="77">
        <v>-1.43</v>
      </c>
      <c r="AD554" s="63" t="s">
        <v>25</v>
      </c>
    </row>
    <row r="555" spans="1:30" ht="17.25" thickBot="1">
      <c r="A555" s="72">
        <v>553</v>
      </c>
      <c r="B555" s="57" t="s">
        <v>361</v>
      </c>
      <c r="C555" s="58" t="s">
        <v>1814</v>
      </c>
      <c r="D555" s="69" t="s">
        <v>104</v>
      </c>
      <c r="E555" s="58" t="s">
        <v>96</v>
      </c>
      <c r="F555" s="69" t="s">
        <v>3964</v>
      </c>
      <c r="G555" s="69">
        <v>1985</v>
      </c>
      <c r="H555" s="70">
        <v>9</v>
      </c>
      <c r="I555" s="71">
        <v>739</v>
      </c>
      <c r="J555" s="71">
        <v>82</v>
      </c>
      <c r="K555" s="71">
        <v>91.2</v>
      </c>
      <c r="L555" s="71">
        <v>8.1999999999999993</v>
      </c>
      <c r="M555" s="70">
        <v>9</v>
      </c>
      <c r="N555" s="71">
        <v>82</v>
      </c>
      <c r="O555" s="71">
        <v>6</v>
      </c>
      <c r="P555" s="59">
        <v>0</v>
      </c>
      <c r="Q555" s="60"/>
      <c r="R555" s="60">
        <v>0</v>
      </c>
      <c r="S555" s="70">
        <v>0.78</v>
      </c>
      <c r="T555" s="71">
        <v>9</v>
      </c>
      <c r="U555" s="71">
        <v>12</v>
      </c>
      <c r="V555" s="77">
        <v>-3</v>
      </c>
      <c r="W555" s="77">
        <v>-0.37</v>
      </c>
      <c r="X555" s="78">
        <v>2.17</v>
      </c>
      <c r="Y555" s="70">
        <v>14.6</v>
      </c>
      <c r="Z555" s="71">
        <v>10.6</v>
      </c>
      <c r="AA555" s="78">
        <v>4</v>
      </c>
      <c r="AB555" s="78">
        <v>0.49</v>
      </c>
      <c r="AC555" s="78">
        <v>2.54</v>
      </c>
      <c r="AD555" s="63" t="s">
        <v>25</v>
      </c>
    </row>
    <row r="556" spans="1:30" ht="17.25" thickBot="1">
      <c r="A556" s="72">
        <v>554</v>
      </c>
      <c r="B556" s="57" t="s">
        <v>1789</v>
      </c>
      <c r="C556" s="58" t="s">
        <v>1864</v>
      </c>
      <c r="D556" s="69" t="s">
        <v>104</v>
      </c>
      <c r="E556" s="58" t="s">
        <v>95</v>
      </c>
      <c r="F556" s="69" t="s">
        <v>3965</v>
      </c>
      <c r="G556" s="69">
        <v>2002</v>
      </c>
      <c r="H556" s="70">
        <v>9</v>
      </c>
      <c r="I556" s="71">
        <v>810</v>
      </c>
      <c r="J556" s="71">
        <v>90</v>
      </c>
      <c r="K556" s="71">
        <v>100</v>
      </c>
      <c r="L556" s="71">
        <v>9</v>
      </c>
      <c r="M556" s="70">
        <v>9</v>
      </c>
      <c r="N556" s="71">
        <v>90</v>
      </c>
      <c r="O556" s="71">
        <v>9</v>
      </c>
      <c r="P556" s="59">
        <v>0</v>
      </c>
      <c r="Q556" s="60"/>
      <c r="R556" s="60">
        <v>0</v>
      </c>
      <c r="S556" s="70">
        <v>0.33</v>
      </c>
      <c r="T556" s="71">
        <v>6</v>
      </c>
      <c r="U556" s="71">
        <v>20</v>
      </c>
      <c r="V556" s="77">
        <v>-14</v>
      </c>
      <c r="W556" s="77">
        <v>-1.56</v>
      </c>
      <c r="X556" s="60"/>
      <c r="Y556" s="70">
        <v>9.4</v>
      </c>
      <c r="Z556" s="71">
        <v>21</v>
      </c>
      <c r="AA556" s="77">
        <v>-11.5</v>
      </c>
      <c r="AB556" s="77">
        <v>-1.28</v>
      </c>
      <c r="AC556" s="60"/>
      <c r="AD556" s="63" t="s">
        <v>25</v>
      </c>
    </row>
    <row r="557" spans="1:30" ht="17.25" thickBot="1">
      <c r="A557" s="72">
        <v>555</v>
      </c>
      <c r="B557" s="57" t="s">
        <v>2957</v>
      </c>
      <c r="C557" s="58" t="s">
        <v>1854</v>
      </c>
      <c r="D557" s="69" t="s">
        <v>1821</v>
      </c>
      <c r="E557" s="58" t="s">
        <v>83</v>
      </c>
      <c r="F557" s="69" t="s">
        <v>3476</v>
      </c>
      <c r="G557" s="69">
        <v>1999</v>
      </c>
      <c r="H557" s="70">
        <v>7</v>
      </c>
      <c r="I557" s="71">
        <v>334</v>
      </c>
      <c r="J557" s="71">
        <v>48</v>
      </c>
      <c r="K557" s="71">
        <v>41.2</v>
      </c>
      <c r="L557" s="71">
        <v>3.7</v>
      </c>
      <c r="M557" s="70">
        <v>4</v>
      </c>
      <c r="N557" s="71">
        <v>65</v>
      </c>
      <c r="O557" s="60">
        <v>0</v>
      </c>
      <c r="P557" s="70">
        <v>3</v>
      </c>
      <c r="Q557" s="71">
        <v>24</v>
      </c>
      <c r="R557" s="60">
        <v>0</v>
      </c>
      <c r="S557" s="70">
        <v>2.29</v>
      </c>
      <c r="T557" s="71">
        <v>7</v>
      </c>
      <c r="U557" s="71">
        <v>3</v>
      </c>
      <c r="V557" s="78">
        <v>4</v>
      </c>
      <c r="W557" s="78">
        <v>1.08</v>
      </c>
      <c r="X557" s="77">
        <v>-0.06</v>
      </c>
      <c r="Y557" s="70">
        <v>5.4</v>
      </c>
      <c r="Z557" s="71">
        <v>5.3</v>
      </c>
      <c r="AA557" s="78">
        <v>0.1</v>
      </c>
      <c r="AB557" s="78">
        <v>0.03</v>
      </c>
      <c r="AC557" s="77">
        <v>-0.5</v>
      </c>
      <c r="AD557" s="63" t="s">
        <v>25</v>
      </c>
    </row>
    <row r="558" spans="1:30" ht="17.25" thickBot="1">
      <c r="A558" s="72">
        <v>556</v>
      </c>
      <c r="B558" s="57" t="s">
        <v>2723</v>
      </c>
      <c r="C558" s="58" t="s">
        <v>1815</v>
      </c>
      <c r="D558" s="69" t="s">
        <v>1821</v>
      </c>
      <c r="E558" s="58" t="s">
        <v>2350</v>
      </c>
      <c r="F558" s="69" t="s">
        <v>3735</v>
      </c>
      <c r="G558" s="69">
        <v>2000</v>
      </c>
      <c r="H558" s="70">
        <v>3</v>
      </c>
      <c r="I558" s="71">
        <v>60</v>
      </c>
      <c r="J558" s="71">
        <v>20</v>
      </c>
      <c r="K558" s="71">
        <v>7.4</v>
      </c>
      <c r="L558" s="71">
        <v>0.7</v>
      </c>
      <c r="M558" s="59">
        <v>0</v>
      </c>
      <c r="N558" s="60"/>
      <c r="O558" s="60">
        <v>0</v>
      </c>
      <c r="P558" s="70">
        <v>3</v>
      </c>
      <c r="Q558" s="71">
        <v>20</v>
      </c>
      <c r="R558" s="71">
        <v>2</v>
      </c>
      <c r="S558" s="70">
        <v>0.33</v>
      </c>
      <c r="T558" s="60">
        <v>0</v>
      </c>
      <c r="U558" s="71">
        <v>1</v>
      </c>
      <c r="V558" s="77">
        <v>-1</v>
      </c>
      <c r="W558" s="77">
        <v>-1.5</v>
      </c>
      <c r="X558" s="78">
        <v>0.3</v>
      </c>
      <c r="Y558" s="70">
        <v>0.4</v>
      </c>
      <c r="Z558" s="71">
        <v>1.2</v>
      </c>
      <c r="AA558" s="77">
        <v>-0.8</v>
      </c>
      <c r="AB558" s="77">
        <v>-1.1499999999999999</v>
      </c>
      <c r="AC558" s="77">
        <v>-0.03</v>
      </c>
      <c r="AD558" s="63" t="s">
        <v>25</v>
      </c>
    </row>
    <row r="559" spans="1:30" ht="17.25" thickBot="1">
      <c r="A559" s="72">
        <v>557</v>
      </c>
      <c r="B559" s="57" t="s">
        <v>2845</v>
      </c>
      <c r="C559" s="58" t="s">
        <v>1864</v>
      </c>
      <c r="D559" s="69" t="s">
        <v>104</v>
      </c>
      <c r="E559" s="58" t="s">
        <v>63</v>
      </c>
      <c r="F559" s="69" t="s">
        <v>3966</v>
      </c>
      <c r="G559" s="69">
        <v>1996</v>
      </c>
      <c r="H559" s="70">
        <v>8</v>
      </c>
      <c r="I559" s="71">
        <v>468</v>
      </c>
      <c r="J559" s="71">
        <v>59</v>
      </c>
      <c r="K559" s="71">
        <v>57.8</v>
      </c>
      <c r="L559" s="71">
        <v>5.2</v>
      </c>
      <c r="M559" s="70">
        <v>6</v>
      </c>
      <c r="N559" s="71">
        <v>72</v>
      </c>
      <c r="O559" s="71">
        <v>1</v>
      </c>
      <c r="P559" s="70">
        <v>2</v>
      </c>
      <c r="Q559" s="71">
        <v>19</v>
      </c>
      <c r="R559" s="60">
        <v>0</v>
      </c>
      <c r="S559" s="70">
        <v>2.25</v>
      </c>
      <c r="T559" s="71">
        <v>9</v>
      </c>
      <c r="U559" s="71">
        <v>5</v>
      </c>
      <c r="V559" s="78">
        <v>4</v>
      </c>
      <c r="W559" s="78">
        <v>0.77</v>
      </c>
      <c r="X559" s="77">
        <v>-0.81</v>
      </c>
      <c r="Y559" s="70">
        <v>8.9</v>
      </c>
      <c r="Z559" s="71">
        <v>5.0999999999999996</v>
      </c>
      <c r="AA559" s="78">
        <v>3.8</v>
      </c>
      <c r="AB559" s="78">
        <v>0.74</v>
      </c>
      <c r="AC559" s="77">
        <v>-0.36</v>
      </c>
      <c r="AD559" s="63" t="s">
        <v>25</v>
      </c>
    </row>
    <row r="560" spans="1:30" ht="17.25" thickBot="1">
      <c r="A560" s="72">
        <v>558</v>
      </c>
      <c r="B560" s="57" t="s">
        <v>362</v>
      </c>
      <c r="C560" s="58" t="s">
        <v>1816</v>
      </c>
      <c r="D560" s="69" t="s">
        <v>104</v>
      </c>
      <c r="E560" s="58" t="s">
        <v>91</v>
      </c>
      <c r="F560" s="69" t="s">
        <v>3967</v>
      </c>
      <c r="G560" s="69">
        <v>1994</v>
      </c>
      <c r="H560" s="70">
        <v>9</v>
      </c>
      <c r="I560" s="71">
        <v>810</v>
      </c>
      <c r="J560" s="71">
        <v>90</v>
      </c>
      <c r="K560" s="71">
        <v>100</v>
      </c>
      <c r="L560" s="71">
        <v>9</v>
      </c>
      <c r="M560" s="70">
        <v>9</v>
      </c>
      <c r="N560" s="71">
        <v>90</v>
      </c>
      <c r="O560" s="71">
        <v>9</v>
      </c>
      <c r="P560" s="59">
        <v>0</v>
      </c>
      <c r="Q560" s="60"/>
      <c r="R560" s="60">
        <v>0</v>
      </c>
      <c r="S560" s="70">
        <v>1.56</v>
      </c>
      <c r="T560" s="71">
        <v>16</v>
      </c>
      <c r="U560" s="71">
        <v>16</v>
      </c>
      <c r="V560" s="60">
        <v>0</v>
      </c>
      <c r="W560" s="60">
        <v>0</v>
      </c>
      <c r="X560" s="60"/>
      <c r="Y560" s="70">
        <v>13.3</v>
      </c>
      <c r="Z560" s="71">
        <v>18.3</v>
      </c>
      <c r="AA560" s="77">
        <v>-4.9000000000000004</v>
      </c>
      <c r="AB560" s="77">
        <v>-0.55000000000000004</v>
      </c>
      <c r="AC560" s="60"/>
      <c r="AD560" s="63" t="s">
        <v>25</v>
      </c>
    </row>
    <row r="561" spans="1:30" ht="17.25" thickBot="1">
      <c r="A561" s="72">
        <v>559</v>
      </c>
      <c r="B561" s="57" t="s">
        <v>2972</v>
      </c>
      <c r="C561" s="58" t="s">
        <v>1836</v>
      </c>
      <c r="D561" s="69" t="s">
        <v>111</v>
      </c>
      <c r="E561" s="58" t="s">
        <v>83</v>
      </c>
      <c r="F561" s="69" t="s">
        <v>4063</v>
      </c>
      <c r="G561" s="69">
        <v>2004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>
      <c r="A562" s="73">
        <v>560</v>
      </c>
      <c r="B562" s="64" t="s">
        <v>363</v>
      </c>
      <c r="C562" s="65" t="s">
        <v>1818</v>
      </c>
      <c r="D562" s="74" t="s">
        <v>103</v>
      </c>
      <c r="E562" s="65" t="s">
        <v>63</v>
      </c>
      <c r="F562" s="74" t="s">
        <v>3968</v>
      </c>
      <c r="G562" s="74">
        <v>1998</v>
      </c>
      <c r="H562" s="75">
        <v>9</v>
      </c>
      <c r="I562" s="76">
        <v>787</v>
      </c>
      <c r="J562" s="76">
        <v>87</v>
      </c>
      <c r="K562" s="76">
        <v>97.2</v>
      </c>
      <c r="L562" s="76">
        <v>8.6999999999999993</v>
      </c>
      <c r="M562" s="75">
        <v>9</v>
      </c>
      <c r="N562" s="76">
        <v>87</v>
      </c>
      <c r="O562" s="76">
        <v>5</v>
      </c>
      <c r="P562" s="66">
        <v>0</v>
      </c>
      <c r="Q562" s="67"/>
      <c r="R562" s="67">
        <v>0</v>
      </c>
      <c r="S562" s="75">
        <v>2.33</v>
      </c>
      <c r="T562" s="76">
        <v>16</v>
      </c>
      <c r="U562" s="76">
        <v>7</v>
      </c>
      <c r="V562" s="81">
        <v>9</v>
      </c>
      <c r="W562" s="81">
        <v>1.03</v>
      </c>
      <c r="X562" s="92">
        <v>-2.88</v>
      </c>
      <c r="Y562" s="75">
        <v>14.1</v>
      </c>
      <c r="Z562" s="76">
        <v>7.2</v>
      </c>
      <c r="AA562" s="81">
        <v>6.9</v>
      </c>
      <c r="AB562" s="81">
        <v>0.79</v>
      </c>
      <c r="AC562" s="92">
        <v>-3.64</v>
      </c>
      <c r="AD562" s="68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D87B380A-234D-45D3-9A20-A1E82F61DEBC}"/>
    <hyperlink ref="C3" r:id="rId2" display="https://fbref.com/en/country/ENG/England-Football" xr:uid="{36FA929C-3CF1-4276-927E-750A7C63E123}"/>
    <hyperlink ref="E3" r:id="rId3" display="https://fbref.com/en/squads/4ba7cbea/Bournemouth-Stats" xr:uid="{127E1C16-974B-4405-A01E-2B5F85EA4554}"/>
    <hyperlink ref="AD3" r:id="rId4" display="https://fbref.com/en/players/774cf58b/matchlogs/2023-2024/summary/Max-Aarons-Match-Logs" xr:uid="{B1F83E0B-AF83-4163-BC1C-0CDAEA19EC42}"/>
    <hyperlink ref="B4" r:id="rId5" display="https://fbref.com/en/players/77816c91/Benie-Adama-Traore" xr:uid="{A890F7BE-D5D8-4C3C-9380-5E60DAA3BA08}"/>
    <hyperlink ref="C4" r:id="rId6" display="https://fbref.com/en/country/CIV/Cote-dIvoire-Football" xr:uid="{FF01EB05-BE4C-4FA2-B4B8-3CB04ACAE93C}"/>
    <hyperlink ref="E4" r:id="rId7" display="https://fbref.com/en/squads/1df6b87e/Sheffield-United-Stats" xr:uid="{B0EE3387-5E48-4866-B2DA-D5136F82D52C}"/>
    <hyperlink ref="AD4" r:id="rId8" display="https://fbref.com/en/players/77816c91/matchlogs/2023-2024/summary/Benie-Adama-Traore-Match-Logs" xr:uid="{976069EA-9A36-4B1E-8563-4DEBB53AC5E4}"/>
    <hyperlink ref="B5" r:id="rId9" display="https://fbref.com/en/players/c81d773d/Tosin-Adarabioyo" xr:uid="{2EB4C208-41C4-4D62-8A49-EFC4EB7E0ABC}"/>
    <hyperlink ref="C5" r:id="rId10" display="https://fbref.com/en/country/ENG/England-Football" xr:uid="{CEF58833-8A28-4E56-8544-4E5922430174}"/>
    <hyperlink ref="E5" r:id="rId11" display="https://fbref.com/en/squads/fd962109/Fulham-Stats" xr:uid="{C2E3B44B-E2D7-4B1A-A0DF-A847E62A38AA}"/>
    <hyperlink ref="AD5" r:id="rId12" display="https://fbref.com/en/players/c81d773d/matchlogs/2023-2024/summary/Tosin-Adarabioyo-Match-Logs" xr:uid="{6B72F9A5-711C-42A2-8290-6542E1892DB5}"/>
    <hyperlink ref="B6" r:id="rId13" display="https://fbref.com/en/players/0480ebc7/Elijah-Adebayo" xr:uid="{6B0A6479-E796-40FC-8289-DB5FF7E37293}"/>
    <hyperlink ref="C6" r:id="rId14" display="https://fbref.com/en/country/ENG/England-Football" xr:uid="{B24875B3-11E1-4F34-BD9A-B29DAD562260}"/>
    <hyperlink ref="E6" r:id="rId15" display="https://fbref.com/en/squads/e297cd13/Luton-Town-Stats" xr:uid="{E099EAD3-8A64-42BB-946D-93ABC6776154}"/>
    <hyperlink ref="AD6" r:id="rId16" display="https://fbref.com/en/players/0480ebc7/matchlogs/2023-2024/summary/Elijah-Adebayo-Match-Logs" xr:uid="{F0122464-E838-454F-89A2-AADF83282539}"/>
    <hyperlink ref="B7" r:id="rId17" display="https://fbref.com/en/players/4dcec659/Simon-Adingra" xr:uid="{F949DEB2-2430-499D-BF20-CE11F2DCB194}"/>
    <hyperlink ref="C7" r:id="rId18" display="https://fbref.com/en/country/CIV/Cote-dIvoire-Football" xr:uid="{F72E9EA2-E2DF-42A6-82DB-73DCF4D0A634}"/>
    <hyperlink ref="E7" r:id="rId19" display="https://fbref.com/en/squads/d07537b9/Brighton-and-Hove-Albion-Stats" xr:uid="{F6D6B1FC-D719-4965-92EA-48514F940BE0}"/>
    <hyperlink ref="AD7" r:id="rId20" display="https://fbref.com/en/players/4dcec659/matchlogs/2023-2024/summary/Simon-Adingra-Match-Logs" xr:uid="{AE435C11-E892-46A2-BD22-ADCF62B08F1C}"/>
    <hyperlink ref="B8" r:id="rId21" display="https://fbref.com/en/players/f76e6b4e/Adrian" xr:uid="{6C0233A8-8396-496E-A1D6-BB29C772C808}"/>
    <hyperlink ref="C8" r:id="rId22" display="https://fbref.com/en/country/ESP/Spain-Football" xr:uid="{3D71FE34-4C03-4B05-A3F4-FD6F5DCA337B}"/>
    <hyperlink ref="E8" r:id="rId23" display="https://fbref.com/en/squads/822bd0ba/Liverpool-Stats" xr:uid="{429A101D-5703-4573-B3D0-6A5AA6AD821F}"/>
    <hyperlink ref="AD8" r:id="rId24" display="https://fbref.com/en/players/f76e6b4e/matchlogs/2023-2024/summary/Adrian-Match-Logs" xr:uid="{7F4D7FD1-4BB7-4F01-8E2C-EBDD316C7E1F}"/>
    <hyperlink ref="B9" r:id="rId25" display="https://fbref.com/en/players/288e1e13/Nayef-Aguerd" xr:uid="{8D0FD927-8DB6-4B0A-8E6E-65CD54D9AD5A}"/>
    <hyperlink ref="C9" r:id="rId26" display="https://fbref.com/en/country/MAR/Morocco-Football" xr:uid="{C409113D-BDDB-46BA-B1B5-ECD3FAA955DF}"/>
    <hyperlink ref="E9" r:id="rId27" display="https://fbref.com/en/squads/7c21e445/West-Ham-United-Stats" xr:uid="{C73749AD-CEB8-4371-BC0B-A17F5D0BC904}"/>
    <hyperlink ref="AD9" r:id="rId28" display="https://fbref.com/en/players/288e1e13/matchlogs/2023-2024/summary/Nayef-Aguerd-Match-Logs" xr:uid="{EE365074-324B-4E11-BBFC-BE5B0B6F7E9A}"/>
    <hyperlink ref="B10" r:id="rId29" display="https://fbref.com/en/players/938fa024/Brandon-Aguilera" xr:uid="{A4B2531E-23D0-455C-91C9-CCD0A9579A7D}"/>
    <hyperlink ref="C10" r:id="rId30" display="https://fbref.com/en/country/CRC/Costa-Rica-Football" xr:uid="{9F216B56-4D63-46EF-9207-02E3179E4088}"/>
    <hyperlink ref="E10" r:id="rId31" display="https://fbref.com/en/squads/e4a775cb/Nottingham-Forest-Stats" xr:uid="{7D00D2C5-CD43-49E6-9523-8A27425A64AF}"/>
    <hyperlink ref="AD10" r:id="rId32" display="https://fbref.com/en/players/938fa024/matchlogs/2023-2024/summary/Brandon-Aguilera-Match-Logs" xr:uid="{3A06069F-7BED-46D2-95F2-B7611D0F56D4}"/>
    <hyperlink ref="B11" r:id="rId33" display="https://fbref.com/en/players/a6c58494/Naouirou-Ahamada" xr:uid="{08EC4842-AFC5-4C84-96C8-36B530516293}"/>
    <hyperlink ref="C11" r:id="rId34" display="https://fbref.com/en/country/FRA/France-Football" xr:uid="{0984F5DD-CA11-4313-A9C7-9C7D1C19B9BE}"/>
    <hyperlink ref="E11" r:id="rId35" display="https://fbref.com/en/squads/47c64c55/Crystal-Palace-Stats" xr:uid="{80A318A3-5638-4CC5-80E5-B5F4BD11B7C0}"/>
    <hyperlink ref="AD11" r:id="rId36" display="https://fbref.com/en/players/a6c58494/matchlogs/2023-2024/summary/Naouirou-Ahamada-Match-Logs" xr:uid="{6600611A-9CE6-4A7E-8B97-14DF32597742}"/>
    <hyperlink ref="B12" r:id="rId37" display="https://fbref.com/en/players/eab957a3/Anel-Ahmedhodzic" xr:uid="{9C4E4635-C6C3-4B6C-B979-CE4C6FC9F836}"/>
    <hyperlink ref="C12" r:id="rId38" display="https://fbref.com/en/country/BIH/Bosnia-and-Herzegovina-Football" xr:uid="{0E35300B-4E8E-45E9-A471-88ED2A070460}"/>
    <hyperlink ref="E12" r:id="rId39" display="https://fbref.com/en/squads/1df6b87e/Sheffield-United-Stats" xr:uid="{923D9B9C-1D1C-47FA-BE6A-A51778F34BAC}"/>
    <hyperlink ref="AD12" r:id="rId40" display="https://fbref.com/en/players/eab957a3/matchlogs/2023-2024/summary/Anel-Ahmedhodzic-Match-Logs" xr:uid="{84108543-4D14-4620-BF03-4DB530CE8E01}"/>
    <hyperlink ref="B13" r:id="rId41" display="https://fbref.com/en/players/246d153b/Ola-Aina" xr:uid="{2E96544F-A12C-43C2-A432-7C46B791DD0A}"/>
    <hyperlink ref="C13" r:id="rId42" display="https://fbref.com/en/country/NGA/Nigeria-Football" xr:uid="{068D0517-BEF8-4FE4-BB5C-CB5B03858428}"/>
    <hyperlink ref="E13" r:id="rId43" display="https://fbref.com/en/squads/e4a775cb/Nottingham-Forest-Stats" xr:uid="{2802050C-CD76-4017-8499-39148731551A}"/>
    <hyperlink ref="AD13" r:id="rId44" display="https://fbref.com/en/players/246d153b/matchlogs/2023-2024/summary/Ola-Aina-Match-Logs" xr:uid="{B98DDF7F-0A9D-4874-AB87-6234933A32E6}"/>
    <hyperlink ref="B14" r:id="rId45" display="https://fbref.com/en/players/9b398aea/Rayan-Ait-Nouri" xr:uid="{19E761B6-C2F3-490C-A8F1-08F71B1B2E92}"/>
    <hyperlink ref="C14" r:id="rId46" display="https://fbref.com/en/country/ALG/Algeria-Football" xr:uid="{318E15B6-84AB-40E7-81FD-2CB8AEC12BAB}"/>
    <hyperlink ref="E14" r:id="rId47" display="https://fbref.com/en/squads/8cec06e1/Wolverhampton-Wanderers-Stats" xr:uid="{961789B5-41FE-49DB-AEDF-6A4F6BD5AE8D}"/>
    <hyperlink ref="AD14" r:id="rId48" display="https://fbref.com/en/players/9b398aea/matchlogs/2023-2024/summary/Rayan-Ait-Nouri-Match-Logs" xr:uid="{D29AAAB4-CFA6-4405-AE86-66DBA0410B56}"/>
    <hyperlink ref="B15" r:id="rId49" display="https://fbref.com/en/players/a8c0acb7/Kristoffer-Ajer" xr:uid="{964BCB52-57CC-4669-9FB3-B898B9D8B3CE}"/>
    <hyperlink ref="C15" r:id="rId50" display="https://fbref.com/en/country/NOR/Norway-Football" xr:uid="{FCC670E2-0657-4809-A77F-ABABDD769A86}"/>
    <hyperlink ref="E15" r:id="rId51" display="https://fbref.com/en/squads/cd051869/Brentford-Stats" xr:uid="{F97D54CA-8D5E-4B45-9C59-A736221B3FC0}"/>
    <hyperlink ref="AD15" r:id="rId52" display="https://fbref.com/en/players/a8c0acb7/matchlogs/2023-2024/summary/Kristoffer-Ajer-Match-Logs" xr:uid="{4CA06C6E-FB5A-4DA3-8D84-E1AEA401D027}"/>
    <hyperlink ref="B16" r:id="rId53" display="https://fbref.com/en/players/89ac64a6/Manuel-Akanji" xr:uid="{5844C1D2-20CA-4233-9A06-1661B9E5D8EB}"/>
    <hyperlink ref="C16" r:id="rId54" display="https://fbref.com/en/country/SUI/Switzerland-Football" xr:uid="{00501E1C-6EE3-43BD-BD72-E5BD32E4986D}"/>
    <hyperlink ref="E16" r:id="rId55" display="https://fbref.com/en/squads/b8fd03ef/Manchester-City-Stats" xr:uid="{19ED66E8-CBFC-42EC-95E6-CC3085FD0153}"/>
    <hyperlink ref="AD16" r:id="rId56" display="https://fbref.com/en/players/89ac64a6/matchlogs/2023-2024/summary/Manuel-Akanji-Match-Logs" xr:uid="{2EABC4A6-A995-4992-AF65-18C36F544D7A}"/>
    <hyperlink ref="B17" r:id="rId57" display="https://fbref.com/en/players/eaeca114/Nathan-Ake" xr:uid="{EB706C9B-155F-4BEF-8D15-7D587774708C}"/>
    <hyperlink ref="C17" r:id="rId58" display="https://fbref.com/en/country/NED/Netherlands-Football" xr:uid="{0E9DEACB-51B5-4B9A-96C8-D67648FD50A5}"/>
    <hyperlink ref="E17" r:id="rId59" display="https://fbref.com/en/squads/b8fd03ef/Manchester-City-Stats" xr:uid="{DACC9EA3-C4CF-4E1E-9737-E5DC36CE785C}"/>
    <hyperlink ref="AD17" r:id="rId60" display="https://fbref.com/en/players/eaeca114/matchlogs/2023-2024/summary/Nathan-Ake-Match-Logs" xr:uid="{7A9A6F37-76F8-462A-8897-A382BA888187}"/>
    <hyperlink ref="B18" r:id="rId61" display="https://fbref.com/en/players/cd1acf9d/Trent-Alexander-Arnold" xr:uid="{F46D4142-96FC-4828-A5D4-B49D2D1EBED6}"/>
    <hyperlink ref="C18" r:id="rId62" display="https://fbref.com/en/country/ENG/England-Football" xr:uid="{996C3E6A-F1B9-4D90-97BA-DC6B22F61B3C}"/>
    <hyperlink ref="E18" r:id="rId63" display="https://fbref.com/en/squads/822bd0ba/Liverpool-Stats" xr:uid="{63F435BD-CE38-4B89-9E46-B7ED7B69D7CA}"/>
    <hyperlink ref="AD18" r:id="rId64" display="https://fbref.com/en/players/cd1acf9d/matchlogs/2023-2024/summary/Trent-Alexander-Arnold-Match-Logs" xr:uid="{1089879F-7745-4EAF-A1FB-FCBAE11258B7}"/>
    <hyperlink ref="B19" r:id="rId65" display="https://fbref.com/en/players/7a2e46a8/Alisson" xr:uid="{AF697866-E839-4DD1-887C-F359AFAC7290}"/>
    <hyperlink ref="C19" r:id="rId66" display="https://fbref.com/en/country/BRA/Brazil-Football" xr:uid="{3712FBE8-824B-4417-A275-B5564750703C}"/>
    <hyperlink ref="E19" r:id="rId67" display="https://fbref.com/en/squads/822bd0ba/Liverpool-Stats" xr:uid="{F54E6C25-1B18-49E6-A787-F02C5C3AB1CC}"/>
    <hyperlink ref="AD19" r:id="rId68" display="https://fbref.com/en/players/7a2e46a8/matchlogs/2023-2024/summary/Alisson-Match-Logs" xr:uid="{B03D155D-4176-484F-95C6-8951FFE48504}"/>
    <hyperlink ref="B20" r:id="rId69" display="https://fbref.com/en/players/862a1c15/Miguel-Almiron" xr:uid="{A7F22AB1-B0FA-4D8F-8DD3-90E0C74AF888}"/>
    <hyperlink ref="C20" r:id="rId70" display="https://fbref.com/en/country/PAR/Paraguay-Football" xr:uid="{2CD482F1-04D9-4F91-8C73-473FF3C29534}"/>
    <hyperlink ref="E20" r:id="rId71" display="https://fbref.com/en/squads/b2b47a98/Newcastle-United-Stats" xr:uid="{138D48FA-CA94-4A1B-AE19-A6BFA7A8316D}"/>
    <hyperlink ref="AD20" r:id="rId72" display="https://fbref.com/en/players/862a1c15/matchlogs/2023-2024/summary/Miguel-Almiron-Match-Logs" xr:uid="{C20BF17A-D860-40D6-9A69-F2DFD382779C}"/>
    <hyperlink ref="B21" r:id="rId73" display="https://fbref.com/en/players/8b3ab7ad/Edson-Alvarez" xr:uid="{F2121AFA-3E67-4067-9332-7DD677EB4075}"/>
    <hyperlink ref="C21" r:id="rId74" display="https://fbref.com/en/country/MEX/Mexico-Football" xr:uid="{417FBF16-3F59-476F-BBE7-0401F0E714DF}"/>
    <hyperlink ref="E21" r:id="rId75" display="https://fbref.com/en/squads/7c21e445/West-Ham-United-Stats" xr:uid="{D6BCB048-66F2-48AC-ACFF-DDD8FDBE3380}"/>
    <hyperlink ref="AD21" r:id="rId76" display="https://fbref.com/en/players/8b3ab7ad/matchlogs/2023-2024/summary/Edson-Alvarez-Match-Logs" xr:uid="{0C57C4F0-3A8F-4FF9-95C7-A9B4C207956D}"/>
    <hyperlink ref="B22" r:id="rId77" display="https://fbref.com/en/players/15ab5a2b/Julian-Alvarez" xr:uid="{5BEB4676-21FB-438A-BD76-4DC70974512D}"/>
    <hyperlink ref="C22" r:id="rId78" display="https://fbref.com/en/country/ARG/Argentina-Football" xr:uid="{5640C5FE-60CB-437E-8D09-E3AE9A8AF337}"/>
    <hyperlink ref="E22" r:id="rId79" display="https://fbref.com/en/squads/b8fd03ef/Manchester-City-Stats" xr:uid="{1489D3A6-D2D3-4B17-86E1-734572C4CE88}"/>
    <hyperlink ref="AD22" r:id="rId80" display="https://fbref.com/en/players/15ab5a2b/matchlogs/2023-2024/summary/Julian-Alvarez-Match-Logs" xr:uid="{2445CAF6-4BDA-499C-807D-0659513B2CE0}"/>
    <hyperlink ref="B23" r:id="rId81" display="https://fbref.com/en/players/ad1f61f3/Steven-Alzate" xr:uid="{7760E461-3591-4DD4-BE8F-E638389D6EE4}"/>
    <hyperlink ref="C23" r:id="rId82" display="https://fbref.com/en/country/COL/Colombia-Football" xr:uid="{F3F58137-E84C-4CF3-9383-CF71420A5A31}"/>
    <hyperlink ref="E23" r:id="rId83" display="https://fbref.com/en/squads/d07537b9/Brighton-and-Hove-Albion-Stats" xr:uid="{3A7836E9-78A0-4EED-AC81-17A53FBD8FE4}"/>
    <hyperlink ref="AD23" r:id="rId84" display="https://fbref.com/en/players/ad1f61f3/matchlogs/2023-2024/summary/Steven-Alzate-Match-Logs" xr:uid="{BF77DF19-64BD-4D55-9C60-FCCDA0FF56E4}"/>
    <hyperlink ref="B24" r:id="rId85" display="https://fbref.com/en/players/2ee5b0c9/Zeki-Amdouni" xr:uid="{CD34421C-DD93-4618-947C-613200992437}"/>
    <hyperlink ref="C24" r:id="rId86" display="https://fbref.com/en/country/SUI/Switzerland-Football" xr:uid="{8C6BD825-B8E7-4F0F-90E3-3B7AA71B3AC8}"/>
    <hyperlink ref="E24" r:id="rId87" display="https://fbref.com/en/squads/943e8050/Burnley-Stats" xr:uid="{7B3E42A0-EA60-4DC0-BF34-DBCCFA8D07BD}"/>
    <hyperlink ref="AD24" r:id="rId88" display="https://fbref.com/en/players/2ee5b0c9/matchlogs/2023-2024/summary/Zeki-Amdouni-Match-Logs" xr:uid="{B2834F8C-D0C0-4D84-892F-C9045578A275}"/>
    <hyperlink ref="B25" r:id="rId89" display="https://fbref.com/en/players/50fc4c0a/Jordan-Amissah" xr:uid="{E502AA6A-A164-47DD-BDBB-44B32D3C6DCE}"/>
    <hyperlink ref="C25" r:id="rId90" display="https://fbref.com/en/country/GHA/Ghana-Football" xr:uid="{6195B5A3-895B-47E6-A65F-6DDCE37D90FD}"/>
    <hyperlink ref="E25" r:id="rId91" display="https://fbref.com/en/squads/1df6b87e/Sheffield-United-Stats" xr:uid="{B56B9405-DB60-4424-A6D2-BB37B4AC0439}"/>
    <hyperlink ref="AD25" r:id="rId92" display="https://fbref.com/en/players/50fc4c0a/matchlogs/2023-2024/summary/Jordan-Amissah-Match-Logs" xr:uid="{C12F54B7-3EFA-4AD5-883C-4C0884FE7ED6}"/>
    <hyperlink ref="B26" r:id="rId93" display="https://fbref.com/en/players/5a2cb25d/Sofyan-Amrabat" xr:uid="{29AF47BD-25D5-411F-B728-01E51026EA61}"/>
    <hyperlink ref="C26" r:id="rId94" display="https://fbref.com/en/country/MAR/Morocco-Football" xr:uid="{8BB59805-B114-4F7C-9ADA-81FB94215AF9}"/>
    <hyperlink ref="E26" r:id="rId95" display="https://fbref.com/en/squads/19538871/Manchester-United-Stats" xr:uid="{C8524631-E8A8-4AD1-95DB-6E9023F30F80}"/>
    <hyperlink ref="AD26" r:id="rId96" display="https://fbref.com/en/players/5a2cb25d/matchlogs/2023-2024/summary/Sofyan-Amrabat-Match-Logs" xr:uid="{66446270-8D62-4680-A519-47F28B0A2768}"/>
    <hyperlink ref="B27" r:id="rId97" display="https://fbref.com/en/players/21a866b7/Joseph-Anang" xr:uid="{C5897630-E5A2-4062-9810-86E218E940A1}"/>
    <hyperlink ref="C27" r:id="rId98" display="https://fbref.com/en/country/ENG/England-Football" xr:uid="{6AC75EE7-F64A-4935-ADB5-49059136F57B}"/>
    <hyperlink ref="E27" r:id="rId99" display="https://fbref.com/en/squads/7c21e445/West-Ham-United-Stats" xr:uid="{7A7F3C2D-8169-4973-8EBD-5D5409DD5CB6}"/>
    <hyperlink ref="AD27" r:id="rId100" display="https://fbref.com/en/players/21a866b7/matchlogs/2023-2024/summary/Joseph-Anang-Match-Logs" xr:uid="{B744CB6A-BCE0-4021-BD3B-867C197B675E}"/>
    <hyperlink ref="B28" r:id="rId101" display="https://fbref.com/en/players/e34fc66d/Joachim-Andersen" xr:uid="{2A35B004-5649-4907-8829-09546DD91A79}"/>
    <hyperlink ref="C28" r:id="rId102" display="https://fbref.com/en/country/DEN/Denmark-Football" xr:uid="{DAB235B0-B657-4700-A841-A76CDA01C5E8}"/>
    <hyperlink ref="E28" r:id="rId103" display="https://fbref.com/en/squads/47c64c55/Crystal-Palace-Stats" xr:uid="{0098F797-A197-4189-9F9F-642753DA9607}"/>
    <hyperlink ref="AD28" r:id="rId104" display="https://fbref.com/en/players/e34fc66d/matchlogs/2023-2024/summary/Joachim-Andersen-Match-Logs" xr:uid="{25824E6E-38A0-4C0C-9210-25DD8708CE05}"/>
    <hyperlink ref="B29" r:id="rId105" display="https://fbref.com/en/players/de31038e/Elliot-Anderson" xr:uid="{305040A7-76EF-4AFA-AD7F-D4894ED25E24}"/>
    <hyperlink ref="C29" r:id="rId106" display="https://fbref.com/en/country/SCO/Scotland-Football" xr:uid="{54ACB51C-C1EF-42A8-8E01-18DD833E45DB}"/>
    <hyperlink ref="E29" r:id="rId107" display="https://fbref.com/en/squads/b2b47a98/Newcastle-United-Stats" xr:uid="{D11A281D-D664-41D0-B1C7-1CDB66796B08}"/>
    <hyperlink ref="AD29" r:id="rId108" display="https://fbref.com/en/players/de31038e/matchlogs/2023-2024/summary/Elliot-Anderson-Match-Logs" xr:uid="{3090AFC5-8B2D-489D-9DD7-D09D2F3992DA}"/>
    <hyperlink ref="B30" r:id="rId109" display="https://fbref.com/en/players/e4238fb1/Jaidon-Anthony" xr:uid="{3CECE1B5-8E26-4330-B307-ACDEDADBBA59}"/>
    <hyperlink ref="C30" r:id="rId110" display="https://fbref.com/en/country/ENG/England-Football" xr:uid="{17415786-6F57-4B33-8361-0A9C62D82903}"/>
    <hyperlink ref="E30" r:id="rId111" display="https://fbref.com/en/squads/4ba7cbea/Bournemouth-Stats" xr:uid="{0D418F49-1D23-4415-8E40-AF6F50F1398F}"/>
    <hyperlink ref="AD30" r:id="rId112" display="https://fbref.com/en/players/e4238fb1/matchlogs/2023-2024/summary/Jaidon-Anthony-Match-Logs" xr:uid="{8CD1A384-A07C-4B81-B20C-33A6B7F4DC96}"/>
    <hyperlink ref="B31" r:id="rId113" display="https://fbref.com/en/players/ac05f970/Michail-Antonio" xr:uid="{EA37AE7F-A875-4913-99C4-9D70433FDC4F}"/>
    <hyperlink ref="C31" r:id="rId114" display="https://fbref.com/en/country/JAM/Jamaica-Football" xr:uid="{4FE31F60-7BD9-461F-9861-407483216339}"/>
    <hyperlink ref="E31" r:id="rId115" display="https://fbref.com/en/squads/7c21e445/West-Ham-United-Stats" xr:uid="{716024A6-03ED-4B7A-8B00-9EEBC654CA3D}"/>
    <hyperlink ref="AD31" r:id="rId116" display="https://fbref.com/en/players/ac05f970/matchlogs/2023-2024/summary/Michail-Antonio-Match-Logs" xr:uid="{26A4E2AB-B5A8-4E09-9B35-B354755277E8}"/>
    <hyperlink ref="B32" r:id="rId117" display="https://fbref.com/en/players/99127249/Antony" xr:uid="{2DD81176-479F-4AA3-A850-75E15FD6A68C}"/>
    <hyperlink ref="C32" r:id="rId118" display="https://fbref.com/en/country/BRA/Brazil-Football" xr:uid="{483A321C-1FE6-4F0A-A355-E1ED3D3E860F}"/>
    <hyperlink ref="E32" r:id="rId119" display="https://fbref.com/en/squads/19538871/Manchester-United-Stats" xr:uid="{71E53BBB-1C70-440F-9B99-AA5D0448637B}"/>
    <hyperlink ref="AD32" r:id="rId120" display="https://fbref.com/en/players/99127249/matchlogs/2023-2024/summary/Antony-Match-Logs" xr:uid="{879B024B-41C8-4602-94F4-6835A4E676C4}"/>
    <hyperlink ref="B33" r:id="rId121" display="https://fbref.com/en/players/05e8ca6d/Cameron-Archer" xr:uid="{90CC88B3-F3B2-44B9-87ED-B969C454644F}"/>
    <hyperlink ref="C33" r:id="rId122" display="https://fbref.com/en/country/ENG/England-Football" xr:uid="{FCCA4882-D639-4761-BC6C-9C6E6FAA0F86}"/>
    <hyperlink ref="E33" r:id="rId123" display="https://fbref.com/en/squads/1df6b87e/Sheffield-United-Stats" xr:uid="{6771B53E-DB35-4DA1-9BAE-7D4C6C34401A}"/>
    <hyperlink ref="AD33" r:id="rId124" display="https://fbref.com/en/players/05e8ca6d/matchlogs/2023-2024/summary/Cameron-Archer-Match-Logs" xr:uid="{6B03E119-C1E2-404D-BD34-3AA478C57A89}"/>
    <hyperlink ref="B34" r:id="rId125" display="https://fbref.com/en/players/05e8ca6d/Cameron-Archer" xr:uid="{6336DFD2-883D-4D1C-9D6B-76053A55913A}"/>
    <hyperlink ref="C34" r:id="rId126" display="https://fbref.com/en/country/ENG/England-Football" xr:uid="{313AB9B9-40F9-41E6-AF6B-4E2AF0C1ACFA}"/>
    <hyperlink ref="E34" r:id="rId127" display="https://fbref.com/en/squads/8602292d/Aston-Villa-Stats" xr:uid="{BE6FBCD5-3AE9-4E8D-AF36-5910BA324DFA}"/>
    <hyperlink ref="AD34" r:id="rId128" display="https://fbref.com/en/players/05e8ca6d/matchlogs/2023-2024/summary/Cameron-Archer-Match-Logs" xr:uid="{45EA0FED-AC8E-4BFD-AB0B-4254E002EB84}"/>
    <hyperlink ref="B35" r:id="rId129" display="https://fbref.com/en/players/2f965a72/Alphonse-Areola" xr:uid="{875CEA35-7812-4938-A207-63701AC05BBC}"/>
    <hyperlink ref="C35" r:id="rId130" display="https://fbref.com/en/country/FRA/France-Football" xr:uid="{ED4ACABD-FEB0-4B2B-AFB1-2840A7B81231}"/>
    <hyperlink ref="E35" r:id="rId131" display="https://fbref.com/en/squads/7c21e445/West-Ham-United-Stats" xr:uid="{3D12B009-30C0-4BBD-8861-87CECB7D78B0}"/>
    <hyperlink ref="AD35" r:id="rId132" display="https://fbref.com/en/players/2f965a72/matchlogs/2023-2024/summary/Alphonse-Areola-Match-Logs" xr:uid="{074727BB-AE7B-4E61-B807-7DBEB3001693}"/>
    <hyperlink ref="B36" r:id="rId133" display="https://fbref.com/en/players/5c2b4f07/Serge-Aurier" xr:uid="{35A8A84D-1FE8-4E20-A318-27B20313B305}"/>
    <hyperlink ref="C36" r:id="rId134" display="https://fbref.com/en/country/CIV/Cote-dIvoire-Football" xr:uid="{32468134-A6D9-4992-9C54-00F218C0FE79}"/>
    <hyperlink ref="E36" r:id="rId135" display="https://fbref.com/en/squads/e4a775cb/Nottingham-Forest-Stats" xr:uid="{EABBDA2B-A081-4778-AC03-AEC2AE15E664}"/>
    <hyperlink ref="AD36" r:id="rId136" display="https://fbref.com/en/players/5c2b4f07/matchlogs/2023-2024/summary/Serge-Aurier-Match-Logs" xr:uid="{07DA5198-DA81-4485-94AD-635543F8B34F}"/>
    <hyperlink ref="B37" r:id="rId137" display="https://fbref.com/en/players/5e253986/Brandon-Austin" xr:uid="{1CB21741-F60B-428C-BE37-52D023164A71}"/>
    <hyperlink ref="C37" r:id="rId138" display="https://fbref.com/en/country/ENG/England-Football" xr:uid="{ADF48233-BCFC-43B4-8CA4-B4148AF94279}"/>
    <hyperlink ref="E37" r:id="rId139" display="https://fbref.com/en/squads/361ca564/Tottenham-Hotspur-Stats" xr:uid="{8851FD06-6EC0-4330-B267-76C1F6176647}"/>
    <hyperlink ref="AD37" r:id="rId140" display="https://fbref.com/en/players/5e253986/matchlogs/2023-2024/summary/Brandon-Austin-Match-Logs" xr:uid="{DE008A9C-EAC5-4FA4-AD66-515CE842F5E7}"/>
    <hyperlink ref="B38" r:id="rId141" display="https://fbref.com/en/players/e5478b87/Taiwo-Awoniyi" xr:uid="{2EA3468B-5BF6-4BFA-B9F6-579507629DE5}"/>
    <hyperlink ref="C38" r:id="rId142" display="https://fbref.com/en/country/NGA/Nigeria-Football" xr:uid="{2F7B0329-1A3B-4324-96D4-78650662020A}"/>
    <hyperlink ref="E38" r:id="rId143" display="https://fbref.com/en/squads/e4a775cb/Nottingham-Forest-Stats" xr:uid="{0CFCF34F-F590-4C93-BCF4-7ED2E5A7EE2C}"/>
    <hyperlink ref="AD38" r:id="rId144" display="https://fbref.com/en/players/e5478b87/matchlogs/2023-2024/summary/Taiwo-Awoniyi-Match-Logs" xr:uid="{A3FC0DE0-4531-4B0D-995C-CCCB4B4AFF0D}"/>
    <hyperlink ref="B39" r:id="rId145" display="https://fbref.com/en/players/da052c14/Jordan-Ayew" xr:uid="{7314B19B-2638-4675-8C3C-76781EA81301}"/>
    <hyperlink ref="C39" r:id="rId146" display="https://fbref.com/en/country/GHA/Ghana-Football" xr:uid="{3D8DA2BC-06AC-484B-8989-2B605D21BCFC}"/>
    <hyperlink ref="E39" r:id="rId147" display="https://fbref.com/en/squads/47c64c55/Crystal-Palace-Stats" xr:uid="{A9845CA0-3B29-4937-B42A-C3BCFE599897}"/>
    <hyperlink ref="AD39" r:id="rId148" display="https://fbref.com/en/players/da052c14/matchlogs/2023-2024/summary/Jordan-Ayew-Match-Logs" xr:uid="{04E55464-B806-45A3-9CBF-DF550664C47B}"/>
    <hyperlink ref="B40" r:id="rId149" display="https://fbref.com/en/players/06df8256/Benoit-Badiashile" xr:uid="{799182C4-A902-4035-9D9A-16A9D9FA61E4}"/>
    <hyperlink ref="C40" r:id="rId150" display="https://fbref.com/en/country/FRA/France-Football" xr:uid="{E29316BC-2D0E-4C12-8E6C-63C7A5F7D2AA}"/>
    <hyperlink ref="E40" r:id="rId151" display="https://fbref.com/en/squads/cff3d9bb/Chelsea-Stats" xr:uid="{F1652A88-84DE-41E5-80A5-D50C3028F07A}"/>
    <hyperlink ref="AD40" r:id="rId152" display="https://fbref.com/en/players/06df8256/matchlogs/2023-2024/summary/Benoit-Badiashile-Match-Logs" xr:uid="{D263ACD0-1E8A-4076-AFE1-97894152EC99}"/>
    <hyperlink ref="B41" r:id="rId153" display="https://fbref.com/en/players/3a233281/Leon-Bailey" xr:uid="{129A1BA5-3530-4951-82E7-1183838A1A83}"/>
    <hyperlink ref="C41" r:id="rId154" display="https://fbref.com/en/country/JAM/Jamaica-Football" xr:uid="{383B972F-5283-4BE8-ABBB-9B8B7EC50260}"/>
    <hyperlink ref="E41" r:id="rId155" display="https://fbref.com/en/squads/8602292d/Aston-Villa-Stats" xr:uid="{1D668EFA-FCCD-4589-8D44-B114962581DA}"/>
    <hyperlink ref="AD41" r:id="rId156" display="https://fbref.com/en/players/3a233281/matchlogs/2023-2024/summary/Leon-Bailey-Match-Logs" xr:uid="{130969AC-3290-4619-AA70-C61D1DB1024B}"/>
    <hyperlink ref="B42" r:id="rId157" display="https://fbref.com/en/players/32e8417f/Stefan-Bajcetic" xr:uid="{AF0FB258-A305-46A5-9C34-7E811AB74BD5}"/>
    <hyperlink ref="C42" r:id="rId158" display="https://fbref.com/en/country/ESP/Spain-Football" xr:uid="{302BF0E0-983C-4FAA-A3C4-0AB4FC4B8961}"/>
    <hyperlink ref="E42" r:id="rId159" display="https://fbref.com/en/squads/822bd0ba/Liverpool-Stats" xr:uid="{845BA8A9-ADA8-45CD-B65C-BA39E59DA3F0}"/>
    <hyperlink ref="AD42" r:id="rId160" display="https://fbref.com/en/players/32e8417f/matchlogs/2023-2024/summary/Stefan-Bajcetic-Match-Logs" xr:uid="{531E6DEA-1CB4-4E88-9EF7-E264C8F968E7}"/>
    <hyperlink ref="B43" r:id="rId161" display="https://fbref.com/en/players/e827567f/Ellery-Balcombe" xr:uid="{DF840146-657D-4CE8-A3F1-87EE4273373C}"/>
    <hyperlink ref="C43" r:id="rId162" display="https://fbref.com/en/country/ENG/England-Football" xr:uid="{6B40A571-1394-4E11-B548-C51BE1C00416}"/>
    <hyperlink ref="E43" r:id="rId163" display="https://fbref.com/en/squads/cd051869/Brentford-Stats" xr:uid="{CBFFD76C-5A09-49BC-89FB-DAD8EC112698}"/>
    <hyperlink ref="AD43" r:id="rId164" display="https://fbref.com/en/players/e827567f/matchlogs/2023-2024/summary/Ellery-Balcombe-Match-Logs" xr:uid="{92E984D4-2A99-42E7-A0E4-CB4E42623FB2}"/>
    <hyperlink ref="B44" r:id="rId165" display="https://fbref.com/en/players/394854c4/George-Baldock" xr:uid="{FA2355AA-6E5E-437F-BD1A-B30B2DE7366F}"/>
    <hyperlink ref="C44" r:id="rId166" display="https://fbref.com/en/country/GRE/Greece-Football" xr:uid="{3720F918-7F44-45C3-92A2-F3C121A7BC29}"/>
    <hyperlink ref="E44" r:id="rId167" display="https://fbref.com/en/squads/1df6b87e/Sheffield-United-Stats" xr:uid="{6924A9F5-7579-4A40-9D86-D5E2B4F45EB2}"/>
    <hyperlink ref="AD44" r:id="rId168" display="https://fbref.com/en/players/394854c4/matchlogs/2023-2024/summary/George-Baldock-Match-Logs" xr:uid="{421669CB-C655-4F97-9A94-174FF1846C21}"/>
    <hyperlink ref="B45" r:id="rId169" display="https://fbref.com/en/players/a1390d2f/Carlos-Baleba" xr:uid="{BD73A8B0-1252-4126-A38A-5BD3DCD3C7A0}"/>
    <hyperlink ref="C45" r:id="rId170" display="https://fbref.com/en/country/CMR/Cameroon-Football" xr:uid="{B8C4070A-E507-4101-B3A8-25C46DD2ABB2}"/>
    <hyperlink ref="E45" r:id="rId171" display="https://fbref.com/en/squads/d07537b9/Brighton-and-Hove-Albion-Stats" xr:uid="{536EFC67-D4C9-45AE-B7D9-991D3ED868E2}"/>
    <hyperlink ref="AD45" r:id="rId172" display="https://fbref.com/en/players/a1390d2f/matchlogs/2023-2024/summary/Carlos-Baleba-Match-Logs" xr:uid="{74D30989-8B24-41AD-92AF-EDA24F9940A1}"/>
    <hyperlink ref="B46" r:id="rId173" display="https://fbref.com/en/players/f449640d/Fode-Ballo-Toure" xr:uid="{112CBCCD-227D-439C-8B06-93B740EC5686}"/>
    <hyperlink ref="C46" r:id="rId174" display="https://fbref.com/en/country/SEN/Senegal-Football" xr:uid="{61642585-B066-47F8-881A-9EA485FD4F32}"/>
    <hyperlink ref="E46" r:id="rId175" display="https://fbref.com/en/squads/fd962109/Fulham-Stats" xr:uid="{1744C30A-6C48-462C-9E28-8A02EBC9E358}"/>
    <hyperlink ref="AD46" r:id="rId176" display="https://fbref.com/en/players/f449640d/matchlogs/2023-2024/summary/Fode-Ballo-Toure-Match-Logs" xr:uid="{49F4180C-96AA-4BB1-A392-777105567D2A}"/>
    <hyperlink ref="B47" r:id="rId177" display="https://fbref.com/en/players/2886c9b5/Shandon-Baptiste" xr:uid="{56F38E8A-0D4C-49B2-A9C3-A5843CA335D8}"/>
    <hyperlink ref="C47" r:id="rId178" display="https://fbref.com/en/country/GRN/Grenada-Football" xr:uid="{85073E1B-5EF9-4D39-A0A4-F01BF1B71C2D}"/>
    <hyperlink ref="E47" r:id="rId179" display="https://fbref.com/en/squads/cd051869/Brentford-Stats" xr:uid="{475C5271-F753-4A86-91DA-417FCB1EA96B}"/>
    <hyperlink ref="AD47" r:id="rId180" display="https://fbref.com/en/players/2886c9b5/matchlogs/2023-2024/summary/Shandon-Baptiste-Match-Logs" xr:uid="{E412AD92-D930-4AA0-AF0B-8887D1A12881}"/>
    <hyperlink ref="B48" r:id="rId181" display="https://fbref.com/en/players/3a24769f/Ross-Barkley" xr:uid="{5B4D1FDC-2ED7-4268-BC43-8670B756DEF4}"/>
    <hyperlink ref="C48" r:id="rId182" display="https://fbref.com/en/country/ENG/England-Football" xr:uid="{8B12A368-CC10-459B-B4B3-BF6AD6D60C3A}"/>
    <hyperlink ref="E48" r:id="rId183" display="https://fbref.com/en/squads/e297cd13/Luton-Town-Stats" xr:uid="{BC81AEAF-DA21-4F81-BBD9-592020B31EDD}"/>
    <hyperlink ref="AD48" r:id="rId184" display="https://fbref.com/en/players/3a24769f/matchlogs/2023-2024/summary/Ross-Barkley-Match-Logs" xr:uid="{D745D6BD-5452-429B-9AEE-E1556D9EEE12}"/>
    <hyperlink ref="B49" r:id="rId185" display="https://fbref.com/en/players/3ea50f67/Harvey-Barnes" xr:uid="{21148B49-47A4-4E75-973C-AA86F3F80A97}"/>
    <hyperlink ref="C49" r:id="rId186" display="https://fbref.com/en/country/ENG/England-Football" xr:uid="{2F8E1C50-9308-4CF7-96E0-55216F182473}"/>
    <hyperlink ref="E49" r:id="rId187" display="https://fbref.com/en/squads/b2b47a98/Newcastle-United-Stats" xr:uid="{36E326DF-BB16-47D8-9B24-6F795CA936A0}"/>
    <hyperlink ref="AD49" r:id="rId188" display="https://fbref.com/en/players/3ea50f67/matchlogs/2023-2024/summary/Harvey-Barnes-Match-Logs" xr:uid="{F9DEDDD9-D330-4F5F-8890-904FF2A9F033}"/>
    <hyperlink ref="B50" r:id="rId189" display="https://fbref.com/en/players/1aa84968/Chris-Basham" xr:uid="{3AD2BCB1-DC52-40EF-8CF6-41B20C3E248C}"/>
    <hyperlink ref="C50" r:id="rId190" display="https://fbref.com/en/country/ENG/England-Football" xr:uid="{75BDC029-1856-4167-A279-0E9FF878D2D9}"/>
    <hyperlink ref="E50" r:id="rId191" display="https://fbref.com/en/squads/1df6b87e/Sheffield-United-Stats" xr:uid="{081E210D-361B-448A-8D9F-77A73ACFE3CE}"/>
    <hyperlink ref="AD50" r:id="rId192" display="https://fbref.com/en/players/1aa84968/matchlogs/2023-2024/summary/Chris-Basham-Match-Logs" xr:uid="{3F0FDB28-A6AF-4C6D-86F9-4F4B0A0822C5}"/>
    <hyperlink ref="B51" r:id="rId193" display="https://fbref.com/en/players/a36524bf/Calvin-Bassey" xr:uid="{BDF8D47B-C070-4944-95D0-E9E8F3EC5B58}"/>
    <hyperlink ref="C51" r:id="rId194" display="https://fbref.com/en/country/NGA/Nigeria-Football" xr:uid="{BB629068-BEA8-434B-AA7C-B25195A8995F}"/>
    <hyperlink ref="E51" r:id="rId195" display="https://fbref.com/en/squads/fd962109/Fulham-Stats" xr:uid="{ABEDD769-12B7-4DD3-A87D-CE0A617EEF6D}"/>
    <hyperlink ref="AD51" r:id="rId196" display="https://fbref.com/en/players/a36524bf/matchlogs/2023-2024/summary/Calvin-Bassey-Match-Logs" xr:uid="{4CCB540A-6807-40A4-AB1E-F4EB59A3EF5F}"/>
    <hyperlink ref="B52" r:id="rId197" display="https://fbref.com/en/players/072e68ed/Altay-Bayindir" xr:uid="{EC29A19E-BC9C-4017-A868-EA2DA9049602}"/>
    <hyperlink ref="C52" r:id="rId198" display="https://fbref.com/en/country/TUR/Turkey-Football" xr:uid="{1A4B90A4-0372-4F48-A3F7-5886D53CF0B4}"/>
    <hyperlink ref="E52" r:id="rId199" display="https://fbref.com/en/squads/19538871/Manchester-United-Stats" xr:uid="{9FD34707-E709-4115-840F-6F4CDF8BE01B}"/>
    <hyperlink ref="AD52" r:id="rId200" display="https://fbref.com/en/players/072e68ed/matchlogs/2023-2024/summary/Altay-Bayindir-Match-Logs" xr:uid="{173FF39F-4199-4495-B18C-09B475ED0D66}"/>
    <hyperlink ref="B53" r:id="rId201" display="https://fbref.com/en/players/7cbd6d68/Eddie-Beach" xr:uid="{88404277-75A2-483A-91C8-A06E03DB27FB}"/>
    <hyperlink ref="C53" r:id="rId202" display="https://fbref.com/en/country/WAL/Wales-Football" xr:uid="{C9895431-AA00-4C85-9BC7-317536DDC1A5}"/>
    <hyperlink ref="E53" r:id="rId203" display="https://fbref.com/en/squads/cff3d9bb/Chelsea-Stats" xr:uid="{1BF9E968-B138-46E0-9198-818D5246A1A4}"/>
    <hyperlink ref="AD53" r:id="rId204" display="https://fbref.com/en/players/7cbd6d68/matchlogs/2023-2024/summary/Eddie-Beach-Match-Logs" xr:uid="{9067EFAC-FCCE-4E34-B463-93CEF5CD4664}"/>
    <hyperlink ref="B54" r:id="rId205" display="https://fbref.com/en/players/50dc94ce/Donny-van-de-Beek" xr:uid="{2C9BC3A5-9F05-4905-ADCC-BE395429EF7C}"/>
    <hyperlink ref="C54" r:id="rId206" display="https://fbref.com/en/country/NED/Netherlands-Football" xr:uid="{3E167249-1291-4372-B517-34951A7DC68B}"/>
    <hyperlink ref="E54" r:id="rId207" display="https://fbref.com/en/squads/19538871/Manchester-United-Stats" xr:uid="{68E3C9F7-C88B-48F7-ADF5-4225588CB22B}"/>
    <hyperlink ref="AD54" r:id="rId208" display="https://fbref.com/en/players/50dc94ce/matchlogs/2023-2024/summary/Donny-van-de-Beek-Match-Logs" xr:uid="{B70F09FC-753C-465B-A513-4FB0B779CBA1}"/>
    <hyperlink ref="B55" r:id="rId209" display="https://fbref.com/en/players/399e9474/Amarii-Bell" xr:uid="{08D76D10-A1B8-4CC6-B24E-36DD7E2F3AE9}"/>
    <hyperlink ref="C55" r:id="rId210" display="https://fbref.com/en/country/JAM/Jamaica-Football" xr:uid="{8167F335-0C40-4924-9249-5556C365AF24}"/>
    <hyperlink ref="E55" r:id="rId211" display="https://fbref.com/en/squads/e297cd13/Luton-Town-Stats" xr:uid="{B69D16FB-D7ED-4C3A-87E5-47B3F01D8883}"/>
    <hyperlink ref="AD55" r:id="rId212" display="https://fbref.com/en/players/399e9474/matchlogs/2023-2024/summary/Amarii-Bell-Match-Logs" xr:uid="{F292AA96-5D15-48B5-9E6D-CAFD4C541AF2}"/>
    <hyperlink ref="B56" r:id="rId213" display="https://fbref.com/en/players/10f0fdd3/Jean-Ricner-Bellegarde" xr:uid="{EEE5299B-5007-47CC-B363-E4D9F026DD75}"/>
    <hyperlink ref="C56" r:id="rId214" display="https://fbref.com/en/country/FRA/France-Football" xr:uid="{8088B115-0A75-4FF8-AE3A-FB5BD9241B6F}"/>
    <hyperlink ref="E56" r:id="rId215" display="https://fbref.com/en/squads/8cec06e1/Wolverhampton-Wanderers-Stats" xr:uid="{A563D41E-9E01-4688-94F1-08419AD1853C}"/>
    <hyperlink ref="AD56" r:id="rId216" display="https://fbref.com/en/players/10f0fdd3/matchlogs/2023-2024/summary/Jean-Ricner-Bellegarde-Match-Logs" xr:uid="{E17577F8-680F-46D5-AE16-FC1C4F746673}"/>
    <hyperlink ref="B57" r:id="rId217" display="https://fbref.com/en/players/9ade9ce1/Anis-Ben-Slimane" xr:uid="{C20449C0-98E8-4F26-91A8-7B1B5B238B29}"/>
    <hyperlink ref="C57" r:id="rId218" display="https://fbref.com/en/country/TUN/Tunisia-Football" xr:uid="{02E5D599-0B51-4642-9914-9E6BDC5C6B01}"/>
    <hyperlink ref="E57" r:id="rId219" display="https://fbref.com/en/squads/1df6b87e/Sheffield-United-Stats" xr:uid="{25482FCE-620F-4D21-852A-78CD293CA378}"/>
    <hyperlink ref="AD57" r:id="rId220" display="https://fbref.com/en/players/9ade9ce1/matchlogs/2023-2024/summary/Anis-Ben-Slimane-Match-Logs" xr:uid="{A3D91C2B-FAA5-4497-823A-64515C77BF31}"/>
    <hyperlink ref="B58" r:id="rId221" display="https://fbref.com/en/players/5a04fd92/Said-Benrahma" xr:uid="{CDA8543D-3522-4CAA-8BFD-346AB812FDB9}"/>
    <hyperlink ref="C58" r:id="rId222" display="https://fbref.com/en/country/ALG/Algeria-Football" xr:uid="{35179798-CE70-409E-BA42-1E306ABE724A}"/>
    <hyperlink ref="E58" r:id="rId223" display="https://fbref.com/en/squads/7c21e445/West-Ham-United-Stats" xr:uid="{6C950F40-EB85-4A8A-A175-6D5609A7ECB8}"/>
    <hyperlink ref="AD58" r:id="rId224" display="https://fbref.com/en/players/5a04fd92/matchlogs/2023-2024/summary/Said-Benrahma-Match-Logs" xr:uid="{FFF51381-03A9-437B-AA71-696C4B92A671}"/>
    <hyperlink ref="B59" r:id="rId225" display="https://fbref.com/en/players/68db6358/Daniel-Bentley" xr:uid="{2A5D167C-1B9F-473E-8897-7700B19FE670}"/>
    <hyperlink ref="C59" r:id="rId226" display="https://fbref.com/en/country/ENG/England-Football" xr:uid="{086358F8-09DE-441F-9AF2-C006B71927E4}"/>
    <hyperlink ref="E59" r:id="rId227" display="https://fbref.com/en/squads/8cec06e1/Wolverhampton-Wanderers-Stats" xr:uid="{0744E2A4-BD19-4B00-BD90-360346F79770}"/>
    <hyperlink ref="AD59" r:id="rId228" display="https://fbref.com/en/players/68db6358/matchlogs/2023-2024/summary/Daniel-Bentley-Match-Logs" xr:uid="{5CC08359-6139-40E4-AB8A-3419ADB9751A}"/>
    <hyperlink ref="B60" r:id="rId229" display="https://fbref.com/en/players/f72293fc/Johann-Berg-Gudmundsson" xr:uid="{3A6270CC-C529-400B-BEAC-E3AA5015515F}"/>
    <hyperlink ref="C60" r:id="rId230" display="https://fbref.com/en/country/ISL/Iceland-Football" xr:uid="{7620B718-ABC8-4363-9758-451C8FEEDC97}"/>
    <hyperlink ref="E60" r:id="rId231" display="https://fbref.com/en/squads/943e8050/Burnley-Stats" xr:uid="{4B3A42B0-F412-4666-97F1-749573D3BDA1}"/>
    <hyperlink ref="AD60" r:id="rId232" display="https://fbref.com/en/players/f72293fc/matchlogs/2023-2024/summary/Johann-Berg-Gudmundsson-Match-Logs" xr:uid="{728F9E6F-7662-4E49-90FA-2ABACB81F3D7}"/>
    <hyperlink ref="B61" r:id="rId233" display="https://fbref.com/en/players/d0b6129f/Sander-Berge" xr:uid="{720955EE-1012-4455-9C7A-BC52C257F9D5}"/>
    <hyperlink ref="C61" r:id="rId234" display="https://fbref.com/en/country/NOR/Norway-Football" xr:uid="{AB28A90B-4F90-4169-9F55-4DC573DF88CF}"/>
    <hyperlink ref="E61" r:id="rId235" display="https://fbref.com/en/squads/943e8050/Burnley-Stats" xr:uid="{75D25609-8171-4592-964D-8603F47F4978}"/>
    <hyperlink ref="AD61" r:id="rId236" display="https://fbref.com/en/players/d0b6129f/matchlogs/2023-2024/summary/Sander-Berge-Match-Logs" xr:uid="{DE1EDB1C-7A4B-4FD2-9AE1-0C24DE4DB318}"/>
    <hyperlink ref="B62" r:id="rId237" display="https://fbref.com/en/players/b59c2a92/Lucas-Bergstrom" xr:uid="{DDEB15ED-F775-420E-A137-0D88E4763CE5}"/>
    <hyperlink ref="C62" r:id="rId238" display="https://fbref.com/en/country/FIN/Finland-Football" xr:uid="{2A283D1A-F5EC-4BDE-B46F-4123120D95EA}"/>
    <hyperlink ref="E62" r:id="rId239" display="https://fbref.com/en/squads/cff3d9bb/Chelsea-Stats" xr:uid="{DA95A5CD-BE6C-429C-BF98-0E2F2D05F3B3}"/>
    <hyperlink ref="AD62" r:id="rId240" display="https://fbref.com/en/players/b59c2a92/matchlogs/2023-2024/summary/Lucas-Bergstrom-Match-Logs" xr:uid="{2654A5FD-B66F-4E23-8F98-CB3B2CD1D262}"/>
    <hyperlink ref="B63" r:id="rId241" display="https://fbref.com/en/players/2aaadf33/Luke-Berry" xr:uid="{42580EB8-C78C-4B07-BE99-7AEE14EEB3FC}"/>
    <hyperlink ref="C63" r:id="rId242" display="https://fbref.com/en/country/ENG/England-Football" xr:uid="{50BAB3A3-A94E-4F22-8855-73C44CA77389}"/>
    <hyperlink ref="E63" r:id="rId243" display="https://fbref.com/en/squads/e297cd13/Luton-Town-Stats" xr:uid="{DCF69505-1D0A-4559-B18B-BA283C7CA7CF}"/>
    <hyperlink ref="AD63" r:id="rId244" display="https://fbref.com/en/players/2aaadf33/matchlogs/2023-2024/summary/Luke-Berry-Match-Logs" xr:uid="{B8039B41-0F7B-4937-9DB6-42C24A7FF6D5}"/>
    <hyperlink ref="B64" r:id="rId245" display="https://fbref.com/en/players/ed5c0319/Beto" xr:uid="{E4AF8DBB-EFDD-4378-8158-2049414E1AD8}"/>
    <hyperlink ref="C64" r:id="rId246" display="https://fbref.com/en/country/GNB/Guinea-Bissau-Football" xr:uid="{273FA609-2E85-4184-A8AD-8B74000DB438}"/>
    <hyperlink ref="E64" r:id="rId247" display="https://fbref.com/en/squads/d3fd31cc/Everton-Stats" xr:uid="{F8DAD547-612D-401A-84FF-99EDB243EC77}"/>
    <hyperlink ref="AD64" r:id="rId248" display="https://fbref.com/en/players/ed5c0319/matchlogs/2023-2024/summary/Beto-Match-Logs" xr:uid="{52CDE327-A0B4-4E5D-84D6-77F4A7781F51}"/>
    <hyperlink ref="B65" r:id="rId249" display="https://fbref.com/en/players/9af1f9ff/Jordan-Beyer" xr:uid="{618E6D28-6572-492B-8A66-CF43431AEEBC}"/>
    <hyperlink ref="C65" r:id="rId250" display="https://fbref.com/en/country/GER/Germany-Football" xr:uid="{28E606DE-5384-4FDA-AB39-A4C137A77A27}"/>
    <hyperlink ref="E65" r:id="rId251" display="https://fbref.com/en/squads/943e8050/Burnley-Stats" xr:uid="{E6A6BD54-F21F-435B-A6A9-60BE4111DE44}"/>
    <hyperlink ref="AD65" r:id="rId252" display="https://fbref.com/en/players/9af1f9ff/matchlogs/2023-2024/summary/Jordan-Beyer-Match-Logs" xr:uid="{B535A0A6-D57E-4029-8116-C190E3C0E62D}"/>
    <hyperlink ref="B66" r:id="rId253" display="https://fbref.com/en/players/d328a254/Philip-Billing" xr:uid="{BB21AE59-BD4C-4F0A-B735-4CDB2D09C38B}"/>
    <hyperlink ref="C66" r:id="rId254" display="https://fbref.com/en/country/DEN/Denmark-Football" xr:uid="{61CF5EA2-CD42-4FA7-9F74-E2D0A500CA6B}"/>
    <hyperlink ref="E66" r:id="rId255" display="https://fbref.com/en/squads/4ba7cbea/Bournemouth-Stats" xr:uid="{DCCF58BD-8759-4917-8E08-CA1C0E7920DA}"/>
    <hyperlink ref="AD66" r:id="rId256" display="https://fbref.com/en/players/d328a254/matchlogs/2023-2024/summary/Philip-Billing-Match-Logs" xr:uid="{2C221657-83B9-4C18-8934-F6CB3CC53517}"/>
    <hyperlink ref="B67" r:id="rId257" display="https://fbref.com/en/players/6c203af0/Yves-Bissouma" xr:uid="{8D246B1D-A15D-4CEF-AB45-3C01BEBB3EA1}"/>
    <hyperlink ref="C67" r:id="rId258" display="https://fbref.com/en/country/MLI/Mali-Football" xr:uid="{BAFAF602-EC80-469F-84A1-D661BAFAE764}"/>
    <hyperlink ref="E67" r:id="rId259" display="https://fbref.com/en/squads/361ca564/Tottenham-Hotspur-Stats" xr:uid="{88FD4054-F042-4A08-8A6F-D0F5A2712123}"/>
    <hyperlink ref="AD67" r:id="rId260" display="https://fbref.com/en/players/6c203af0/matchlogs/2023-2024/summary/Yves-Bissouma-Match-Logs" xr:uid="{35DB4E4F-E82B-4649-A9D9-DE0C662755D6}"/>
    <hyperlink ref="B68" r:id="rId261" display="https://fbref.com/en/players/eed2427e/Oscar-Bobb" xr:uid="{8B9B3FD9-8038-4299-B732-57D812BB44E6}"/>
    <hyperlink ref="C68" r:id="rId262" display="https://fbref.com/en/country/NOR/Norway-Football" xr:uid="{6EB7D03F-24BF-4D0F-807C-FA9E0B245B0C}"/>
    <hyperlink ref="E68" r:id="rId263" display="https://fbref.com/en/squads/b8fd03ef/Manchester-City-Stats" xr:uid="{DD2B90BE-DDD0-40DF-8368-DFCC0CC569C6}"/>
    <hyperlink ref="AD68" r:id="rId264" display="https://fbref.com/en/players/eed2427e/matchlogs/2023-2024/summary/Oscar-Bobb-Match-Logs" xr:uid="{57EE2DDE-B538-4DD9-AEB8-370DEF689145}"/>
    <hyperlink ref="B69" r:id="rId265" display="https://fbref.com/en/players/ae5019e6/Jayden-Bogle" xr:uid="{D9F3FAE1-D415-4F60-9A0F-38F2C4267349}"/>
    <hyperlink ref="C69" r:id="rId266" display="https://fbref.com/en/country/ENG/England-Football" xr:uid="{252DEB16-05B7-4133-AD6D-ABAB59623C3D}"/>
    <hyperlink ref="E69" r:id="rId267" display="https://fbref.com/en/squads/1df6b87e/Sheffield-United-Stats" xr:uid="{9E995320-308C-4F30-903D-7E54008E07D8}"/>
    <hyperlink ref="AD69" r:id="rId268" display="https://fbref.com/en/players/ae5019e6/matchlogs/2023-2024/summary/Jayden-Bogle-Match-Logs" xr:uid="{0CBD14D5-D2C2-4CCF-9051-7663D3BD3CF4}"/>
    <hyperlink ref="B70" r:id="rId269" display="https://fbref.com/en/players/a4ac4b8f/Willy-Boly" xr:uid="{BABDBE4C-0E8A-4C6D-8D9B-BE153C9C4657}"/>
    <hyperlink ref="C70" r:id="rId270" display="https://fbref.com/en/country/CIV/Cote-dIvoire-Football" xr:uid="{00183684-C2D5-4819-BAF2-C4EA777CB6CD}"/>
    <hyperlink ref="E70" r:id="rId271" display="https://fbref.com/en/squads/e4a775cb/Nottingham-Forest-Stats" xr:uid="{4BD21293-CA02-4C39-87E5-148ED2E60E65}"/>
    <hyperlink ref="AD70" r:id="rId272" display="https://fbref.com/en/players/a4ac4b8f/matchlogs/2023-2024/summary/Willy-Boly-Match-Logs" xr:uid="{0F3B50B0-02E4-43B9-B797-40926772D6A7}"/>
    <hyperlink ref="B71" r:id="rId273" display="https://fbref.com/en/players/ccce7025/Sven-Botman" xr:uid="{479ABC87-EA82-4A47-A4CC-C4C270AEE9F4}"/>
    <hyperlink ref="C71" r:id="rId274" display="https://fbref.com/en/country/NED/Netherlands-Football" xr:uid="{509121FB-C792-42A1-8663-06B370EA5916}"/>
    <hyperlink ref="E71" r:id="rId275" display="https://fbref.com/en/squads/b2b47a98/Newcastle-United-Stats" xr:uid="{F6B9572E-094A-455D-AD12-CFE78206DD6A}"/>
    <hyperlink ref="AD71" r:id="rId276" display="https://fbref.com/en/players/ccce7025/matchlogs/2023-2024/summary/Sven-Botman-Match-Logs" xr:uid="{F5A79B4B-0079-48B0-A35E-7191F090DCF9}"/>
    <hyperlink ref="B72" r:id="rId277" display="https://fbref.com/en/players/79c84d1c/Jarrod-Bowen" xr:uid="{18E999C5-B9DA-47A1-9174-265269991C00}"/>
    <hyperlink ref="C72" r:id="rId278" display="https://fbref.com/en/country/ENG/England-Football" xr:uid="{6BD72C20-0941-4164-890D-777C93CFA7F3}"/>
    <hyperlink ref="E72" r:id="rId279" display="https://fbref.com/en/squads/7c21e445/West-Ham-United-Stats" xr:uid="{40283D52-FA09-4D27-9DA3-F8AC1C183BE2}"/>
    <hyperlink ref="AD72" r:id="rId280" display="https://fbref.com/en/players/79c84d1c/matchlogs/2023-2024/summary/Jarrod-Bowen-Match-Logs" xr:uid="{5DE03275-A6E6-42C4-ACA3-3A50CF22FC51}"/>
    <hyperlink ref="B73" r:id="rId281" display="https://fbref.com/en/players/c1949191/Jarrad-Branthwaite" xr:uid="{0C7720D3-9D9F-4425-B2CD-442B877A0B90}"/>
    <hyperlink ref="C73" r:id="rId282" display="https://fbref.com/en/country/ENG/England-Football" xr:uid="{E390D29A-AEC8-446C-B3D6-D6AF4E2E9E54}"/>
    <hyperlink ref="E73" r:id="rId283" display="https://fbref.com/en/squads/d3fd31cc/Everton-Stats" xr:uid="{33C09FDE-166B-4F8A-9FCD-94BEE4B144BE}"/>
    <hyperlink ref="AD73" r:id="rId284" display="https://fbref.com/en/players/c1949191/matchlogs/2023-2024/summary/Jarrad-Branthwaite-Match-Logs" xr:uid="{5081C585-1550-4034-86F6-061F8BB5CCE1}"/>
    <hyperlink ref="B74" r:id="rId285" display="https://fbref.com/en/players/30e81a88/Rhian-Brewster" xr:uid="{6921B080-E270-4300-A725-4C20FD3378E2}"/>
    <hyperlink ref="C74" r:id="rId286" display="https://fbref.com/en/country/ENG/England-Football" xr:uid="{FA6A8D09-F288-461C-90B7-5AC182F0EB09}"/>
    <hyperlink ref="E74" r:id="rId287" display="https://fbref.com/en/squads/1df6b87e/Sheffield-United-Stats" xr:uid="{A5F3D081-ECB1-47A0-AB0C-E621D16B2D89}"/>
    <hyperlink ref="AD74" r:id="rId288" display="https://fbref.com/en/players/30e81a88/matchlogs/2023-2024/summary/Rhian-Brewster-Match-Logs" xr:uid="{A8A0B07F-F073-473B-82B0-B52678F4296A}"/>
    <hyperlink ref="B75" r:id="rId289" display="https://fbref.com/en/players/c2c5ecda/Ethan-Brierley" xr:uid="{118023D0-79D4-4261-B36F-4D9A1C2E516B}"/>
    <hyperlink ref="C75" r:id="rId290" display="https://fbref.com/en/country/ENG/England-Football" xr:uid="{D60B7623-1C35-42A0-9DDF-693B78A2D0F7}"/>
    <hyperlink ref="E75" r:id="rId291" display="https://fbref.com/en/squads/cd051869/Brentford-Stats" xr:uid="{6F7B253E-0D77-466D-A108-98D48B6E379D}"/>
    <hyperlink ref="AD75" r:id="rId292" display="https://fbref.com/en/players/c2c5ecda/matchlogs/2023-2024/summary/Ethan-Brierley-Match-Logs" xr:uid="{D4767A19-5260-4F64-BC63-7E9F8740DBD7}"/>
    <hyperlink ref="B76" r:id="rId293" display="https://fbref.com/en/players/97220da2/Armando-Broja" xr:uid="{F2351873-6068-4E9C-AE16-6FE2E78FBC33}"/>
    <hyperlink ref="C76" r:id="rId294" display="https://fbref.com/en/country/ALB/Albania-Football" xr:uid="{FCED56A7-DCFB-41B7-832A-E105C562C528}"/>
    <hyperlink ref="E76" r:id="rId295" display="https://fbref.com/en/squads/cff3d9bb/Chelsea-Stats" xr:uid="{E2C5617E-1038-443E-AB7E-C59B62770B2F}"/>
    <hyperlink ref="AD76" r:id="rId296" display="https://fbref.com/en/players/97220da2/matchlogs/2023-2024/summary/Armando-Broja-Match-Logs" xr:uid="{96F12184-8095-4D3C-87B7-E4D936B016F7}"/>
    <hyperlink ref="B77" r:id="rId297" display="https://fbref.com/en/players/330f638c/Joshua-Brooking" xr:uid="{F0621A79-DE2A-4110-84DD-A9D2A28671E7}"/>
    <hyperlink ref="C77" r:id="rId298" display="https://fbref.com/en/country/ENG/England-Football" xr:uid="{0ECCC6AE-F80D-4533-8910-5D59254DFB1E}"/>
    <hyperlink ref="E77" r:id="rId299" display="https://fbref.com/en/squads/cff3d9bb/Chelsea-Stats" xr:uid="{A511861A-6780-40BF-AA58-9741978386F7}"/>
    <hyperlink ref="AD77" r:id="rId300" display="https://fbref.com/en/players/330f638c/matchlogs/2023-2024/summary/Joshua-Brooking-Match-Logs" xr:uid="{33E03A4E-D61A-46AA-B01A-9207D88DAC68}"/>
    <hyperlink ref="B78" r:id="rId301" display="https://fbref.com/en/players/5f346071/Andre-Brooks" xr:uid="{2F337BB9-602F-480F-BA07-D57A39DAF93C}"/>
    <hyperlink ref="C78" r:id="rId302" display="https://fbref.com/en/country/ENG/England-Football" xr:uid="{F08621D6-E542-44D8-AEE0-01E05566F739}"/>
    <hyperlink ref="E78" r:id="rId303" display="https://fbref.com/en/squads/1df6b87e/Sheffield-United-Stats" xr:uid="{89985DF3-9CE6-4926-AF68-8973ED5FA001}"/>
    <hyperlink ref="AD78" r:id="rId304" display="https://fbref.com/en/players/5f346071/matchlogs/2023-2024/summary/Andre-Brooks-Match-Logs" xr:uid="{798F9C95-A419-4708-9A98-13D30868DF2F}"/>
    <hyperlink ref="B79" r:id="rId305" display="https://fbref.com/en/players/dc4cae05/David-Brooks" xr:uid="{10F749CB-13E3-4A57-80D4-6EB7411045F1}"/>
    <hyperlink ref="C79" r:id="rId306" display="https://fbref.com/en/country/WAL/Wales-Football" xr:uid="{56A51BB5-70FB-412E-AFFE-4853B5833B6B}"/>
    <hyperlink ref="E79" r:id="rId307" display="https://fbref.com/en/squads/4ba7cbea/Bournemouth-Stats" xr:uid="{9A8B29BF-FC55-463D-83D9-33AF55418581}"/>
    <hyperlink ref="AD79" r:id="rId308" display="https://fbref.com/en/players/dc4cae05/matchlogs/2023-2024/summary/David-Brooks-Match-Logs" xr:uid="{FDB67844-DAC0-4EDF-A3D8-645AA5C046DC}"/>
    <hyperlink ref="B80" r:id="rId309" display="https://fbref.com/en/players/ca18c8f1/Jacob-Brown" xr:uid="{A31D77DA-C5F4-4AEF-9C92-96DD4156520F}"/>
    <hyperlink ref="C80" r:id="rId310" display="https://fbref.com/en/country/SCO/Scotland-Football" xr:uid="{BF2AE62A-D5AE-42D2-9B6C-318F574EFA09}"/>
    <hyperlink ref="E80" r:id="rId311" display="https://fbref.com/en/squads/e297cd13/Luton-Town-Stats" xr:uid="{F7263929-DEB1-44DD-B318-15371F69321F}"/>
    <hyperlink ref="AD80" r:id="rId312" display="https://fbref.com/en/players/ca18c8f1/matchlogs/2023-2024/summary/Jacob-Brown-Match-Logs" xr:uid="{16B4DD79-01F9-4623-96F7-4E9F4F5ED58F}"/>
    <hyperlink ref="B81" r:id="rId313" display="https://fbref.com/en/players/47369df8/Josh-Brownhill" xr:uid="{0EB7DE64-187F-4A00-88B0-9C7A5460465A}"/>
    <hyperlink ref="C81" r:id="rId314" display="https://fbref.com/en/country/ENG/England-Football" xr:uid="{D4DB9788-20F2-411E-8560-C5969C21D401}"/>
    <hyperlink ref="E81" r:id="rId315" display="https://fbref.com/en/squads/943e8050/Burnley-Stats" xr:uid="{3E530804-EE9D-4116-A914-D7B4159D2B47}"/>
    <hyperlink ref="AD81" r:id="rId316" display="https://fbref.com/en/players/47369df8/matchlogs/2023-2024/summary/Josh-Brownhill-Match-Logs" xr:uid="{865AB38F-8E69-4F84-B96B-3B2138151CD7}"/>
    <hyperlink ref="B82" r:id="rId317" display="https://fbref.com/en/players/4e204552/Jacob-Bruun-Larsen" xr:uid="{00A69A80-6298-4918-8295-6F5F59ECD79D}"/>
    <hyperlink ref="C82" r:id="rId318" display="https://fbref.com/en/country/DEN/Denmark-Football" xr:uid="{424AD20D-BE84-447D-9F85-39BA9354FF73}"/>
    <hyperlink ref="E82" r:id="rId319" display="https://fbref.com/en/squads/943e8050/Burnley-Stats" xr:uid="{4CDE0A95-B22E-46A7-9842-E45E15BED14B}"/>
    <hyperlink ref="AD82" r:id="rId320" display="https://fbref.com/en/players/4e204552/matchlogs/2023-2024/summary/Jacob-Bruun-Larsen-Match-Logs" xr:uid="{7E397C2D-D54B-4F6D-A045-6D1F1746DDFE}"/>
    <hyperlink ref="B83" r:id="rId321" display="https://fbref.com/en/players/bfc3b3a0/Hugo-Bueno" xr:uid="{232C1754-0B36-41F8-89AD-FA90216202BE}"/>
    <hyperlink ref="C83" r:id="rId322" display="https://fbref.com/en/country/ESP/Spain-Football" xr:uid="{78E9F744-894F-43DA-BC65-673E2EEA5793}"/>
    <hyperlink ref="E83" r:id="rId323" display="https://fbref.com/en/squads/8cec06e1/Wolverhampton-Wanderers-Stats" xr:uid="{9A7760FB-399E-47E8-A97D-A4EA4A44706F}"/>
    <hyperlink ref="AD83" r:id="rId324" display="https://fbref.com/en/players/bfc3b3a0/matchlogs/2023-2024/summary/Hugo-Bueno-Match-Logs" xr:uid="{126DD9C1-3286-4007-8B69-3461C6539DFF}"/>
    <hyperlink ref="B84" r:id="rId325" display="https://fbref.com/en/players/edc98fac/Santiago-Bueno" xr:uid="{73590843-AB9B-4BB2-9DF8-EA92608AF192}"/>
    <hyperlink ref="C84" r:id="rId326" display="https://fbref.com/en/country/URU/Uruguay-Football" xr:uid="{178E9BC4-0871-4D88-A705-6F6FDDB7EF11}"/>
    <hyperlink ref="E84" r:id="rId327" display="https://fbref.com/en/squads/8cec06e1/Wolverhampton-Wanderers-Stats" xr:uid="{4E54D9E7-C35E-4D8F-A582-BC6C886BD93F}"/>
    <hyperlink ref="AD84" r:id="rId328" display="https://fbref.com/en/players/edc98fac/matchlogs/2023-2024/summary/Santiago-Bueno-Match-Logs" xr:uid="{8A060D40-9C6C-4F0F-8D2A-7CD10D8B6D84}"/>
    <hyperlink ref="B85" r:id="rId329" display="https://fbref.com/en/players/468a7a91/Facundo-Buonanotte" xr:uid="{FEFFD8C0-5135-42DC-A89B-4E3763FF674E}"/>
    <hyperlink ref="C85" r:id="rId330" display="https://fbref.com/en/country/ARG/Argentina-Football" xr:uid="{F70EDF9B-898E-4FFB-B949-8D58630FD95E}"/>
    <hyperlink ref="E85" r:id="rId331" display="https://fbref.com/en/squads/d07537b9/Brighton-and-Hove-Albion-Stats" xr:uid="{A1DBEF94-DAA3-4DC6-AD4F-4EF5BF81B742}"/>
    <hyperlink ref="AD85" r:id="rId332" display="https://fbref.com/en/players/468a7a91/matchlogs/2023-2024/summary/Facundo-Buonanotte-Match-Logs" xr:uid="{F3F572C3-BD79-4407-B925-9943E70102D4}"/>
    <hyperlink ref="B86" r:id="rId333" display="https://fbref.com/en/players/a681b7b7/Reece-Burke" xr:uid="{EC8DC510-C204-48B8-862E-745B6B315BA7}"/>
    <hyperlink ref="C86" r:id="rId334" display="https://fbref.com/en/country/ENG/England-Football" xr:uid="{E0BCDB25-4192-4E16-BF69-E6F98A4F15C7}"/>
    <hyperlink ref="E86" r:id="rId335" display="https://fbref.com/en/squads/e297cd13/Luton-Town-Stats" xr:uid="{1B7AEEC0-EE8E-4D16-A22A-AFCE50480607}"/>
    <hyperlink ref="AD86" r:id="rId336" display="https://fbref.com/en/players/a681b7b7/matchlogs/2023-2024/summary/Reece-Burke-Match-Logs" xr:uid="{2F03DEDD-04BD-47B9-B4CB-AFE0E07D1CD9}"/>
    <hyperlink ref="B87" r:id="rId337" display="https://fbref.com/en/players/b2d31e83/Dan-Burn" xr:uid="{D12F10FB-BCFD-4D5E-83BF-0F9FF61FBFEE}"/>
    <hyperlink ref="C87" r:id="rId338" display="https://fbref.com/en/country/ENG/England-Football" xr:uid="{980E586F-C54A-4FB5-9E81-EC6699D275E3}"/>
    <hyperlink ref="E87" r:id="rId339" display="https://fbref.com/en/squads/b2b47a98/Newcastle-United-Stats" xr:uid="{94C38ABA-9804-4E0A-88A8-AFE96C020580}"/>
    <hyperlink ref="AD87" r:id="rId340" display="https://fbref.com/en/players/b2d31e83/matchlogs/2023-2024/summary/Dan-Burn-Match-Logs" xr:uid="{15A3FD0B-978F-4E54-92B7-09E8BBA1845A}"/>
    <hyperlink ref="B88" r:id="rId341" display="https://fbref.com/en/players/dab84ad2/Mason-Burstow" xr:uid="{2CA5D9E4-7409-4671-AB11-8B4FE6A4F3DB}"/>
    <hyperlink ref="C88" r:id="rId342" display="https://fbref.com/en/country/ENG/England-Football" xr:uid="{1FA534F6-5666-49EB-B4BE-4A39BAFDE97D}"/>
    <hyperlink ref="E88" r:id="rId343" display="https://fbref.com/en/squads/cff3d9bb/Chelsea-Stats" xr:uid="{40A4870E-D1E7-4CDA-BD63-B315416FD75B}"/>
    <hyperlink ref="AD88" r:id="rId344" display="https://fbref.com/en/players/dab84ad2/matchlogs/2023-2024/summary/Mason-Burstow-Match-Logs" xr:uid="{F5683073-7273-4E7D-B14B-943E2B9339D5}"/>
    <hyperlink ref="B89" r:id="rId345" display="https://fbref.com/en/players/15ee4bc1/Jili-Buyabu" xr:uid="{6465AD2A-427A-4434-9AE7-93FBC761D0F5}"/>
    <hyperlink ref="C89" r:id="rId346" display="https://fbref.com/en/country/ENG/England-Football" xr:uid="{DDC3AB44-DA1F-46E7-9528-7E8D0F30FC3C}"/>
    <hyperlink ref="E89" r:id="rId347" display="https://fbref.com/en/squads/1df6b87e/Sheffield-United-Stats" xr:uid="{05BAA860-99BC-45DF-85C6-9A9FB5FDFB72}"/>
    <hyperlink ref="AD89" r:id="rId348" display="https://fbref.com/en/players/15ee4bc1/matchlogs/2023-2024/summary/Jili-Buyabu-Match-Logs" xr:uid="{7C98FD92-4D4F-4B60-A15B-FDCBCC3FECFC}"/>
    <hyperlink ref="B90" r:id="rId349" display="https://fbref.com/en/players/16264a81/Moises-Caicedo" xr:uid="{1415B855-D0EE-40FE-8F0C-98F141F89FDC}"/>
    <hyperlink ref="C90" r:id="rId350" display="https://fbref.com/en/country/ECU/Ecuador-Football" xr:uid="{52AADD85-A721-4007-AC3C-5AF01EA0EA81}"/>
    <hyperlink ref="E90" r:id="rId351" display="https://fbref.com/en/squads/cff3d9bb/Chelsea-Stats" xr:uid="{D5AF4576-10A4-419D-9106-0529F9DFAB74}"/>
    <hyperlink ref="AD90" r:id="rId352" display="https://fbref.com/en/players/16264a81/matchlogs/2023-2024/summary/Moises-Caicedo-Match-Logs" xr:uid="{A4996B52-F4A3-4265-B46A-610B99FE5E35}"/>
    <hyperlink ref="B91" r:id="rId353" display="https://fbref.com/en/players/a8748947/Tom-Cairney" xr:uid="{7C4174F7-49F5-4C0D-998E-F6AFECDE1795}"/>
    <hyperlink ref="C91" r:id="rId354" display="https://fbref.com/en/country/SCO/Scotland-Football" xr:uid="{C41505DA-9F8E-41BE-B7E4-91FC5D5966C1}"/>
    <hyperlink ref="E91" r:id="rId355" display="https://fbref.com/en/squads/fd962109/Fulham-Stats" xr:uid="{321AF94F-1600-4817-A064-865975952D7D}"/>
    <hyperlink ref="AD91" r:id="rId356" display="https://fbref.com/en/players/a8748947/matchlogs/2023-2024/summary/Tom-Cairney-Match-Logs" xr:uid="{A0A5D1EC-7C16-48AC-ADE3-EF86945C525A}"/>
    <hyperlink ref="B92" r:id="rId357" display="https://fbref.com/en/players/59e6e5bf/Dominic-Calvert-Lewin" xr:uid="{DB580139-F47A-4B6C-A76C-41CC28107772}"/>
    <hyperlink ref="C92" r:id="rId358" display="https://fbref.com/en/country/ENG/England-Football" xr:uid="{985BF32D-D965-4545-8E38-61FBEC0972B8}"/>
    <hyperlink ref="E92" r:id="rId359" display="https://fbref.com/en/squads/d3fd31cc/Everton-Stats" xr:uid="{735C7DF3-C25E-4A6C-9FC7-CD5A5502E792}"/>
    <hyperlink ref="AD92" r:id="rId360" display="https://fbref.com/en/players/59e6e5bf/matchlogs/2023-2024/summary/Dominic-Calvert-Lewin-Match-Logs" xr:uid="{17654316-6684-46A3-8CA9-D7C86CEB9A9D}"/>
    <hyperlink ref="B93" r:id="rId361" display="https://fbref.com/en/players/858409be/Allan-Campbell" xr:uid="{B7ED32EF-983D-4DC0-8BE1-F93573AC2CF4}"/>
    <hyperlink ref="C93" r:id="rId362" display="https://fbref.com/en/country/SCO/Scotland-Football" xr:uid="{E1EF2ADC-6A4D-46FD-8F84-B2A0CE0981A3}"/>
    <hyperlink ref="E93" r:id="rId363" display="https://fbref.com/en/squads/e297cd13/Luton-Town-Stats" xr:uid="{583CA2E3-0AA4-486D-B9E5-B22FD6709EBB}"/>
    <hyperlink ref="AD93" r:id="rId364" display="https://fbref.com/en/players/858409be/matchlogs/2023-2024/summary/Allan-Campbell-Match-Logs" xr:uid="{233F0B5A-1055-4F3A-A374-F7F8C3FFCB6E}"/>
    <hyperlink ref="B94" r:id="rId365" display="https://fbref.com/en/players/4506aec5/Thomas-Cannon" xr:uid="{BEF57864-AB69-44DD-913D-BF6789F5FB68}"/>
    <hyperlink ref="C94" r:id="rId366" display="https://fbref.com/en/country/IRL/Republic-of-Ireland-Football" xr:uid="{56C61A52-B8AC-4D55-9E45-1C2EF4DAFC54}"/>
    <hyperlink ref="E94" r:id="rId367" display="https://fbref.com/en/squads/d3fd31cc/Everton-Stats" xr:uid="{6CAC92C5-E7E1-42C9-A35F-62F9FBEE18DC}"/>
    <hyperlink ref="AD94" r:id="rId368" display="https://fbref.com/en/players/4506aec5/matchlogs/2023-2024/summary/Thomas-Cannon-Match-Logs" xr:uid="{C1A80DB3-4E42-4DD1-B9DF-0AF28A60FB0C}"/>
    <hyperlink ref="B95" r:id="rId369" display="https://fbref.com/en/players/b4a014b1/Diego-Carlos" xr:uid="{0B7C7759-E285-450E-BC28-E3B53DC76973}"/>
    <hyperlink ref="C95" r:id="rId370" display="https://fbref.com/en/country/BRA/Brazil-Football" xr:uid="{322F0076-5755-46D7-B30F-8813BF4B7AE0}"/>
    <hyperlink ref="E95" r:id="rId371" display="https://fbref.com/en/squads/8602292d/Aston-Villa-Stats" xr:uid="{44C3AC2D-489C-4C32-88D4-87EEAA00A1C5}"/>
    <hyperlink ref="AD95" r:id="rId372" display="https://fbref.com/en/players/b4a014b1/matchlogs/2023-2024/summary/Diego-Carlos-Match-Logs" xr:uid="{6D66DA6E-721A-4D10-878D-80D89494634B}"/>
    <hyperlink ref="B96" r:id="rId373" display="https://fbref.com/en/players/3e1550ee/Scott-Carson" xr:uid="{D3840522-E8C7-404C-9C11-966CDAFCBBF9}"/>
    <hyperlink ref="C96" r:id="rId374" display="https://fbref.com/en/country/ENG/England-Football" xr:uid="{F1EFE22B-1FA2-45E0-A2B7-621C1FA67985}"/>
    <hyperlink ref="E96" r:id="rId375" display="https://fbref.com/en/squads/b8fd03ef/Manchester-City-Stats" xr:uid="{FD47AFA0-C19F-4CCF-B711-5134626CF258}"/>
    <hyperlink ref="AD96" r:id="rId376" display="https://fbref.com/en/players/3e1550ee/matchlogs/2023-2024/summary/Scott-Carson-Match-Logs" xr:uid="{3BBBDF9F-6FDF-4FD6-ACD1-1859CCCB96F3}"/>
    <hyperlink ref="B97" r:id="rId377" display="https://fbref.com/en/players/4d224fe8/Casemiro" xr:uid="{BB3FAF9F-380D-4E43-B935-D7D8176A9ECD}"/>
    <hyperlink ref="C97" r:id="rId378" display="https://fbref.com/en/country/BRA/Brazil-Football" xr:uid="{577D046B-0F2F-464F-AA0C-2F36E90254C8}"/>
    <hyperlink ref="E97" r:id="rId379" display="https://fbref.com/en/squads/19538871/Manchester-United-Stats" xr:uid="{EB2A4912-1597-4E79-88AC-5C313C1DB1E8}"/>
    <hyperlink ref="AD97" r:id="rId380" display="https://fbref.com/en/players/4d224fe8/matchlogs/2023-2024/summary/Casemiro-Match-Logs" xr:uid="{E4E28CC4-8664-4710-92E7-3D1946352299}"/>
    <hyperlink ref="B98" r:id="rId381" display="https://fbref.com/en/players/2389cdc2/Matty-Cash" xr:uid="{02FD0582-EAB7-4983-B332-BFEE6C69ED96}"/>
    <hyperlink ref="C98" r:id="rId382" display="https://fbref.com/en/country/POL/Poland-Football" xr:uid="{317F3EC6-46FD-46E6-A701-428989402F92}"/>
    <hyperlink ref="E98" r:id="rId383" display="https://fbref.com/en/squads/8602292d/Aston-Villa-Stats" xr:uid="{7E754D40-66D6-42CD-875C-68C1B398AB86}"/>
    <hyperlink ref="AD98" r:id="rId384" display="https://fbref.com/en/players/2389cdc2/matchlogs/2023-2024/summary/Matty-Cash-Match-Logs" xr:uid="{434AFE33-25B7-41EE-B94E-620FFE4F6364}"/>
    <hyperlink ref="B99" r:id="rId385" display="https://fbref.com/en/players/197640fd/Timothy-Castagne" xr:uid="{1EA962E3-F92B-4A1E-8FA4-821D847B0711}"/>
    <hyperlink ref="C99" r:id="rId386" display="https://fbref.com/en/country/BEL/Belgium-Football" xr:uid="{68785C14-5604-40EF-9BEE-054D2BD63F7C}"/>
    <hyperlink ref="E99" r:id="rId387" display="https://fbref.com/en/squads/fd962109/Fulham-Stats" xr:uid="{6C439C90-41E9-443B-8077-F59DB132B07E}"/>
    <hyperlink ref="AD99" r:id="rId388" display="https://fbref.com/en/players/197640fd/matchlogs/2023-2024/summary/Timothy-Castagne-Match-Logs" xr:uid="{C62C9317-65C9-4B65-B10E-89D88360BB70}"/>
    <hyperlink ref="B100" r:id="rId389" display="https://fbref.com/en/players/e28868f3/Jonny-Castro" xr:uid="{64979973-C07C-4277-8729-25367099FB77}"/>
    <hyperlink ref="C100" r:id="rId390" display="https://fbref.com/en/country/ESP/Spain-Football" xr:uid="{AC9A4C47-DC6D-44CE-A679-68BD88FF4BAC}"/>
    <hyperlink ref="E100" r:id="rId391" display="https://fbref.com/en/squads/8cec06e1/Wolverhampton-Wanderers-Stats" xr:uid="{06E3BB39-B76C-4C04-9AFD-A6E2D962FE27}"/>
    <hyperlink ref="AD100" r:id="rId392" display="https://fbref.com/en/players/e28868f3/matchlogs/2023-2024/summary/Jonny-Castro-Match-Logs" xr:uid="{2EB23066-7438-456D-9EC0-BB35CC18D329}"/>
    <hyperlink ref="B101" r:id="rId393" display="https://fbref.com/en/players/9cfbad36/Julio-Cesar-Enciso" xr:uid="{00CA38B2-AE1B-4507-9913-A7C42CA2934F}"/>
    <hyperlink ref="C101" r:id="rId394" display="https://fbref.com/en/country/PAR/Paraguay-Football" xr:uid="{617B9467-DDA8-4EEA-BEE1-71CBB5562EF7}"/>
    <hyperlink ref="E101" r:id="rId395" display="https://fbref.com/en/squads/d07537b9/Brighton-and-Hove-Albion-Stats" xr:uid="{4237322E-1177-4D92-83F8-E13DC7DC6174}"/>
    <hyperlink ref="AD101" r:id="rId396" display="https://fbref.com/en/players/9cfbad36/matchlogs/2023-2024/summary/Julio-Cesar-Enciso-Match-Logs" xr:uid="{A369F6DB-C723-421B-B517-62608789E043}"/>
    <hyperlink ref="B102" r:id="rId397" display="https://fbref.com/en/players/dc6f5bdd/Calum-Chambers" xr:uid="{B935CE2A-B3EC-4A7E-B3E9-3033EC1377FF}"/>
    <hyperlink ref="C102" r:id="rId398" display="https://fbref.com/en/country/ENG/England-Football" xr:uid="{585956F4-5BAC-47F9-95B1-F235C7AF330E}"/>
    <hyperlink ref="E102" r:id="rId399" display="https://fbref.com/en/squads/8602292d/Aston-Villa-Stats" xr:uid="{3109073D-8258-4473-A316-B5EB04307674}"/>
    <hyperlink ref="AD102" r:id="rId400" display="https://fbref.com/en/players/dc6f5bdd/matchlogs/2023-2024/summary/Calum-Chambers-Match-Logs" xr:uid="{DDFA1F7F-4E9D-4176-A677-2C5D246A0FBB}"/>
    <hyperlink ref="B103" r:id="rId401" display="https://fbref.com/en/players/7d6af698/Luke-Chambers" xr:uid="{AE925430-0295-49DF-A6D9-10D056D92FB3}"/>
    <hyperlink ref="C103" r:id="rId402" display="https://fbref.com/en/country/ENG/England-Football" xr:uid="{9AB7A145-D76A-45A6-8BAF-DE46F066D69C}"/>
    <hyperlink ref="E103" r:id="rId403" display="https://fbref.com/en/squads/822bd0ba/Liverpool-Stats" xr:uid="{B77A6427-8A69-4B1B-B3E5-7CD3289FD249}"/>
    <hyperlink ref="AD103" r:id="rId404" display="https://fbref.com/en/players/7d6af698/matchlogs/2023-2024/summary/Luke-Chambers-Match-Logs" xr:uid="{BC3E915D-51BC-4473-BDED-99C73C63257C}"/>
    <hyperlink ref="B104" r:id="rId405" display="https://fbref.com/en/players/d33e3242/Ismaila-Cheick-Coulibaly" xr:uid="{12548526-0C1B-44C3-AEED-56D05F215188}"/>
    <hyperlink ref="C104" r:id="rId406" display="https://fbref.com/en/country/MLI/Mali-Football" xr:uid="{2685E868-4F5D-4854-9F61-7C5BF14AB9A7}"/>
    <hyperlink ref="E104" r:id="rId407" display="https://fbref.com/en/squads/1df6b87e/Sheffield-United-Stats" xr:uid="{18A69335-E99E-4C02-B2E5-DF4950732DE5}"/>
    <hyperlink ref="AD104" r:id="rId408" display="https://fbref.com/en/players/d33e3242/matchlogs/2023-2024/summary/Ismaila-Cheick-Coulibaly-Match-Logs" xr:uid="{3959280C-8F41-4D25-9367-F005ED4204C0}"/>
    <hyperlink ref="B105" r:id="rId409" display="https://fbref.com/en/players/890f108d/Youssef-Chermiti" xr:uid="{CF46EA14-D17C-45CF-9F80-6E219D4DA2DA}"/>
    <hyperlink ref="C105" r:id="rId410" display="https://fbref.com/en/country/POR/Portugal-Football" xr:uid="{7E04AD57-95EE-48F2-9BEB-17CEA17E44B7}"/>
    <hyperlink ref="E105" r:id="rId411" display="https://fbref.com/en/squads/d3fd31cc/Everton-Stats" xr:uid="{76614D8D-8D1F-4837-93C3-40E568703611}"/>
    <hyperlink ref="AD105" r:id="rId412" display="https://fbref.com/en/players/890f108d/matchlogs/2023-2024/summary/Youssef-Chermiti-Match-Logs" xr:uid="{024C2A74-AF03-4CFD-87ED-96BA6DC40AF2}"/>
    <hyperlink ref="B106" r:id="rId413" display="https://fbref.com/en/players/d2424d1b/Ben-Chilwell" xr:uid="{29BA6002-9BDF-4BA5-AA1F-432ED26800F2}"/>
    <hyperlink ref="C106" r:id="rId414" display="https://fbref.com/en/country/ENG/England-Football" xr:uid="{1A4A4921-D24A-49E2-A739-2B466255F32B}"/>
    <hyperlink ref="E106" r:id="rId415" display="https://fbref.com/en/squads/cff3d9bb/Chelsea-Stats" xr:uid="{2804D0DF-9EFD-4FFF-B81A-7408D6F50999}"/>
    <hyperlink ref="AD106" r:id="rId416" display="https://fbref.com/en/players/d2424d1b/matchlogs/2023-2024/summary/Ben-Chilwell-Match-Logs" xr:uid="{E805B47B-8B3B-4230-B1F4-D50F0F51BB22}"/>
    <hyperlink ref="B107" r:id="rId417" display="https://fbref.com/en/players/2696b6a9/Tahith-Chong" xr:uid="{B4150B86-94BC-4891-B8C9-650F205A1B31}"/>
    <hyperlink ref="C107" r:id="rId418" display="https://fbref.com/en/country/NED/Netherlands-Football" xr:uid="{59AE4B78-2124-4684-8F75-6D15D667ED08}"/>
    <hyperlink ref="E107" r:id="rId419" display="https://fbref.com/en/squads/e297cd13/Luton-Town-Stats" xr:uid="{C0EB2C3E-EE4F-4867-8331-FF3154EA4780}"/>
    <hyperlink ref="AD107" r:id="rId420" display="https://fbref.com/en/players/2696b6a9/matchlogs/2023-2024/summary/Tahith-Chong-Match-Logs" xr:uid="{CF901CC6-53D1-4BEA-9817-C41FECBCB7E8}"/>
    <hyperlink ref="B108" r:id="rId421" display="https://fbref.com/en/players/26ce2263/Ryan-Christie" xr:uid="{C724C9C5-BFE0-4B66-95B5-502AABF39322}"/>
    <hyperlink ref="C108" r:id="rId422" display="https://fbref.com/en/country/SCO/Scotland-Football" xr:uid="{14FC5BB6-8BD9-425E-9ED1-6323A0E5D9E1}"/>
    <hyperlink ref="E108" r:id="rId423" display="https://fbref.com/en/squads/4ba7cbea/Bournemouth-Stats" xr:uid="{A0F249E7-7B50-44D0-9AC0-78B31AF4AB24}"/>
    <hyperlink ref="AD108" r:id="rId424" display="https://fbref.com/en/players/26ce2263/matchlogs/2023-2024/summary/Ryan-Christie-Match-Logs" xr:uid="{8C92BF0E-A71C-439E-9513-8B138C9DC307}"/>
    <hyperlink ref="B109" r:id="rId425" display="https://fbref.com/en/players/b2f9c73e/Carney-Chukwuemeka" xr:uid="{C22AF09A-91A1-429A-BAF9-E22ECB0DDA70}"/>
    <hyperlink ref="C109" r:id="rId426" display="https://fbref.com/en/country/ENG/England-Football" xr:uid="{956D6BEB-433A-4241-887C-20BC7CA9183D}"/>
    <hyperlink ref="E109" r:id="rId427" display="https://fbref.com/en/squads/cff3d9bb/Chelsea-Stats" xr:uid="{60926501-4F18-4E38-A5E9-CC72F0329944}"/>
    <hyperlink ref="AD109" r:id="rId428" display="https://fbref.com/en/players/b2f9c73e/matchlogs/2023-2024/summary/Carney-Chukwuemeka-Match-Logs" xr:uid="{C9C71202-5463-43D0-89E2-C27E6FC3AF51}"/>
    <hyperlink ref="B110" r:id="rId429" display="https://fbref.com/en/players/0442183b/Nathaniel-Clyne" xr:uid="{317748DE-AFE4-4D40-80AD-1A715C81979F}"/>
    <hyperlink ref="C110" r:id="rId430" display="https://fbref.com/en/country/ENG/England-Football" xr:uid="{24797085-B337-4744-9860-9D68154340BA}"/>
    <hyperlink ref="E110" r:id="rId431" display="https://fbref.com/en/squads/47c64c55/Crystal-Palace-Stats" xr:uid="{A374D657-E0A8-4B06-B545-28E6A14969C5}"/>
    <hyperlink ref="AD110" r:id="rId432" display="https://fbref.com/en/players/0442183b/matchlogs/2023-2024/summary/Nathaniel-Clyne-Match-Logs" xr:uid="{2ED22C70-A0D7-4F21-A7F9-08690F4ED7A4}"/>
    <hyperlink ref="B111" r:id="rId433" display="https://fbref.com/en/players/a8c19eb8/Nathan-Collins" xr:uid="{1F11F1A8-800C-4F30-BB0C-BADEE558F882}"/>
    <hyperlink ref="C111" r:id="rId434" display="https://fbref.com/en/country/IRL/Republic-of-Ireland-Football" xr:uid="{D4742140-8B66-4F1A-98F2-035CA8B72AFD}"/>
    <hyperlink ref="E111" r:id="rId435" display="https://fbref.com/en/squads/cd051869/Brentford-Stats" xr:uid="{2E5062EE-5861-497C-BE5F-8FE4E74E25A2}"/>
    <hyperlink ref="AD111" r:id="rId436" display="https://fbref.com/en/players/a8c19eb8/matchlogs/2023-2024/summary/Nathan-Collins-Match-Logs" xr:uid="{77CA0756-8EB4-4185-9408-2D0BCA7C2799}"/>
    <hyperlink ref="B112" r:id="rId437" display="https://fbref.com/en/players/700783e7/Levi-Colwill" xr:uid="{C9515603-110A-47B7-AAB7-1123300EAA62}"/>
    <hyperlink ref="C112" r:id="rId438" display="https://fbref.com/en/country/ENG/England-Football" xr:uid="{66370165-7678-49D7-9A9F-2EEAFD74F4B3}"/>
    <hyperlink ref="E112" r:id="rId439" display="https://fbref.com/en/squads/cff3d9bb/Chelsea-Stats" xr:uid="{29B5F441-4203-40EC-8B35-2DF542DA9D54}"/>
    <hyperlink ref="AD112" r:id="rId440" display="https://fbref.com/en/players/700783e7/matchlogs/2023-2024/summary/Levi-Colwill-Match-Logs" xr:uid="{0EE34524-AC55-45A2-A709-8D818A776670}"/>
    <hyperlink ref="B113" r:id="rId441" display="https://fbref.com/en/players/2afc7272/Lewis-Cook" xr:uid="{92EF636F-31FD-47FE-B9A9-42C56DEB4350}"/>
    <hyperlink ref="C113" r:id="rId442" display="https://fbref.com/en/country/ENG/England-Football" xr:uid="{4A2BBA01-A73B-4D0C-B406-CA042F0B0436}"/>
    <hyperlink ref="E113" r:id="rId443" display="https://fbref.com/en/squads/4ba7cbea/Bournemouth-Stats" xr:uid="{2210DE06-6342-44F9-87FD-481BF847D1F3}"/>
    <hyperlink ref="AD113" r:id="rId444" display="https://fbref.com/en/players/2afc7272/matchlogs/2023-2024/summary/Lewis-Cook-Match-Logs" xr:uid="{968B971E-6EB7-4DF0-BBD7-6A3C8C7D8D78}"/>
    <hyperlink ref="B114" r:id="rId445" display="https://fbref.com/en/players/74e12f1e/Jack-Cork" xr:uid="{78D14485-71A4-4995-BD68-B1A51300DBE2}"/>
    <hyperlink ref="C114" r:id="rId446" display="https://fbref.com/en/country/ENG/England-Football" xr:uid="{A819CDBD-47C3-41D8-B24C-1CDA44F80679}"/>
    <hyperlink ref="E114" r:id="rId447" display="https://fbref.com/en/squads/943e8050/Burnley-Stats" xr:uid="{6C6FFAE7-5D55-4507-9726-EBBB2FBE3A21}"/>
    <hyperlink ref="AD114" r:id="rId448" display="https://fbref.com/en/players/74e12f1e/matchlogs/2023-2024/summary/Jack-Cork-Match-Logs" xr:uid="{F3859177-26DF-45D0-9A37-A988DCB24B1A}"/>
    <hyperlink ref="B115" r:id="rId449" display="https://fbref.com/en/players/beb391dd/Maxwel-Cornet" xr:uid="{2914EF67-7D32-4FC1-BF74-24C146D4C3FE}"/>
    <hyperlink ref="C115" r:id="rId450" display="https://fbref.com/en/country/CIV/Cote-dIvoire-Football" xr:uid="{91330A6A-F265-4CB8-8AB0-849D0DD747C2}"/>
    <hyperlink ref="E115" r:id="rId451" display="https://fbref.com/en/squads/7c21e445/West-Ham-United-Stats" xr:uid="{B42BEB4B-9ACF-490D-9278-A3F682DFC8AE}"/>
    <hyperlink ref="AD115" r:id="rId452" display="https://fbref.com/en/players/beb391dd/matchlogs/2023-2024/summary/Maxwel-Cornet-Match-Logs" xr:uid="{57099E09-9F8F-43A6-8438-7264B605031F}"/>
    <hyperlink ref="B116" r:id="rId453" display="https://fbref.com/en/players/fdf3cb77/Vladimir-Coufal" xr:uid="{CFB33E82-A5EB-40FF-80CD-EFD815B3E14F}"/>
    <hyperlink ref="C116" r:id="rId454" display="https://fbref.com/en/country/CZE/Czech-Republic-Football" xr:uid="{E1C446BB-5DD6-4AE4-8B8E-24CEC0B17437}"/>
    <hyperlink ref="E116" r:id="rId455" display="https://fbref.com/en/squads/7c21e445/West-Ham-United-Stats" xr:uid="{004E5DC9-6469-4474-9C45-BEE1BB928E00}"/>
    <hyperlink ref="AD116" r:id="rId456" display="https://fbref.com/en/players/fdf3cb77/matchlogs/2023-2024/summary/Vladimir-Coufal-Match-Logs" xr:uid="{F47093B1-57C9-4B1D-A1E7-90FB4B1DE4A4}"/>
    <hyperlink ref="B117" r:id="rId457" display="https://fbref.com/en/players/0ef89a37/Philippe-Coutinho" xr:uid="{D81D1AFA-6612-4896-94E5-45ACB3CA2EC4}"/>
    <hyperlink ref="C117" r:id="rId458" display="https://fbref.com/en/country/BRA/Brazil-Football" xr:uid="{6B983673-4BA1-4480-AADF-037D44397F37}"/>
    <hyperlink ref="E117" r:id="rId459" display="https://fbref.com/en/squads/8602292d/Aston-Villa-Stats" xr:uid="{D23FB428-03F7-4491-BE47-311F569250FB}"/>
    <hyperlink ref="AD117" r:id="rId460" display="https://fbref.com/en/players/0ef89a37/matchlogs/2023-2024/summary/Philippe-Coutinho-Match-Logs" xr:uid="{A8FEC8BF-B5DD-4476-AA7A-33A38A5EAF57}"/>
    <hyperlink ref="B118" r:id="rId461" display="https://fbref.com/en/players/a5ca9127/Conor-Coventry" xr:uid="{5BED2595-8996-4B09-B65A-DA1E9DB4F784}"/>
    <hyperlink ref="C118" r:id="rId462" display="https://fbref.com/en/country/IRL/Republic-of-Ireland-Football" xr:uid="{DBE616E5-7815-414F-88D2-556E2E149453}"/>
    <hyperlink ref="E118" r:id="rId463" display="https://fbref.com/en/squads/7c21e445/West-Ham-United-Stats" xr:uid="{0AC3570B-30B3-4568-ABDD-57F776D71E86}"/>
    <hyperlink ref="AD118" r:id="rId464" display="https://fbref.com/en/players/a5ca9127/matchlogs/2023-2024/summary/Conor-Coventry-Match-Logs" xr:uid="{2BF4E1C1-C647-425A-95B0-4FD4BA248409}"/>
    <hyperlink ref="B119" r:id="rId465" display="https://fbref.com/en/players/4f974391/Aaron-Cresswell" xr:uid="{1861E7FE-C368-41A1-974E-7AD260EF1466}"/>
    <hyperlink ref="C119" r:id="rId466" display="https://fbref.com/en/country/ENG/England-Football" xr:uid="{8D4C6213-4F8B-4748-A940-6C84C77F8417}"/>
    <hyperlink ref="E119" r:id="rId467" display="https://fbref.com/en/squads/7c21e445/West-Ham-United-Stats" xr:uid="{363BE9CA-A3E7-4BDD-B8CE-D6F959ED6B19}"/>
    <hyperlink ref="AD119" r:id="rId468" display="https://fbref.com/en/players/4f974391/matchlogs/2023-2024/summary/Aaron-Cresswell-Match-Logs" xr:uid="{4B179D16-5C8B-498A-9079-AEC5BD8AC962}"/>
    <hyperlink ref="B120" r:id="rId469" display="https://fbref.com/en/players/1daec722/Marc-Cucurella" xr:uid="{070B6E4E-801F-40EC-A037-F737DCF62F85}"/>
    <hyperlink ref="C120" r:id="rId470" display="https://fbref.com/en/country/ESP/Spain-Football" xr:uid="{7C2E88DD-306E-4442-A623-7088038E4C6E}"/>
    <hyperlink ref="E120" r:id="rId471" display="https://fbref.com/en/squads/cff3d9bb/Chelsea-Stats" xr:uid="{6B85523D-477E-4EF5-A015-DE6FDC0B98E6}"/>
    <hyperlink ref="AD120" r:id="rId472" display="https://fbref.com/en/players/1daec722/matchlogs/2023-2024/summary/Marc-Cucurella-Match-Logs" xr:uid="{42E3111A-CCF4-4A3F-AA6F-D428185EB845}"/>
    <hyperlink ref="B121" r:id="rId473" display="https://fbref.com/en/players/f6d7d690/Josh-Cullen" xr:uid="{C7A27D43-6158-4E43-AA3F-DFE6D0A0E61F}"/>
    <hyperlink ref="C121" r:id="rId474" display="https://fbref.com/en/country/IRL/Republic-of-Ireland-Football" xr:uid="{96CD2F14-B44D-43CE-9858-3F8B233831E2}"/>
    <hyperlink ref="E121" r:id="rId475" display="https://fbref.com/en/squads/943e8050/Burnley-Stats" xr:uid="{56E66563-D0AD-498E-B80F-490BDCF1ABDF}"/>
    <hyperlink ref="AD121" r:id="rId476" display="https://fbref.com/en/players/f6d7d690/matchlogs/2023-2024/summary/Josh-Cullen-Match-Logs" xr:uid="{B9C03C07-D231-499F-B5CC-B6E31AE75AFB}"/>
    <hyperlink ref="B122" r:id="rId477" display="https://fbref.com/en/players/dc62b55d/Matheus-Cunha" xr:uid="{A7F426F2-058E-41FF-A8CE-6CBC2AE3E514}"/>
    <hyperlink ref="C122" r:id="rId478" display="https://fbref.com/en/country/BRA/Brazil-Football" xr:uid="{0AFD590E-3127-4F2F-BC20-EAE7E2521ED6}"/>
    <hyperlink ref="E122" r:id="rId479" display="https://fbref.com/en/squads/8cec06e1/Wolverhampton-Wanderers-Stats" xr:uid="{BBB6DDF2-D5BE-42CC-8990-0E895AE8F37F}"/>
    <hyperlink ref="AD122" r:id="rId480" display="https://fbref.com/en/players/dc62b55d/matchlogs/2023-2024/summary/Matheus-Cunha-Match-Logs" xr:uid="{3A2895A3-0C56-4345-A2E9-EFB0F4B15227}"/>
    <hyperlink ref="B123" r:id="rId481" display="https://fbref.com/en/players/db4ed67b/Mahmoud-Dahoud" xr:uid="{AF8E53BD-C7D2-4CDD-9C22-240C023BB329}"/>
    <hyperlink ref="C123" r:id="rId482" display="https://fbref.com/en/country/GER/Germany-Football" xr:uid="{9A28B41D-A397-419A-B186-629CBDB0DE65}"/>
    <hyperlink ref="E123" r:id="rId483" display="https://fbref.com/en/squads/d07537b9/Brighton-and-Hove-Albion-Stats" xr:uid="{3ECBF4CB-0379-403B-A017-8F7522B745C6}"/>
    <hyperlink ref="AD123" r:id="rId484" display="https://fbref.com/en/players/db4ed67b/matchlogs/2023-2024/summary/Mahmoud-Dahoud-Match-Logs" xr:uid="{6F244D82-DCDF-4A27-9B50-2FFCC41AEBF5}"/>
    <hyperlink ref="B124" r:id="rId485" display="https://fbref.com/en/players/93e08bce/Ameen-Al-Dakhil" xr:uid="{F8F6405C-5AC2-4409-82BA-33E6CDFF1AAF}"/>
    <hyperlink ref="C124" r:id="rId486" display="https://fbref.com/en/country/BEL/Belgium-Football" xr:uid="{2CB9E352-2955-4ABB-AE6D-30DA42F03D7A}"/>
    <hyperlink ref="E124" r:id="rId487" display="https://fbref.com/en/squads/943e8050/Burnley-Stats" xr:uid="{AEA24E83-4F75-4C2F-9379-72C9F6754BDF}"/>
    <hyperlink ref="AD124" r:id="rId488" display="https://fbref.com/en/players/93e08bce/matchlogs/2023-2024/summary/Ameen-Al-Dakhil-Match-Logs" xr:uid="{DBD5D8CB-7681-4523-B825-3FABC623653D}"/>
    <hyperlink ref="B125" r:id="rId489" display="https://fbref.com/en/players/d9565625/Diogo-Dalot" xr:uid="{4779A981-C277-465E-9933-BEF8A8352321}"/>
    <hyperlink ref="C125" r:id="rId490" display="https://fbref.com/en/country/POR/Portugal-Football" xr:uid="{D62B3154-0AC4-4AAD-AFA4-8E9C805F3C9A}"/>
    <hyperlink ref="E125" r:id="rId491" display="https://fbref.com/en/squads/19538871/Manchester-United-Stats" xr:uid="{13578E59-CC1E-49F2-BDF2-2C3BE6070D9F}"/>
    <hyperlink ref="AD125" r:id="rId492" display="https://fbref.com/en/players/d9565625/matchlogs/2023-2024/summary/Diogo-Dalot-Match-Logs" xr:uid="{AC4D29EA-5A3C-45A3-909A-3CF0B641F85B}"/>
    <hyperlink ref="B126" r:id="rId493" display="https://fbref.com/en/players/215f3907/Mikkel-Damsgaard" xr:uid="{C9E20163-4C9C-456F-AC32-2DC3C5E61844}"/>
    <hyperlink ref="C126" r:id="rId494" display="https://fbref.com/en/country/DEN/Denmark-Football" xr:uid="{21215124-45ED-48B3-A597-21E2EB15BEB2}"/>
    <hyperlink ref="E126" r:id="rId495" display="https://fbref.com/en/squads/cd051869/Brentford-Stats" xr:uid="{3AE1A59C-E7C7-4AB7-A7DA-068B04F72DB3}"/>
    <hyperlink ref="AD126" r:id="rId496" display="https://fbref.com/en/players/215f3907/matchlogs/2023-2024/summary/Mikkel-Damsgaard-Match-Logs" xr:uid="{EDD50DA1-BB7B-43D2-9013-20FCFC43D572}"/>
    <hyperlink ref="B127" r:id="rId497" display="https://fbref.com/en/players/a816dbfb/Danilo" xr:uid="{EE2836D2-3311-4D29-A7E3-CA0A2BD7D3B1}"/>
    <hyperlink ref="C127" r:id="rId498" display="https://fbref.com/en/country/BRA/Brazil-Football" xr:uid="{EDBFF3B4-0672-46C3-893E-2B165A130A71}"/>
    <hyperlink ref="E127" r:id="rId499" display="https://fbref.com/en/squads/e4a775cb/Nottingham-Forest-Stats" xr:uid="{B085065A-DA89-493B-978C-9A696E6913F1}"/>
    <hyperlink ref="AD127" r:id="rId500" display="https://fbref.com/en/players/a816dbfb/matchlogs/2023-2024/summary/Danilo-Match-Logs" xr:uid="{228D64D3-4C58-4226-B268-C2E40A40DED2}"/>
    <hyperlink ref="B128" r:id="rId501" display="https://fbref.com/en/players/f08490a6/Arnaut-Danjuma" xr:uid="{F193BA8E-8F93-45F7-BD30-A49ABD4F1AF4}"/>
    <hyperlink ref="C128" r:id="rId502" display="https://fbref.com/en/country/NED/Netherlands-Football" xr:uid="{8A387D0E-3C0B-48BD-9E1D-14416BF94505}"/>
    <hyperlink ref="E128" r:id="rId503" display="https://fbref.com/en/squads/d3fd31cc/Everton-Stats" xr:uid="{52CD1B03-ABDC-43B5-8936-BE22CB07E00B}"/>
    <hyperlink ref="AD128" r:id="rId504" display="https://fbref.com/en/players/f08490a6/matchlogs/2023-2024/summary/Arnaut-Danjuma-Match-Logs" xr:uid="{8ADAC1AF-3E12-4537-8965-FDCB88A36DC1}"/>
    <hyperlink ref="B129" r:id="rId505" display="https://fbref.com/en/players/60344e4f/Josh-Dasilva" xr:uid="{4E4767DC-CAD0-40C5-9BA8-C4373B5F11D3}"/>
    <hyperlink ref="C129" r:id="rId506" display="https://fbref.com/en/country/ENG/England-Football" xr:uid="{493AD50F-0361-48C5-9BE6-52AF846686A5}"/>
    <hyperlink ref="E129" r:id="rId507" display="https://fbref.com/en/squads/cd051869/Brentford-Stats" xr:uid="{C9231DEF-FA2A-4F19-9658-11CD832D7C19}"/>
    <hyperlink ref="AD129" r:id="rId508" display="https://fbref.com/en/players/60344e4f/matchlogs/2023-2024/summary/Josh-Dasilva-Match-Logs" xr:uid="{E238A4BF-141E-4C4E-B783-B966E355B50E}"/>
    <hyperlink ref="B130" r:id="rId509" display="https://fbref.com/en/players/71894777/Adam-Davies" xr:uid="{E8E4FE88-4D3A-4220-989B-B98A5C7BD720}"/>
    <hyperlink ref="C130" r:id="rId510" display="https://fbref.com/en/country/WAL/Wales-Football" xr:uid="{20695EB2-C45D-46F1-9ABF-2A0CBFB783AE}"/>
    <hyperlink ref="E130" r:id="rId511" display="https://fbref.com/en/squads/1df6b87e/Sheffield-United-Stats" xr:uid="{EAF3A545-02B3-4166-BB5D-094D6B69F275}"/>
    <hyperlink ref="AD130" r:id="rId512" display="https://fbref.com/en/players/71894777/matchlogs/2023-2024/summary/Adam-Davies-Match-Logs" xr:uid="{27F97865-5B92-467B-B0DF-5DC6801B9400}"/>
    <hyperlink ref="B131" r:id="rId513" display="https://fbref.com/en/players/44781702/Ben-Davies" xr:uid="{5B2CBFFF-87C8-4097-9A77-06295A48EFAF}"/>
    <hyperlink ref="C131" r:id="rId514" display="https://fbref.com/en/country/WAL/Wales-Football" xr:uid="{C305BDAD-ECED-424B-B304-1F163B8808A5}"/>
    <hyperlink ref="E131" r:id="rId515" display="https://fbref.com/en/squads/361ca564/Tottenham-Hotspur-Stats" xr:uid="{9C294C56-544F-420A-BC0A-C33731AB966E}"/>
    <hyperlink ref="AD131" r:id="rId516" display="https://fbref.com/en/players/44781702/matchlogs/2023-2024/summary/Ben-Davies-Match-Logs" xr:uid="{BE27691E-EF45-426C-8EB9-91913A28783A}"/>
    <hyperlink ref="B132" r:id="rId517" display="https://fbref.com/en/players/9228b07c/Tom-Davies" xr:uid="{11B8398A-D039-4E23-AC2D-638153B7036B}"/>
    <hyperlink ref="C132" r:id="rId518" display="https://fbref.com/en/country/ENG/England-Football" xr:uid="{381D81FA-72AC-495C-8EE2-CC061373D4D0}"/>
    <hyperlink ref="E132" r:id="rId519" display="https://fbref.com/en/squads/1df6b87e/Sheffield-United-Stats" xr:uid="{1E156ADF-DD6E-478C-B856-79EBAF9F4330}"/>
    <hyperlink ref="AD132" r:id="rId520" display="https://fbref.com/en/players/9228b07c/matchlogs/2023-2024/summary/Tom-Davies-Match-Logs" xr:uid="{473B955B-E929-4B02-9FA7-CC61EE84A7DE}"/>
    <hyperlink ref="B133" r:id="rId521" display="https://fbref.com/en/players/3e9e06cb/Craig-Dawson" xr:uid="{E3F0CF90-0E82-40EC-B640-A68A453BF231}"/>
    <hyperlink ref="C133" r:id="rId522" display="https://fbref.com/en/country/ENG/England-Football" xr:uid="{0ABC63A0-3E1C-4B0A-9FCE-BCE1FE0D6688}"/>
    <hyperlink ref="E133" r:id="rId523" display="https://fbref.com/en/squads/8cec06e1/Wolverhampton-Wanderers-Stats" xr:uid="{E6172F0D-34A5-4B8A-8390-5F56296B8CC0}"/>
    <hyperlink ref="AD133" r:id="rId524" display="https://fbref.com/en/players/3e9e06cb/matchlogs/2023-2024/summary/Craig-Dawson-Match-Logs" xr:uid="{766FD4C1-EB26-40F2-824C-573C4B1DE40C}"/>
    <hyperlink ref="B134" r:id="rId525" display="https://fbref.com/en/players/e46012d4/Kevin-De-Bruyne" xr:uid="{6311A715-9D08-4902-B143-6B72DA6721E6}"/>
    <hyperlink ref="C134" r:id="rId526" display="https://fbref.com/en/country/BEL/Belgium-Football" xr:uid="{AA85ACB5-FA5E-45F8-9297-D50294E67BC1}"/>
    <hyperlink ref="E134" r:id="rId527" display="https://fbref.com/en/squads/b8fd03ef/Manchester-City-Stats" xr:uid="{14DC0772-4450-48CE-8669-8EC0891F12EB}"/>
    <hyperlink ref="AD134" r:id="rId528" display="https://fbref.com/en/players/e46012d4/matchlogs/2023-2024/summary/Kevin-De-Bruyne-Match-Logs" xr:uid="{C50BADB2-E3F7-46C1-A73A-59D5BFEA5915}"/>
    <hyperlink ref="B135" r:id="rId529" display="https://fbref.com/en/players/45c427ff/Luc-De-Fougerolles" xr:uid="{C2F31E11-A35A-4074-8955-54B959B998CB}"/>
    <hyperlink ref="C135" r:id="rId530" display="https://fbref.com/en/country/CAN/Canada-Football" xr:uid="{953F1FB8-E7B9-43B1-A0BC-6BECBD54D75E}"/>
    <hyperlink ref="E135" r:id="rId531" display="https://fbref.com/en/squads/fd962109/Fulham-Stats" xr:uid="{0BFE93C3-1F8B-4602-8854-478B3519040B}"/>
    <hyperlink ref="AD135" r:id="rId532" display="https://fbref.com/en/players/45c427ff/matchlogs/2023-2024/summary/Luc-De-Fougerolles-Match-Logs" xr:uid="{6456304D-B0C0-4009-B319-7840B7E634AD}"/>
    <hyperlink ref="B136" r:id="rId533" display="https://fbref.com/en/players/b737f944/Hannes-Delcroix" xr:uid="{C5F6D9D3-F3A4-42F8-9FE0-D9484A8D2134}"/>
    <hyperlink ref="C136" r:id="rId534" display="https://fbref.com/en/country/BEL/Belgium-Football" xr:uid="{6E61B83B-A755-4508-9F5D-A789B3239224}"/>
    <hyperlink ref="E136" r:id="rId535" display="https://fbref.com/en/squads/943e8050/Burnley-Stats" xr:uid="{814F9DA0-B041-427A-BFD2-782894683372}"/>
    <hyperlink ref="AD136" r:id="rId536" display="https://fbref.com/en/players/b737f944/matchlogs/2023-2024/summary/Hannes-Delcroix-Match-Logs" xr:uid="{F3935B85-6639-4A4C-A9B3-FA08EB523E4B}"/>
    <hyperlink ref="B137" r:id="rId537" display="https://fbref.com/en/players/5a7301ae/Leander-Dendoncker" xr:uid="{728AE24D-5963-4A6E-8C93-826F0CBE9CA0}"/>
    <hyperlink ref="C137" r:id="rId538" display="https://fbref.com/en/country/BEL/Belgium-Football" xr:uid="{B9313B2F-8F8D-4982-9F29-DB4909C7A018}"/>
    <hyperlink ref="E137" r:id="rId539" display="https://fbref.com/en/squads/8602292d/Aston-Villa-Stats" xr:uid="{D272F114-C852-469A-86EC-313CE516D662}"/>
    <hyperlink ref="AD137" r:id="rId540" display="https://fbref.com/en/players/5a7301ae/matchlogs/2023-2024/summary/Leander-Dendoncker-Match-Logs" xr:uid="{24562989-798B-4918-AD32-CA099490A979}"/>
    <hyperlink ref="B138" r:id="rId541" display="https://fbref.com/en/players/aeed5c06/Moussa-Diaby" xr:uid="{64D4595D-9506-4945-83A8-B6F8DE71743D}"/>
    <hyperlink ref="C138" r:id="rId542" display="https://fbref.com/en/country/FRA/France-Football" xr:uid="{F5C44EB7-6D86-48B3-8635-7715F3F24F98}"/>
    <hyperlink ref="E138" r:id="rId543" display="https://fbref.com/en/squads/8602292d/Aston-Villa-Stats" xr:uid="{06515907-E69D-472F-B6D2-EAAB133566C7}"/>
    <hyperlink ref="AD138" r:id="rId544" display="https://fbref.com/en/players/aeed5c06/matchlogs/2023-2024/summary/Moussa-Diaby-Match-Logs" xr:uid="{2C095D66-8975-4699-BD2D-3EB63A2888F3}"/>
    <hyperlink ref="B139" r:id="rId545" display="https://fbref.com/en/players/31c69ef1/Ruben-Dias" xr:uid="{0397041C-14A9-409E-9174-F5E6B647F84B}"/>
    <hyperlink ref="C139" r:id="rId546" display="https://fbref.com/en/country/POR/Portugal-Football" xr:uid="{F454785D-EEDC-403D-A399-C44CC3A7B2C8}"/>
    <hyperlink ref="E139" r:id="rId547" display="https://fbref.com/en/squads/b8fd03ef/Manchester-City-Stats" xr:uid="{3EC3AC66-23C4-4FFE-90D4-3365956737B8}"/>
    <hyperlink ref="AD139" r:id="rId548" display="https://fbref.com/en/players/31c69ef1/matchlogs/2023-2024/summary/Ruben-Dias-Match-Logs" xr:uid="{CBF595BB-5C89-4F1E-912B-1B523E17B3EF}"/>
    <hyperlink ref="B140" r:id="rId549" display="https://fbref.com/en/players/4a1a9578/Luis-Diaz" xr:uid="{11590312-472C-4B27-9339-F1F4ED7FA3FB}"/>
    <hyperlink ref="C140" r:id="rId550" display="https://fbref.com/en/country/COL/Colombia-Football" xr:uid="{DBC7ABAE-C96E-46ED-AD99-206F3858BC04}"/>
    <hyperlink ref="E140" r:id="rId551" display="https://fbref.com/en/squads/822bd0ba/Liverpool-Stats" xr:uid="{035DEB36-710C-4D1F-A7B5-A5E811A03B15}"/>
    <hyperlink ref="AD140" r:id="rId552" display="https://fbref.com/en/players/4a1a9578/matchlogs/2023-2024/summary/Luis-Diaz-Match-Logs" xr:uid="{F2FA1427-AA67-4A52-BCB9-D6C8C10F1529}"/>
    <hyperlink ref="B141" r:id="rId553" display="https://fbref.com/en/players/979cb300/Matt-Dibley-Dias" xr:uid="{7D00D496-752A-41FF-849D-53AA5BEC2D35}"/>
    <hyperlink ref="C141" r:id="rId554" display="https://fbref.com/en/country/NZL/New-Zealand-Football" xr:uid="{AA61F683-9903-481B-BE63-47EC6D0E044D}"/>
    <hyperlink ref="E141" r:id="rId555" display="https://fbref.com/en/squads/fd962109/Fulham-Stats" xr:uid="{4281352D-D94F-4A75-8DF6-80A85415F217}"/>
    <hyperlink ref="AD141" r:id="rId556" display="https://fbref.com/en/players/979cb300/matchlogs/2023-2024/summary/Matt-Dibley-Dias-Match-Logs" xr:uid="{F2DE160E-E828-47EA-B4E9-C701FFD0C501}"/>
    <hyperlink ref="B142" r:id="rId557" display="https://fbref.com/en/players/ac861941/Eric-Dier" xr:uid="{610E0D62-86E0-4B5F-B567-2B900457328B}"/>
    <hyperlink ref="C142" r:id="rId558" display="https://fbref.com/en/country/ENG/England-Football" xr:uid="{D3EFCAE2-C89B-4A78-9B1B-C2A30D39C693}"/>
    <hyperlink ref="E142" r:id="rId559" display="https://fbref.com/en/squads/361ca564/Tottenham-Hotspur-Stats" xr:uid="{C1124C8C-F06D-444D-817B-E7CCC3453707}"/>
    <hyperlink ref="AD142" r:id="rId560" display="https://fbref.com/en/players/ac861941/matchlogs/2023-2024/summary/Eric-Dier-Match-Logs" xr:uid="{974A5B1F-E0F7-4D69-A160-F7BF875346AD}"/>
    <hyperlink ref="B143" r:id="rId561" display="https://fbref.com/en/players/1b84dbe1/Lucas-Digne" xr:uid="{BB6D2A14-3E6C-4DC6-B93E-40804F265FA0}"/>
    <hyperlink ref="C143" r:id="rId562" display="https://fbref.com/en/country/FRA/France-Football" xr:uid="{BFDE1C92-5949-4961-8DB1-4A27D484068C}"/>
    <hyperlink ref="E143" r:id="rId563" display="https://fbref.com/en/squads/8602292d/Aston-Villa-Stats" xr:uid="{6DABE731-876B-46C0-8F65-AEC72BFEDBCB}"/>
    <hyperlink ref="AD143" r:id="rId564" display="https://fbref.com/en/players/1b84dbe1/matchlogs/2023-2024/summary/Lucas-Digne-Match-Logs" xr:uid="{231BBEA4-110F-43CD-A52F-2774161F06D2}"/>
    <hyperlink ref="B144" r:id="rId565" display="https://fbref.com/en/players/a712ca2b/Issa-Diop" xr:uid="{F4A24101-903F-4112-B6C3-4358FD9117FF}"/>
    <hyperlink ref="C144" r:id="rId566" display="https://fbref.com/en/country/FRA/France-Football" xr:uid="{A6A39C0B-C08F-413E-9769-8B7EBFC2F364}"/>
    <hyperlink ref="E144" r:id="rId567" display="https://fbref.com/en/squads/fd962109/Fulham-Stats" xr:uid="{1A9285EA-2CB8-48ED-BFCE-4B6882EF2E15}"/>
    <hyperlink ref="AD144" r:id="rId568" display="https://fbref.com/en/players/a712ca2b/matchlogs/2023-2024/summary/Issa-Diop-Match-Logs" xr:uid="{BEFAB0DC-EC13-4FEA-8582-20AC23D9C09D}"/>
    <hyperlink ref="B145" r:id="rId569" display="https://fbref.com/en/players/ad82197c/Axel-Disasi" xr:uid="{3BE2C136-B545-4028-AF76-995672DD4B7D}"/>
    <hyperlink ref="C145" r:id="rId570" display="https://fbref.com/en/country/FRA/France-Football" xr:uid="{C7A1ABB2-B044-412A-9D89-435C4359B94C}"/>
    <hyperlink ref="E145" r:id="rId571" display="https://fbref.com/en/squads/cff3d9bb/Chelsea-Stats" xr:uid="{5BFD63BC-2DC3-4737-9C35-2BFA0E29B4FF}"/>
    <hyperlink ref="AD145" r:id="rId572" display="https://fbref.com/en/players/ad82197c/matchlogs/2023-2024/summary/Axel-Disasi-Match-Logs" xr:uid="{8636EA74-9006-45B3-87DB-E3E93BDE3D82}"/>
    <hyperlink ref="B146" r:id="rId573" display="https://fbref.com/en/players/733f1a7d/Ben-Doak" xr:uid="{016E95C2-47DC-46F8-85BB-DB9011D453F3}"/>
    <hyperlink ref="C146" r:id="rId574" display="https://fbref.com/en/country/SCO/Scotland-Football" xr:uid="{60947F9C-E30B-43E1-81DE-9751607A60CC}"/>
    <hyperlink ref="E146" r:id="rId575" display="https://fbref.com/en/squads/822bd0ba/Liverpool-Stats" xr:uid="{FB56E54E-BC2C-4755-A865-04163ACBD54A}"/>
    <hyperlink ref="AD146" r:id="rId576" display="https://fbref.com/en/players/733f1a7d/matchlogs/2023-2024/summary/Ben-Doak-Match-Logs" xr:uid="{06FDECF1-C03D-495B-9ADB-6355D3432024}"/>
    <hyperlink ref="B147" r:id="rId577" display="https://fbref.com/en/players/e814e1cf/Lewis-Dobbin" xr:uid="{7B8D3EEB-3FE1-44DA-B3C9-4B1CDB861CC8}"/>
    <hyperlink ref="C147" r:id="rId578" display="https://fbref.com/en/country/ENG/England-Football" xr:uid="{984D7BA2-A136-4782-BFBA-93BC1BAF067D}"/>
    <hyperlink ref="E147" r:id="rId579" display="https://fbref.com/en/squads/d3fd31cc/Everton-Stats" xr:uid="{035D0766-57A8-4219-80AB-2A038D9662AD}"/>
    <hyperlink ref="AD147" r:id="rId580" display="https://fbref.com/en/players/e814e1cf/matchlogs/2023-2024/summary/Lewis-Dobbin-Match-Logs" xr:uid="{7EFD1D2E-1088-4217-8BA0-17CD45EC47FC}"/>
    <hyperlink ref="B148" r:id="rId581" display="https://fbref.com/en/players/d557d734/Matt-Doherty" xr:uid="{614DEDCA-6340-4A7E-A108-0FDB3A2E8F3B}"/>
    <hyperlink ref="C148" r:id="rId582" display="https://fbref.com/en/country/IRL/Republic-of-Ireland-Football" xr:uid="{932E7835-8FE9-4C67-BA85-6BEC24059ED2}"/>
    <hyperlink ref="E148" r:id="rId583" display="https://fbref.com/en/squads/8cec06e1/Wolverhampton-Wanderers-Stats" xr:uid="{26EC1BF0-01EF-4A5C-96D8-D3F8FB4A290E}"/>
    <hyperlink ref="AD148" r:id="rId584" display="https://fbref.com/en/players/d557d734/matchlogs/2023-2024/summary/Matt-Doherty-Match-Logs" xr:uid="{3B5B4791-DA01-4550-8483-FC185C2BC7B7}"/>
    <hyperlink ref="B149" r:id="rId585" display="https://fbref.com/en/players/fffea3e5/Jeremy-Doku" xr:uid="{1A40FFDD-9CC1-4186-894F-2018E7803779}"/>
    <hyperlink ref="C149" r:id="rId586" display="https://fbref.com/en/country/BEL/Belgium-Football" xr:uid="{0201334E-1C15-4F89-B679-D134E663F325}"/>
    <hyperlink ref="E149" r:id="rId587" display="https://fbref.com/en/squads/b8fd03ef/Manchester-City-Stats" xr:uid="{1E6C16AA-74C2-4C26-BDEA-473E7BBB1DCD}"/>
    <hyperlink ref="AD149" r:id="rId588" display="https://fbref.com/en/players/fffea3e5/matchlogs/2023-2024/summary/Jeremy-Doku-Match-Logs" xr:uid="{B592E69B-FECC-4C9B-9370-CFFBE14022F2}"/>
    <hyperlink ref="B150" r:id="rId589" display="https://fbref.com/en/players/20b3a502/Nicolas-Dominguez" xr:uid="{ADDC0B87-FEB1-4244-9F31-BF6FB81F61E3}"/>
    <hyperlink ref="C150" r:id="rId590" display="https://fbref.com/en/country/ARG/Argentina-Football" xr:uid="{BF72B563-77A1-41D6-8749-529BD070E71D}"/>
    <hyperlink ref="E150" r:id="rId591" display="https://fbref.com/en/squads/e4a775cb/Nottingham-Forest-Stats" xr:uid="{5C70DFC2-C8F2-44B7-AD1E-009BCFBAA46E}"/>
    <hyperlink ref="AD150" r:id="rId592" display="https://fbref.com/en/players/20b3a502/matchlogs/2023-2024/summary/Nicolas-Dominguez-Match-Logs" xr:uid="{0C975F9A-DF46-485E-802F-D95999443A62}"/>
    <hyperlink ref="B151" r:id="rId593" display="https://fbref.com/en/players/5e4d9b48/Jamie-Donley" xr:uid="{8BA948EB-4F82-42C0-AAE9-46911AC0D831}"/>
    <hyperlink ref="C151" r:id="rId594" display="https://fbref.com/en/country/ENG/England-Football" xr:uid="{099C0C7B-7523-4873-B702-0315301CF18E}"/>
    <hyperlink ref="E151" r:id="rId595" display="https://fbref.com/en/squads/361ca564/Tottenham-Hotspur-Stats" xr:uid="{817E4DC8-9A91-4C59-8FC3-9F3C24BF43D9}"/>
    <hyperlink ref="AD151" r:id="rId596" display="https://fbref.com/en/players/5e4d9b48/matchlogs/2023-2024/summary/Jamie-Donley-Match-Logs" xr:uid="{D0F55C3D-7252-4D4D-862C-1786FA78A1F4}"/>
    <hyperlink ref="B152" r:id="rId597" display="https://fbref.com/en/players/67ac5bb8/Gabriel-Dos-Santos" xr:uid="{01C048BF-245F-40DD-A591-BC857D5BFACC}"/>
    <hyperlink ref="C152" r:id="rId598" display="https://fbref.com/en/country/BRA/Brazil-Football" xr:uid="{F36CBF00-8F6B-449E-B8CC-A18D7C48D1DD}"/>
    <hyperlink ref="E152" r:id="rId599" display="https://fbref.com/en/squads/18bb7c10/Arsenal-Stats" xr:uid="{502B3E26-259F-4814-9BCA-92F24783A2E4}"/>
    <hyperlink ref="AD152" r:id="rId600" display="https://fbref.com/en/players/67ac5bb8/matchlogs/2023-2024/summary/Gabriel-Dos-Santos-Match-Logs" xr:uid="{056BAF04-3065-4545-B943-9ACFBD4769D6}"/>
    <hyperlink ref="B153" r:id="rId601" display="https://fbref.com/en/players/02b29014/Abdoulaye-Doucoure" xr:uid="{CDADD07D-EEB8-40CC-A065-4EE111DE7495}"/>
    <hyperlink ref="C153" r:id="rId602" display="https://fbref.com/en/country/MLI/Mali-Football" xr:uid="{5D1BFD34-81DB-4B59-A391-CD4074CE1EDF}"/>
    <hyperlink ref="E153" r:id="rId603" display="https://fbref.com/en/squads/d3fd31cc/Everton-Stats" xr:uid="{0E92381A-32B7-4A8E-976F-7E7CC5BB65E8}"/>
    <hyperlink ref="AD153" r:id="rId604" display="https://fbref.com/en/players/02b29014/matchlogs/2023-2024/summary/Abdoulaye-Doucoure-Match-Logs" xr:uid="{E86DFA67-00C4-4519-B695-E038CEE56508}"/>
    <hyperlink ref="B154" r:id="rId605" display="https://fbref.com/en/players/ce4f40c7/Cheick-Doucoure" xr:uid="{0EF2575D-EF69-452A-9B4A-7A6C6BF8D96B}"/>
    <hyperlink ref="C154" r:id="rId606" display="https://fbref.com/en/country/MLI/Mali-Football" xr:uid="{4DBA4E6A-681E-402C-9599-EFAEF43CBEF6}"/>
    <hyperlink ref="E154" r:id="rId607" display="https://fbref.com/en/squads/47c64c55/Crystal-Palace-Stats" xr:uid="{38E9386D-D201-4D96-A2CD-F648D48378F4}"/>
    <hyperlink ref="AD154" r:id="rId608" display="https://fbref.com/en/players/ce4f40c7/matchlogs/2023-2024/summary/Cheick-Doucoure-Match-Logs" xr:uid="{14FF4545-1D31-42DC-94BF-1C43DDFB7450}"/>
    <hyperlink ref="B155" r:id="rId609" display="https://fbref.com/en/players/bf33b257/Alfie-Doughty" xr:uid="{678236AD-9E75-476F-B26B-4FBAEC6592F1}"/>
    <hyperlink ref="C155" r:id="rId610" display="https://fbref.com/en/country/ENG/England-Football" xr:uid="{A07A42AD-CB7E-4302-809D-9523F7A17398}"/>
    <hyperlink ref="E155" r:id="rId611" display="https://fbref.com/en/squads/e297cd13/Luton-Town-Stats" xr:uid="{28D79E43-FC47-41E1-A328-CE3974FBD1F7}"/>
    <hyperlink ref="AD155" r:id="rId612" display="https://fbref.com/en/players/bf33b257/matchlogs/2023-2024/summary/Alfie-Doughty-Match-Logs" xr:uid="{B9A8A839-5539-47CF-8E95-CEF10C41E7E7}"/>
    <hyperlink ref="B156" r:id="rId613" display="https://fbref.com/en/players/5526deb1/Tommy-Doyle" xr:uid="{90A2B377-64DF-457B-908D-605B0832EDAC}"/>
    <hyperlink ref="C156" r:id="rId614" display="https://fbref.com/en/country/ENG/England-Football" xr:uid="{574205EE-4E93-48B5-BB3A-E680EA9D291B}"/>
    <hyperlink ref="E156" r:id="rId615" display="https://fbref.com/en/squads/8cec06e1/Wolverhampton-Wanderers-Stats" xr:uid="{861422B8-489C-4254-B8A5-F1751D9543D1}"/>
    <hyperlink ref="AD156" r:id="rId616" display="https://fbref.com/en/players/5526deb1/matchlogs/2023-2024/summary/Tommy-Doyle-Match-Logs" xr:uid="{E9247EB6-82F6-48D3-89C5-5F9C55CF533D}"/>
    <hyperlink ref="B157" r:id="rId617" display="https://fbref.com/en/players/3a949a25/Martin-Dubravka" xr:uid="{A8B069F2-D216-43DD-A1A0-189FA906CDE8}"/>
    <hyperlink ref="C157" r:id="rId618" display="https://fbref.com/en/country/SVK/Slovakia-Football" xr:uid="{2403C53A-FC38-4B12-BC17-F01BB58ECF07}"/>
    <hyperlink ref="E157" r:id="rId619" display="https://fbref.com/en/squads/b2b47a98/Newcastle-United-Stats" xr:uid="{8831A53B-FD79-4E32-B11B-DB865B9A3564}"/>
    <hyperlink ref="AD157" r:id="rId620" display="https://fbref.com/en/players/3a949a25/matchlogs/2023-2024/summary/Martin-Dubravka-Match-Logs" xr:uid="{C6663AEF-5550-4302-A8BF-F53D529ACE11}"/>
    <hyperlink ref="B158" r:id="rId621" display="https://fbref.com/en/players/3fe6bd8c/Paul-Dummett" xr:uid="{3D0CB384-F4DE-4FB1-B201-E7C7C921CA25}"/>
    <hyperlink ref="C158" r:id="rId622" display="https://fbref.com/en/country/WAL/Wales-Football" xr:uid="{1FF30490-8EF4-4A0E-B1EF-5CF5C81FE5C2}"/>
    <hyperlink ref="E158" r:id="rId623" display="https://fbref.com/en/squads/b2b47a98/Newcastle-United-Stats" xr:uid="{99A5A0AA-8170-447E-A447-48AD3410D272}"/>
    <hyperlink ref="AD158" r:id="rId624" display="https://fbref.com/en/players/3fe6bd8c/matchlogs/2023-2024/summary/Paul-Dummett-Match-Logs" xr:uid="{3FA3E00A-9AC6-4A90-9B7E-7E973FDB17A2}"/>
    <hyperlink ref="B159" r:id="rId625" display="https://fbref.com/en/players/282f75f3/Lewis-Dunk" xr:uid="{C23524CA-7805-4418-94E2-087A06713513}"/>
    <hyperlink ref="C159" r:id="rId626" display="https://fbref.com/en/country/ENG/England-Football" xr:uid="{3323F127-71F4-4CE2-874E-FB76FC929A53}"/>
    <hyperlink ref="E159" r:id="rId627" display="https://fbref.com/en/squads/d07537b9/Brighton-and-Hove-Albion-Stats" xr:uid="{B6EF0901-C767-45BA-BF80-CF005874EE53}"/>
    <hyperlink ref="AD159" r:id="rId628" display="https://fbref.com/en/players/282f75f3/matchlogs/2023-2024/summary/Lewis-Dunk-Match-Logs" xr:uid="{9ED1D72F-1517-489D-AC1C-4892DF369E91}"/>
    <hyperlink ref="B160" r:id="rId629" display="https://fbref.com/en/players/414184f7/Jhon-Duran" xr:uid="{EEAEF640-F9CD-4319-B1F7-9CFD6B12EC50}"/>
    <hyperlink ref="C160" r:id="rId630" display="https://fbref.com/en/country/COL/Colombia-Football" xr:uid="{316CD39D-3CD3-41EF-B4E2-9ACA5BC09EC7}"/>
    <hyperlink ref="E160" r:id="rId631" display="https://fbref.com/en/squads/8602292d/Aston-Villa-Stats" xr:uid="{8A63489B-A2FF-471A-9627-9465FA2F8E5D}"/>
    <hyperlink ref="AD160" r:id="rId632" display="https://fbref.com/en/players/414184f7/matchlogs/2023-2024/summary/Jhon-Duran-Match-Logs" xr:uid="{2441FED8-08B2-47B8-8CDD-5ECE398E3E04}"/>
    <hyperlink ref="B161" r:id="rId633" display="https://fbref.com/en/players/fa9fa773/Malcolm-Ebiowei" xr:uid="{A719249F-8C96-4212-87AF-13269B0086D2}"/>
    <hyperlink ref="C161" r:id="rId634" display="https://fbref.com/en/country/ENG/England-Football" xr:uid="{01C224C8-AFBD-4767-B443-C185BDFC500B}"/>
    <hyperlink ref="E161" r:id="rId635" display="https://fbref.com/en/squads/47c64c55/Crystal-Palace-Stats" xr:uid="{0D67AE4E-0B82-4804-96B4-9EB23844B6CF}"/>
    <hyperlink ref="AD161" r:id="rId636" display="https://fbref.com/en/players/fa9fa773/matchlogs/2023-2024/summary/Malcolm-Ebiowei-Match-Logs" xr:uid="{60550F16-FCD6-4A65-BD50-FE3A1393AE86}"/>
    <hyperlink ref="B162" r:id="rId637" display="https://fbref.com/en/players/3bb7b8b4/Ederson" xr:uid="{58BA956D-4B8D-4622-B8DA-BB48B6473344}"/>
    <hyperlink ref="C162" r:id="rId638" display="https://fbref.com/en/country/BRA/Brazil-Football" xr:uid="{3C0B2F9A-1BB5-45F6-8863-D5B1DA56358D}"/>
    <hyperlink ref="E162" r:id="rId639" display="https://fbref.com/en/squads/b8fd03ef/Manchester-City-Stats" xr:uid="{24D8EBA0-8C45-4048-ADF7-05D220C70A7D}"/>
    <hyperlink ref="AD162" r:id="rId640" display="https://fbref.com/en/players/3bb7b8b4/matchlogs/2023-2024/summary/Ederson-Match-Logs" xr:uid="{10BFB6F4-35DB-4937-8E69-6E4C805DD744}"/>
    <hyperlink ref="B163" r:id="rId641" display="https://fbref.com/en/players/0562b7f1/Odsonne-Edouard" xr:uid="{AB8BE380-2071-48DF-875F-0D263BB49030}"/>
    <hyperlink ref="C163" r:id="rId642" display="https://fbref.com/en/country/FRA/France-Football" xr:uid="{48E94D28-889A-4BA1-9F6C-E3091DA65FA4}"/>
    <hyperlink ref="E163" r:id="rId643" display="https://fbref.com/en/squads/47c64c55/Crystal-Palace-Stats" xr:uid="{DE25B22B-D2A3-44F2-93AF-2A3D1C549619}"/>
    <hyperlink ref="AD163" r:id="rId644" display="https://fbref.com/en/players/0562b7f1/matchlogs/2023-2024/summary/Odsonne-Edouard-Match-Logs" xr:uid="{1B0D1B9A-62FF-47F8-8E0B-E16B69B92309}"/>
    <hyperlink ref="B164" r:id="rId645" display="https://fbref.com/en/players/debe38a0/John-Egan" xr:uid="{7EB68773-D3EE-45DF-B207-379D19FF5273}"/>
    <hyperlink ref="C164" r:id="rId646" display="https://fbref.com/en/country/IRL/Republic-of-Ireland-Football" xr:uid="{0A6E739E-6FD9-457F-88B7-63F577393C07}"/>
    <hyperlink ref="E164" r:id="rId647" display="https://fbref.com/en/squads/1df6b87e/Sheffield-United-Stats" xr:uid="{7E767427-C495-4D27-BC97-255A0AD58DC3}"/>
    <hyperlink ref="AD164" r:id="rId648" display="https://fbref.com/en/players/debe38a0/matchlogs/2023-2024/summary/John-Egan-Match-Logs" xr:uid="{85095194-DF00-4A12-964C-8E2530EDD161}"/>
    <hyperlink ref="B165" r:id="rId649" display="https://fbref.com/en/players/3d554589/Hjalmar-Ekdal" xr:uid="{8ED75F98-47EA-4B1D-839B-10228F1D8ECD}"/>
    <hyperlink ref="C165" r:id="rId650" display="https://fbref.com/en/country/SWE/Sweden-Football" xr:uid="{EC56541E-EE82-4E9C-8E80-3A9E98439068}"/>
    <hyperlink ref="E165" r:id="rId651" display="https://fbref.com/en/squads/943e8050/Burnley-Stats" xr:uid="{BC56B28A-3405-4F44-9D0C-A5D0F0EC9C82}"/>
    <hyperlink ref="AD165" r:id="rId652" display="https://fbref.com/en/players/3d554589/matchlogs/2023-2024/summary/Hjalmar-Ekdal-Match-Logs" xr:uid="{C46D2AAC-0F05-4A45-9321-B597F020A2A6}"/>
    <hyperlink ref="B166" r:id="rId653" display="https://fbref.com/en/players/2fba6108/Anthony-Elanga" xr:uid="{88A12D7A-B45C-4369-B472-E10F9B665D41}"/>
    <hyperlink ref="C166" r:id="rId654" display="https://fbref.com/en/country/SWE/Sweden-Football" xr:uid="{A887A7CC-C3E5-4F57-93AD-C769919EE1C7}"/>
    <hyperlink ref="E166" r:id="rId655" display="https://fbref.com/en/squads/e4a775cb/Nottingham-Forest-Stats" xr:uid="{BBCD17C2-F1D0-4F60-ACF2-0E17E8714F2F}"/>
    <hyperlink ref="AD166" r:id="rId656" display="https://fbref.com/en/players/2fba6108/matchlogs/2023-2024/summary/Anthony-Elanga-Match-Logs" xr:uid="{4D87C825-80C0-4421-BA2D-E68CD1D1A16E}"/>
    <hyperlink ref="B167" r:id="rId657" display="https://fbref.com/en/players/b9e1436c/Harvey-Elliott" xr:uid="{210D11A0-62D3-4046-BC50-411931A16FCD}"/>
    <hyperlink ref="C167" r:id="rId658" display="https://fbref.com/en/country/ENG/England-Football" xr:uid="{D1F30FCE-B6AD-4A87-9891-740DB4672039}"/>
    <hyperlink ref="E167" r:id="rId659" display="https://fbref.com/en/squads/822bd0ba/Liverpool-Stats" xr:uid="{68DA7ED6-A801-4B87-BB01-0EC562C60B3F}"/>
    <hyperlink ref="AD167" r:id="rId660" display="https://fbref.com/en/players/b9e1436c/matchlogs/2023-2024/summary/Harvey-Elliott-Match-Logs" xr:uid="{17B9B41F-E185-4597-8A5A-D14F7A2EA62E}"/>
    <hyperlink ref="B168" r:id="rId661" display="https://fbref.com/en/players/47a34c4f/Mohamed-Elneny" xr:uid="{54245518-3953-492F-B128-393E6C652850}"/>
    <hyperlink ref="C168" r:id="rId662" display="https://fbref.com/en/country/EGY/Egypt-Football" xr:uid="{E27EC7D8-6456-44C2-B828-C67D7A4C563F}"/>
    <hyperlink ref="E168" r:id="rId663" display="https://fbref.com/en/squads/18bb7c10/Arsenal-Stats" xr:uid="{26E8C894-CC41-46F2-8C9D-912D9722157B}"/>
    <hyperlink ref="AD168" r:id="rId664" display="https://fbref.com/en/players/47a34c4f/matchlogs/2023-2024/summary/Mohamed-Elneny-Match-Logs" xr:uid="{2E9AA77F-D4D1-4A92-A256-534D371F58CB}"/>
    <hyperlink ref="B169" r:id="rId665" display="https://fbref.com/en/players/df8b52a5/Emerson" xr:uid="{DBE75E00-1A85-4062-BC17-940162861B3F}"/>
    <hyperlink ref="C169" r:id="rId666" display="https://fbref.com/en/country/BRA/Brazil-Football" xr:uid="{187EDF02-25C6-4F8E-9BC9-B67ED66EACC5}"/>
    <hyperlink ref="E169" r:id="rId667" display="https://fbref.com/en/squads/361ca564/Tottenham-Hotspur-Stats" xr:uid="{5656D81F-3642-474E-B89C-0D0EF3F889B0}"/>
    <hyperlink ref="AD169" r:id="rId668" display="https://fbref.com/en/players/df8b52a5/matchlogs/2023-2024/summary/Emerson-Match-Logs" xr:uid="{B7BB638E-2B5D-4343-B529-962C7E5FD85F}"/>
    <hyperlink ref="B170" r:id="rId669" display="https://fbref.com/en/players/c149016b/Wataru-Endo" xr:uid="{F1E041ED-9F7D-4046-843E-9517AB6531C2}"/>
    <hyperlink ref="C170" r:id="rId670" display="https://fbref.com/en/country/JPN/Japan-Football" xr:uid="{BBDCD109-DDA3-4D73-9B48-6E14C3183B92}"/>
    <hyperlink ref="E170" r:id="rId671" display="https://fbref.com/en/squads/822bd0ba/Liverpool-Stats" xr:uid="{B87D9B99-EEB9-4369-A707-EBE962086EFF}"/>
    <hyperlink ref="AD170" r:id="rId672" display="https://fbref.com/en/players/c149016b/matchlogs/2023-2024/summary/Wataru-Endo-Match-Logs" xr:uid="{E5C0D0AC-46A1-4325-8D1C-5B637ED7F713}"/>
    <hyperlink ref="B171" r:id="rId673" display="https://fbref.com/en/players/980522ec/Christian-Eriksen" xr:uid="{AA64ACB2-0F06-40B6-B7C3-FA7454DA1C2E}"/>
    <hyperlink ref="C171" r:id="rId674" display="https://fbref.com/en/country/DEN/Denmark-Football" xr:uid="{BA761461-2D68-436B-860E-12E7089C2A36}"/>
    <hyperlink ref="E171" r:id="rId675" display="https://fbref.com/en/squads/19538871/Manchester-United-Stats" xr:uid="{9830DCCC-F02D-4DFD-96C7-4CCC92FCF8C1}"/>
    <hyperlink ref="AD171" r:id="rId676" display="https://fbref.com/en/players/980522ec/matchlogs/2023-2024/summary/Christian-Eriksen-Match-Logs" xr:uid="{853E2D4C-6A95-42F2-8AA0-3480322F2EB3}"/>
    <hyperlink ref="B172" r:id="rId677" display="https://fbref.com/en/players/d38fdf53/Pervis-Estupinan" xr:uid="{7B0F2A38-B0E4-4CE5-8FBF-E40FE79F0B48}"/>
    <hyperlink ref="C172" r:id="rId678" display="https://fbref.com/en/country/ECU/Ecuador-Football" xr:uid="{32750341-31C9-45D3-B40F-644144537F04}"/>
    <hyperlink ref="E172" r:id="rId679" display="https://fbref.com/en/squads/d07537b9/Brighton-and-Hove-Albion-Stats" xr:uid="{42B87920-AFD8-4875-BC01-9FB66D4714C0}"/>
    <hyperlink ref="AD172" r:id="rId680" display="https://fbref.com/en/players/d38fdf53/matchlogs/2023-2024/summary/Pervis-Estupinan-Match-Logs" xr:uid="{F795E1F0-7842-4371-8E18-7CF570F93C75}"/>
    <hyperlink ref="B173" r:id="rId681" display="https://fbref.com/en/players/f8fcd2a5/Jonny-Evans" xr:uid="{225C6CCF-7427-46B8-A8D3-8D29CE074286}"/>
    <hyperlink ref="C173" r:id="rId682" display="https://fbref.com/en/country/NIR/Northern-Ireland-Football" xr:uid="{B738720B-B4C3-4999-8464-FDDE64234757}"/>
    <hyperlink ref="E173" r:id="rId683" display="https://fbref.com/en/squads/19538871/Manchester-United-Stats" xr:uid="{B4F590D4-6C84-4416-948C-FBC65DBBAF26}"/>
    <hyperlink ref="AD173" r:id="rId684" display="https://fbref.com/en/players/f8fcd2a5/matchlogs/2023-2024/summary/Jonny-Evans-Match-Logs" xr:uid="{2662765B-228C-4848-B4DA-37573C59D211}"/>
    <hyperlink ref="B174" r:id="rId685" display="https://fbref.com/en/players/ae4fc6a4/Eberechi-Eze" xr:uid="{92ACC76B-043E-4358-A6DC-97F6F9655EF9}"/>
    <hyperlink ref="C174" r:id="rId686" display="https://fbref.com/en/country/ENG/England-Football" xr:uid="{33DF131F-0E36-487E-A8A4-06125E0FD249}"/>
    <hyperlink ref="E174" r:id="rId687" display="https://fbref.com/en/squads/47c64c55/Crystal-Palace-Stats" xr:uid="{D3EAD385-4BD1-468F-BCD3-C68D934E1665}"/>
    <hyperlink ref="AD174" r:id="rId688" display="https://fbref.com/en/players/ae4fc6a4/matchlogs/2023-2024/summary/Eberechi-Eze-Match-Logs" xr:uid="{20087B09-7849-4E3B-9A31-55D62DC3F9FB}"/>
    <hyperlink ref="B175" r:id="rId689" display="https://fbref.com/en/players/9328b835/Lukasz-Fabianski" xr:uid="{BE2D0950-406F-4410-B8E3-02D594F6DAD7}"/>
    <hyperlink ref="C175" r:id="rId690" display="https://fbref.com/en/country/POL/Poland-Football" xr:uid="{9E417888-5C2C-4C34-A0C7-EFFE1340DE17}"/>
    <hyperlink ref="E175" r:id="rId691" display="https://fbref.com/en/squads/7c21e445/West-Ham-United-Stats" xr:uid="{AF844216-62EF-4764-B766-B3052031F963}"/>
    <hyperlink ref="AD175" r:id="rId692" display="https://fbref.com/en/players/9328b835/matchlogs/2023-2024/summary/Lukasz-Fabianski-Match-Logs" xr:uid="{4819C599-7767-47DA-939E-01818278528B}"/>
    <hyperlink ref="B176" r:id="rId693" display="https://fbref.com/en/players/0ba976e4/Ansu-Fati" xr:uid="{02FE5619-663E-4A98-9F1D-FF0FD1ACA3AF}"/>
    <hyperlink ref="C176" r:id="rId694" display="https://fbref.com/en/country/ESP/Spain-Football" xr:uid="{3BE7F4BD-0D6D-470E-87E6-FCFD4E5D4F30}"/>
    <hyperlink ref="E176" r:id="rId695" display="https://fbref.com/en/squads/d07537b9/Brighton-and-Hove-Albion-Stats" xr:uid="{A3BDABF1-FB1F-43E6-80A8-04171A701630}"/>
    <hyperlink ref="AD176" r:id="rId696" display="https://fbref.com/en/players/0ba976e4/matchlogs/2023-2024/summary/Ansu-Fati-Match-Logs" xr:uid="{F56BE352-A5BE-438D-9E0D-DE8A800F1D97}"/>
    <hyperlink ref="B177" r:id="rId697" display="https://fbref.com/en/players/51a3c4c8/Felipe" xr:uid="{BCC87163-BDE3-411A-9965-06C36E0B742A}"/>
    <hyperlink ref="C177" r:id="rId698" display="https://fbref.com/en/country/BRA/Brazil-Football" xr:uid="{44CBAB4F-F015-4686-A637-C035CE410AA8}"/>
    <hyperlink ref="E177" r:id="rId699" display="https://fbref.com/en/squads/e4a775cb/Nottingham-Forest-Stats" xr:uid="{234E4C84-9AC3-4B3D-80C4-F53453C629ED}"/>
    <hyperlink ref="AD177" r:id="rId700" display="https://fbref.com/en/players/51a3c4c8/matchlogs/2023-2024/summary/Felipe-Match-Logs" xr:uid="{00496E9D-3176-4E12-83A5-038D1EC9C264}"/>
    <hyperlink ref="B178" r:id="rId701" display="https://fbref.com/en/players/4596da74/Evan-Ferguson" xr:uid="{2E01DB09-9BF7-47E8-B456-9F26CD8E7FA8}"/>
    <hyperlink ref="C178" r:id="rId702" display="https://fbref.com/en/country/IRL/Republic-of-Ireland-Football" xr:uid="{82BA902F-D19A-4256-ACF3-991E6D398C36}"/>
    <hyperlink ref="E178" r:id="rId703" display="https://fbref.com/en/squads/d07537b9/Brighton-and-Hove-Albion-Stats" xr:uid="{44E212A3-8420-460F-AB85-9639935E3184}"/>
    <hyperlink ref="AD178" r:id="rId704" display="https://fbref.com/en/players/4596da74/matchlogs/2023-2024/summary/Evan-Ferguson-Match-Logs" xr:uid="{889533D4-317D-4563-BE4B-11D0ED698D8D}"/>
    <hyperlink ref="B179" r:id="rId705" display="https://fbref.com/en/players/507c7bdf/Bruno-Fernandes" xr:uid="{D77FCF1B-E6A8-41D6-90A4-6273891518E6}"/>
    <hyperlink ref="C179" r:id="rId706" display="https://fbref.com/en/country/POR/Portugal-Football" xr:uid="{20C728EE-4755-488C-8D07-E2683C4364D6}"/>
    <hyperlink ref="E179" r:id="rId707" display="https://fbref.com/en/squads/19538871/Manchester-United-Stats" xr:uid="{23DDABBB-7602-4191-B7BD-78F35A9C1EF2}"/>
    <hyperlink ref="AD179" r:id="rId708" display="https://fbref.com/en/players/507c7bdf/matchlogs/2023-2024/summary/Bruno-Fernandes-Match-Logs" xr:uid="{2321BED8-7212-43F6-BFF7-8705BA1EA9E1}"/>
    <hyperlink ref="B180" r:id="rId709" display="https://fbref.com/en/players/33a68b9b/Alvaro-Fernandez" xr:uid="{5D175CF2-619F-492D-87D1-FBB86C88969F}"/>
    <hyperlink ref="C180" r:id="rId710" display="https://fbref.com/en/country/ESP/Spain-Football" xr:uid="{266DF459-E73A-40F6-BFB7-54F005A9092C}"/>
    <hyperlink ref="E180" r:id="rId711" display="https://fbref.com/en/squads/19538871/Manchester-United-Stats" xr:uid="{5D9B7F15-9C35-4AE3-AFFC-07E615159C58}"/>
    <hyperlink ref="AD180" r:id="rId712" display="https://fbref.com/en/players/33a68b9b/matchlogs/2023-2024/summary/Alvaro-Fernandez-Match-Logs" xr:uid="{9FF68448-3EF5-4375-B996-E89815433D64}"/>
    <hyperlink ref="B181" r:id="rId713" display="https://fbref.com/en/players/5ff4ab71/Enzo-Fernandez" xr:uid="{3ACB80FE-2E66-401A-B865-DEBE800F8C60}"/>
    <hyperlink ref="C181" r:id="rId714" display="https://fbref.com/en/country/ARG/Argentina-Football" xr:uid="{C4974828-B2B2-4864-BA7A-CA3990CB6730}"/>
    <hyperlink ref="E181" r:id="rId715" display="https://fbref.com/en/squads/cff3d9bb/Chelsea-Stats" xr:uid="{E4E0E619-3AA7-4306-87F4-DEA75A2FA33F}"/>
    <hyperlink ref="AD181" r:id="rId716" display="https://fbref.com/en/players/5ff4ab71/matchlogs/2023-2024/summary/Enzo-Fernandez-Match-Logs" xr:uid="{9E81F5C3-B6DE-4951-B878-EADFB1E0E454}"/>
    <hyperlink ref="B182" r:id="rId717" display="https://fbref.com/en/players/b63e789d/John-Fleck" xr:uid="{4CF8BF14-D51E-45CF-A259-B1EF917E55CD}"/>
    <hyperlink ref="C182" r:id="rId718" display="https://fbref.com/en/country/SCO/Scotland-Football" xr:uid="{A30111B3-B676-4FE8-8F5E-6F86D5506FB7}"/>
    <hyperlink ref="E182" r:id="rId719" display="https://fbref.com/en/squads/1df6b87e/Sheffield-United-Stats" xr:uid="{D65DB1FA-9FAE-4645-8B54-5791E4702698}"/>
    <hyperlink ref="AD182" r:id="rId720" display="https://fbref.com/en/players/b63e789d/matchlogs/2023-2024/summary/John-Fleck-Match-Logs" xr:uid="{3FA41C25-AA13-4D7A-B717-7547F9FED795}"/>
    <hyperlink ref="B183" r:id="rId721" display="https://fbref.com/en/players/a92ab7be/Mark-Flekken" xr:uid="{E71A6249-021F-43BC-B331-8D48C9587F96}"/>
    <hyperlink ref="C183" r:id="rId722" display="https://fbref.com/en/country/NED/Netherlands-Football" xr:uid="{DD049BE8-0849-4443-B7EB-DB1F35D1B35A}"/>
    <hyperlink ref="E183" r:id="rId723" display="https://fbref.com/en/squads/cd051869/Brentford-Stats" xr:uid="{6C6698C1-84FA-405D-B954-6EDEE7E666E5}"/>
    <hyperlink ref="AD183" r:id="rId724" display="https://fbref.com/en/players/a92ab7be/matchlogs/2023-2024/summary/Mark-Flekken-Match-Logs" xr:uid="{A6F0781C-2381-43A8-9F6D-C1B91E2C21E3}"/>
    <hyperlink ref="B184" r:id="rId725" display="https://fbref.com/en/players/ed1e53f3/Phil-Foden" xr:uid="{355E09D1-1C46-465F-B987-4EE4F7A1625A}"/>
    <hyperlink ref="C184" r:id="rId726" display="https://fbref.com/en/country/ENG/England-Football" xr:uid="{16FC9C53-E9E5-4DCE-BADF-2C99FF83110C}"/>
    <hyperlink ref="E184" r:id="rId727" display="https://fbref.com/en/squads/b8fd03ef/Manchester-City-Stats" xr:uid="{A67DA09D-CB74-4AAC-88D2-6B6D0F93F589}"/>
    <hyperlink ref="AD184" r:id="rId728" display="https://fbref.com/en/players/ed1e53f3/matchlogs/2023-2024/summary/Phil-Foden-Match-Logs" xr:uid="{F2821329-37BE-4298-9FA1-F4001C925ACB}"/>
    <hyperlink ref="B185" r:id="rId729" display="https://fbref.com/en/players/96cf7b61/Wes-Foderingham" xr:uid="{EC2D5C9E-7D5F-447E-8D89-EB8FE56A9A3B}"/>
    <hyperlink ref="C185" r:id="rId730" display="https://fbref.com/en/country/ENG/England-Football" xr:uid="{7666B0B9-581B-4001-B9C7-0D78CEAF035C}"/>
    <hyperlink ref="E185" r:id="rId731" display="https://fbref.com/en/squads/1df6b87e/Sheffield-United-Stats" xr:uid="{54B08CCE-95A8-4EFB-86B4-330F58B11218}"/>
    <hyperlink ref="AD185" r:id="rId732" display="https://fbref.com/en/players/96cf7b61/matchlogs/2023-2024/summary/Wes-Foderingham-Match-Logs" xr:uid="{9697E36F-60DD-45A4-AEA2-ECC965A40EE7}"/>
    <hyperlink ref="B186" r:id="rId733" display="https://fbref.com/en/players/82927de4/Pablo-Fornals" xr:uid="{7968E3F9-2C4F-4FF1-8B56-04A3DFF44406}"/>
    <hyperlink ref="C186" r:id="rId734" display="https://fbref.com/en/country/ESP/Spain-Football" xr:uid="{A98C921C-CBCB-4AE5-976C-8C2745C8C760}"/>
    <hyperlink ref="E186" r:id="rId735" display="https://fbref.com/en/squads/7c21e445/West-Ham-United-Stats" xr:uid="{D2527B1E-F476-438F-AEBD-36E63FB87998}"/>
    <hyperlink ref="AD186" r:id="rId736" display="https://fbref.com/en/players/82927de4/matchlogs/2023-2024/summary/Pablo-Fornals-Match-Logs" xr:uid="{8C27374A-7B25-48CD-825D-301B8E2C6900}"/>
    <hyperlink ref="B187" r:id="rId737" display="https://fbref.com/en/players/c3e39f12/Fraser-Forster" xr:uid="{A8039293-7A06-4337-9FEC-B3A5FBC98DFA}"/>
    <hyperlink ref="C187" r:id="rId738" display="https://fbref.com/en/country/ENG/England-Football" xr:uid="{AB3F7DC7-81ED-4567-989C-280A70A89869}"/>
    <hyperlink ref="E187" r:id="rId739" display="https://fbref.com/en/squads/361ca564/Tottenham-Hotspur-Stats" xr:uid="{CAF7965F-73FD-4F7B-9664-3250944D6754}"/>
    <hyperlink ref="AD187" r:id="rId740" display="https://fbref.com/en/players/c3e39f12/matchlogs/2023-2024/summary/Fraser-Forster-Match-Logs" xr:uid="{C0BDC22E-F34F-4899-9630-5F6F9381FE7F}"/>
    <hyperlink ref="B188" r:id="rId741" display="https://fbref.com/en/players/f84a807c/Lyle-Foster" xr:uid="{673DFD82-41DC-4475-ADF8-27E8ACAF1158}"/>
    <hyperlink ref="C188" r:id="rId742" display="https://fbref.com/en/country/RSA/South-Africa-Football" xr:uid="{34669621-B1C3-462F-8E4D-3E2E93F4F794}"/>
    <hyperlink ref="E188" r:id="rId743" display="https://fbref.com/en/squads/943e8050/Burnley-Stats" xr:uid="{991B3204-2395-422F-AC11-26A13BD89C35}"/>
    <hyperlink ref="AD188" r:id="rId744" display="https://fbref.com/en/players/f84a807c/matchlogs/2023-2024/summary/Lyle-Foster-Match-Logs" xr:uid="{4869464B-CD9A-4D52-8620-7B0CC27EF21C}"/>
    <hyperlink ref="B189" r:id="rId745" display="https://fbref.com/en/players/077faf72/Matheus-Franca" xr:uid="{7BB7F865-5009-4BF7-AB51-080F7D05306F}"/>
    <hyperlink ref="C189" r:id="rId746" display="https://fbref.com/en/country/BRA/Brazil-Football" xr:uid="{2506A432-B87B-40EF-8B5C-5071F309648E}"/>
    <hyperlink ref="E189" r:id="rId747" display="https://fbref.com/en/squads/47c64c55/Crystal-Palace-Stats" xr:uid="{802F121B-ACAA-4FA6-8B2A-F4599A8576EA}"/>
    <hyperlink ref="AD189" r:id="rId748" display="https://fbref.com/en/players/077faf72/matchlogs/2023-2024/summary/Matheus-Franca-Match-Logs" xr:uid="{C104D722-6B8A-4638-91C4-FF1349AFEBF5}"/>
    <hyperlink ref="B190" r:id="rId749" display="https://fbref.com/en/players/38c29201/Aidan-Francis" xr:uid="{6C60349A-1B19-41EF-BF49-E7E3485D230C}"/>
    <hyperlink ref="C190" r:id="rId750" display="https://fbref.com/en/country/ENG/England-Football" xr:uid="{F19BC4EB-D3E8-40A6-98FF-992FF8C1F253}"/>
    <hyperlink ref="E190" r:id="rId751" display="https://fbref.com/en/squads/e297cd13/Luton-Town-Stats" xr:uid="{C94DD1A1-E213-4E27-8552-C37A10ECDD0F}"/>
    <hyperlink ref="AD190" r:id="rId752" display="https://fbref.com/en/players/38c29201/matchlogs/2023-2024/summary/Aidan-Francis-Match-Logs" xr:uid="{52263DDA-D801-41A4-9040-7290C43B5D45}"/>
    <hyperlink ref="B191" r:id="rId753" display="https://fbref.com/en/players/6722d4f0/Tyrese-Francois" xr:uid="{C16B8F72-A597-44FE-822B-646402351F0C}"/>
    <hyperlink ref="C191" r:id="rId754" display="https://fbref.com/en/country/AUS/Australia-Football" xr:uid="{557072D1-3A9B-4AD1-A0F2-D93BFD361198}"/>
    <hyperlink ref="E191" r:id="rId755" display="https://fbref.com/en/squads/fd962109/Fulham-Stats" xr:uid="{DFD8C813-B5F3-4830-AF5E-8BF74DBA3648}"/>
    <hyperlink ref="AD191" r:id="rId756" display="https://fbref.com/en/players/6722d4f0/matchlogs/2023-2024/summary/Tyrese-Francois-Match-Logs" xr:uid="{BFE0BA27-DA98-41F1-B65E-7D45C0B89279}"/>
    <hyperlink ref="B192" r:id="rId757" display="https://fbref.com/en/players/00b77ecf/Nathan-Fraser" xr:uid="{89128499-3BF4-4A1B-882E-B8C35E69BB0F}"/>
    <hyperlink ref="C192" r:id="rId758" display="https://fbref.com/en/country/IRL/Republic-of-Ireland-Football" xr:uid="{6E4D5169-6F40-42B7-807A-2395BDB601BE}"/>
    <hyperlink ref="E192" r:id="rId759" display="https://fbref.com/en/squads/8cec06e1/Wolverhampton-Wanderers-Stats" xr:uid="{B8862D1B-5C12-42E1-BAD9-C8AED4D735C9}"/>
    <hyperlink ref="AD192" r:id="rId760" display="https://fbref.com/en/players/00b77ecf/matchlogs/2023-2024/summary/Nathan-Fraser-Match-Logs" xr:uid="{9760F0D4-FE68-4EAB-8D40-2B5F2B085FB7}"/>
    <hyperlink ref="B193" r:id="rId761" display="https://fbref.com/en/players/98d2c2c4/Remo-Freuler" xr:uid="{7C613C7B-9E14-4760-A1B5-51935D69D3B2}"/>
    <hyperlink ref="C193" r:id="rId762" display="https://fbref.com/en/country/SUI/Switzerland-Football" xr:uid="{0B070671-A928-4788-9B6D-3B721551DFA3}"/>
    <hyperlink ref="E193" r:id="rId763" display="https://fbref.com/en/squads/e4a775cb/Nottingham-Forest-Stats" xr:uid="{8086E19B-7434-4689-B907-71BD1E119652}"/>
    <hyperlink ref="AD193" r:id="rId764" display="https://fbref.com/en/players/98d2c2c4/matchlogs/2023-2024/summary/Remo-Freuler-Match-Logs" xr:uid="{9C2C49F6-958B-40B6-B582-2545551D549F}"/>
    <hyperlink ref="B194" r:id="rId765" display="https://fbref.com/en/players/1971591f/Cody-Gakpo" xr:uid="{CB30D1DA-CA9E-4D6C-94B3-3AB340F575BB}"/>
    <hyperlink ref="C194" r:id="rId766" display="https://fbref.com/en/country/NED/Netherlands-Football" xr:uid="{53533DC7-A747-43E8-8AE9-850F1B9838E4}"/>
    <hyperlink ref="E194" r:id="rId767" display="https://fbref.com/en/squads/822bd0ba/Liverpool-Stats" xr:uid="{02B5BEA3-EA9F-4AD9-A98E-3000D156B0B1}"/>
    <hyperlink ref="AD194" r:id="rId768" display="https://fbref.com/en/players/1971591f/matchlogs/2023-2024/summary/Cody-Gakpo-Match-Logs" xr:uid="{508753CA-4450-4994-9D49-B2C66A5B3E04}"/>
    <hyperlink ref="B195" r:id="rId769" display="https://fbref.com/en/players/c2731c10/Conor-Gallagher" xr:uid="{C18F016B-FE0C-47D8-BAFC-97A64FC03C76}"/>
    <hyperlink ref="C195" r:id="rId770" display="https://fbref.com/en/country/ENG/England-Football" xr:uid="{F2389D45-2553-4D17-B557-3401BD3AECAD}"/>
    <hyperlink ref="E195" r:id="rId771" display="https://fbref.com/en/squads/cff3d9bb/Chelsea-Stats" xr:uid="{D38BF19B-9C34-4B5A-A612-57ECC06C36D9}"/>
    <hyperlink ref="AD195" r:id="rId772" display="https://fbref.com/en/players/c2731c10/matchlogs/2023-2024/summary/Conor-Gallagher-Match-Logs" xr:uid="{035232A8-75E4-419E-9CC3-1C2896CCD75F}"/>
    <hyperlink ref="B196" r:id="rId773" display="https://fbref.com/en/players/72c812f3/Idrissa-Gana-Gueye" xr:uid="{3ADE26F5-57A0-44A4-AD30-6B669F1535CD}"/>
    <hyperlink ref="C196" r:id="rId774" display="https://fbref.com/en/country/SEN/Senegal-Football" xr:uid="{BCC798F3-9D00-4627-BA9D-5D6C88D70762}"/>
    <hyperlink ref="E196" r:id="rId775" display="https://fbref.com/en/squads/d3fd31cc/Everton-Stats" xr:uid="{FEB43CC1-755A-4D05-B802-28E5A2700B09}"/>
    <hyperlink ref="AD196" r:id="rId776" display="https://fbref.com/en/players/72c812f3/matchlogs/2023-2024/summary/Idrissa-Gana-Gueye-Match-Logs" xr:uid="{0C6AF247-E558-45DD-B9B5-A087802E80CD}"/>
    <hyperlink ref="B197" r:id="rId777" display="https://fbref.com/en/players/7aa8adfe/Alejandro-Garnacho" xr:uid="{BE69FA8E-8A65-47FD-A02D-71A128F7CFB9}"/>
    <hyperlink ref="C197" r:id="rId778" display="https://fbref.com/en/country/ARG/Argentina-Football" xr:uid="{4E013F28-8876-4CD3-8FF3-B4479D65C842}"/>
    <hyperlink ref="E197" r:id="rId779" display="https://fbref.com/en/squads/19538871/Manchester-United-Stats" xr:uid="{DC082A4A-0BE8-4D32-B279-02C3758767F5}"/>
    <hyperlink ref="AD197" r:id="rId780" display="https://fbref.com/en/players/7aa8adfe/matchlogs/2023-2024/summary/Alejandro-Garnacho-Match-Logs" xr:uid="{53B6F004-6DCA-4A74-B0AA-6927CBB90635}"/>
    <hyperlink ref="B198" r:id="rId781" display="https://fbref.com/en/players/4e015693/James-Garner" xr:uid="{276E0FCA-A942-4D28-BB3F-CB2ACB022F7A}"/>
    <hyperlink ref="C198" r:id="rId782" display="https://fbref.com/en/country/ENG/England-Football" xr:uid="{1B72522D-C729-476A-A8E8-6EC6816AD12E}"/>
    <hyperlink ref="E198" r:id="rId783" display="https://fbref.com/en/squads/d3fd31cc/Everton-Stats" xr:uid="{E34D2D25-4C72-4BE4-BE16-6020BA6EE579}"/>
    <hyperlink ref="AD198" r:id="rId784" display="https://fbref.com/en/players/4e015693/matchlogs/2023-2024/summary/James-Garner-Match-Logs" xr:uid="{8468EC42-70B1-44DB-8C86-0EDD677C707D}"/>
    <hyperlink ref="B199" r:id="rId785" display="https://fbref.com/en/players/f7b1d4e0/Saman-Ghoddos" xr:uid="{A8171033-BA10-4F8B-8799-54F46BEA166F}"/>
    <hyperlink ref="C199" r:id="rId786" display="https://fbref.com/en/country/IRN/Iran-Football" xr:uid="{D65CABF5-AB79-4F65-81C2-7A0B8A56095E}"/>
    <hyperlink ref="E199" r:id="rId787" display="https://fbref.com/en/squads/cd051869/Brentford-Stats" xr:uid="{C249B083-62FA-42A9-B8D7-F38F344AB5C8}"/>
    <hyperlink ref="AD199" r:id="rId788" display="https://fbref.com/en/players/f7b1d4e0/matchlogs/2023-2024/summary/Saman-Ghoddos-Match-Logs" xr:uid="{FA662A08-F54A-475D-BFC2-8CDD729F86B2}"/>
    <hyperlink ref="B200" r:id="rId789" display="https://fbref.com/en/players/32f60ed8/Morgan-Gibbs-White" xr:uid="{9D1798A0-621D-432A-84E6-4051F807CCF4}"/>
    <hyperlink ref="C200" r:id="rId790" display="https://fbref.com/en/country/ENG/England-Football" xr:uid="{6F47E702-C691-42DD-87A9-9D9D4F6489A4}"/>
    <hyperlink ref="E200" r:id="rId791" display="https://fbref.com/en/squads/e4a775cb/Nottingham-Forest-Stats" xr:uid="{1F42C86C-540E-40C8-BE1E-4E0F6FC9E14E}"/>
    <hyperlink ref="AD200" r:id="rId792" display="https://fbref.com/en/players/32f60ed8/matchlogs/2023-2024/summary/Morgan-Gibbs-White-Match-Logs" xr:uid="{C74878D6-C66A-4162-BDC4-37199264CFD6}"/>
    <hyperlink ref="B201" r:id="rId793" display="https://fbref.com/en/players/7b5ab7f2/Bryan-Gil" xr:uid="{3CF1D8B3-DE94-4A67-A4C9-3BE3D66F8861}"/>
    <hyperlink ref="C201" r:id="rId794" display="https://fbref.com/en/country/ESP/Spain-Football" xr:uid="{969ED5DF-7512-4352-AF29-09B552D3FDBD}"/>
    <hyperlink ref="E201" r:id="rId795" display="https://fbref.com/en/squads/361ca564/Tottenham-Hotspur-Stats" xr:uid="{67B31215-D174-4C15-A681-D357DBC9B942}"/>
    <hyperlink ref="AD201" r:id="rId796" display="https://fbref.com/en/players/7b5ab7f2/matchlogs/2023-2024/summary/Bryan-Gil-Match-Logs" xr:uid="{DE00B4D9-205E-41F9-B111-C726FD891DAB}"/>
    <hyperlink ref="B202" r:id="rId797" display="https://fbref.com/en/players/d91f104d/Alfie-Gilchrist" xr:uid="{31376DF9-4328-47FF-AB44-BC97F35A7D29}"/>
    <hyperlink ref="C202" r:id="rId798" display="https://fbref.com/en/country/ENG/England-Football" xr:uid="{360D4059-FE6E-485C-8C2F-59A022FF80F2}"/>
    <hyperlink ref="E202" r:id="rId799" display="https://fbref.com/en/squads/cff3d9bb/Chelsea-Stats" xr:uid="{B010A37D-B89E-47FE-8540-CCAE20BD4379}"/>
    <hyperlink ref="AD202" r:id="rId800" display="https://fbref.com/en/players/d91f104d/matchlogs/2023-2024/summary/Alfie-Gilchrist-Match-Logs" xr:uid="{3E81F97B-36F9-4ED7-93D1-0DD6429BD2E2}"/>
    <hyperlink ref="B203" r:id="rId801" display="https://fbref.com/en/players/df10e27c/Billy-Gilmour" xr:uid="{34BAD3E7-DCA0-4990-935B-D8DA23C77D2E}"/>
    <hyperlink ref="C203" r:id="rId802" display="https://fbref.com/en/country/SCO/Scotland-Football" xr:uid="{713E3516-E39F-4B78-A38E-EBE2779A1FEE}"/>
    <hyperlink ref="E203" r:id="rId803" display="https://fbref.com/en/squads/d07537b9/Brighton-and-Hove-Albion-Stats" xr:uid="{E17C1AE8-D309-4980-BCBE-5E93FD82A113}"/>
    <hyperlink ref="AD203" r:id="rId804" display="https://fbref.com/en/players/df10e27c/matchlogs/2023-2024/summary/Billy-Gilmour-Match-Logs" xr:uid="{143B0750-D63C-4EF9-BB1C-4E482614ABF2}"/>
    <hyperlink ref="B204" r:id="rId805" display="https://fbref.com/en/players/9f7c837d/Ben-Godfrey" xr:uid="{93EA853E-62BE-4D94-9F82-76EF1F2FB74F}"/>
    <hyperlink ref="C204" r:id="rId806" display="https://fbref.com/en/country/ENG/England-Football" xr:uid="{C17AADE6-7776-443E-8E3F-FC0C5FC2A9D6}"/>
    <hyperlink ref="E204" r:id="rId807" display="https://fbref.com/en/squads/d3fd31cc/Everton-Stats" xr:uid="{B2F5B292-7DE4-43C5-AC57-2F3199D2A8FB}"/>
    <hyperlink ref="AD204" r:id="rId808" display="https://fbref.com/en/players/9f7c837d/matchlogs/2023-2024/summary/Ben-Godfrey-Match-Logs" xr:uid="{9BB701A9-A09C-4FD4-83B9-50D9366F920F}"/>
    <hyperlink ref="B205" r:id="rId809" display="https://fbref.com/en/players/1961b2aa/Andre-Gomes" xr:uid="{A4F2981B-D16D-47D5-B806-54208CFD9E6E}"/>
    <hyperlink ref="C205" r:id="rId810" display="https://fbref.com/en/country/POR/Portugal-Football" xr:uid="{FAFC49EB-6EA2-46FA-A155-01410DD50F4E}"/>
    <hyperlink ref="E205" r:id="rId811" display="https://fbref.com/en/squads/d3fd31cc/Everton-Stats" xr:uid="{BE8CCCE8-1659-403A-A79F-E65F4DA1994B}"/>
    <hyperlink ref="AD205" r:id="rId812" display="https://fbref.com/en/players/1961b2aa/matchlogs/2023-2024/summary/Andre-Gomes-Match-Logs" xr:uid="{D36504D1-F56F-4EBC-835F-6FE2BA7E216D}"/>
    <hyperlink ref="B206" r:id="rId813" display="https://fbref.com/en/players/8b57ad2c/Joao-Gomes" xr:uid="{3CCE62FF-1AD6-496F-9196-DE6B2DD25F94}"/>
    <hyperlink ref="C206" r:id="rId814" display="https://fbref.com/en/country/BRA/Brazil-Football" xr:uid="{DA2A65FD-BB0F-4A97-ADB4-36A407CD7583}"/>
    <hyperlink ref="E206" r:id="rId815" display="https://fbref.com/en/squads/8cec06e1/Wolverhampton-Wanderers-Stats" xr:uid="{6D2764F3-D49C-4A37-8523-29BA0D5A466A}"/>
    <hyperlink ref="AD206" r:id="rId816" display="https://fbref.com/en/players/8b57ad2c/matchlogs/2023-2024/summary/Joao-Gomes-Match-Logs" xr:uid="{71811022-C186-4EEC-ACFD-54FEF4A139A7}"/>
    <hyperlink ref="B207" r:id="rId817" display="https://fbref.com/en/players/f0caab96/Toti-Gomes" xr:uid="{219C635A-170B-42FB-84B3-1A1C170B168B}"/>
    <hyperlink ref="C207" r:id="rId818" display="https://fbref.com/en/country/POR/Portugal-Football" xr:uid="{E9C9864B-C0DB-4659-8395-8AC1C1E1F832}"/>
    <hyperlink ref="E207" r:id="rId819" display="https://fbref.com/en/squads/8cec06e1/Wolverhampton-Wanderers-Stats" xr:uid="{381E387D-3B59-4B6B-A1C9-F3E9C713F7F7}"/>
    <hyperlink ref="AD207" r:id="rId820" display="https://fbref.com/en/players/f0caab96/matchlogs/2023-2024/summary/Toti-Gomes-Match-Logs" xr:uid="{C0E9F546-E7E7-4893-BD9E-99B455F89233}"/>
    <hyperlink ref="B208" r:id="rId821" display="https://fbref.com/en/players/7a11550b/Joe-Gomez" xr:uid="{71036559-8E27-4E9C-B1B3-8DAC41495C3C}"/>
    <hyperlink ref="C208" r:id="rId822" display="https://fbref.com/en/country/ENG/England-Football" xr:uid="{0C3BED0E-FADA-4559-9ED8-BE0081B5AA87}"/>
    <hyperlink ref="E208" r:id="rId823" display="https://fbref.com/en/squads/822bd0ba/Liverpool-Stats" xr:uid="{5B84A8A4-B726-41E5-9EF3-D886FD253A78}"/>
    <hyperlink ref="AD208" r:id="rId824" display="https://fbref.com/en/players/7a11550b/matchlogs/2023-2024/summary/Joe-Gomez-Match-Logs" xr:uid="{A39ABDFC-2EE7-44CD-8AF3-7501DE835CFC}"/>
    <hyperlink ref="B209" r:id="rId825" display="https://fbref.com/en/players/01e5f06e/Sergio-Gomez" xr:uid="{376393EB-C6B1-4723-9E92-368F8DE9B6BD}"/>
    <hyperlink ref="C209" r:id="rId826" display="https://fbref.com/en/country/ESP/Spain-Football" xr:uid="{AD727393-88A3-493D-BCAC-BF125989E153}"/>
    <hyperlink ref="E209" r:id="rId827" display="https://fbref.com/en/squads/b8fd03ef/Manchester-City-Stats" xr:uid="{659CEF72-1CC3-4DA3-98C5-C600D0832AA1}"/>
    <hyperlink ref="AD209" r:id="rId828" display="https://fbref.com/en/players/01e5f06e/matchlogs/2023-2024/summary/Sergio-Gomez-Match-Logs" xr:uid="{BBDBC300-8B08-4401-AC2B-B522B99FBFD7}"/>
    <hyperlink ref="B210" r:id="rId829" display="https://fbref.com/en/players/7e5bebeb/Enso-Gonzalez" xr:uid="{0D11BFE2-DC5E-4FCE-AC9C-1319C0F9268D}"/>
    <hyperlink ref="C210" r:id="rId830" display="https://fbref.com/en/country/PAR/Paraguay-Football" xr:uid="{EFF80BE5-23B9-4E53-B26D-F4D163E8090B}"/>
    <hyperlink ref="E210" r:id="rId831" display="https://fbref.com/en/squads/8cec06e1/Wolverhampton-Wanderers-Stats" xr:uid="{5FFE1ECA-FF08-4639-9AD0-715A2A2E13D6}"/>
    <hyperlink ref="AD210" r:id="rId832" display="https://fbref.com/en/players/7e5bebeb/matchlogs/2023-2024/summary/Enso-Gonzalez-Match-Logs" xr:uid="{C131F963-0218-4719-8802-F7FD608EFA23}"/>
    <hyperlink ref="B211" r:id="rId833" display="https://fbref.com/en/players/2bd83368/Anthony-Gordon" xr:uid="{D73889D0-98E3-45BE-B7B7-6FB0EC10F62B}"/>
    <hyperlink ref="C211" r:id="rId834" display="https://fbref.com/en/country/ENG/England-Football" xr:uid="{C8247434-98C9-48A3-8C63-BE76AD912928}"/>
    <hyperlink ref="E211" r:id="rId835" display="https://fbref.com/en/squads/b2b47a98/Newcastle-United-Stats" xr:uid="{E279AC56-6634-414B-B0E7-D5F37DBEB870}"/>
    <hyperlink ref="AD211" r:id="rId836" display="https://fbref.com/en/players/2bd83368/matchlogs/2023-2024/summary/Anthony-Gordon-Match-Logs" xr:uid="{D82A4918-D929-4712-9724-F9047BEFFC59}"/>
    <hyperlink ref="B212" r:id="rId837" display="https://fbref.com/en/players/d7e24aa1/John-Kymani-Gordon" xr:uid="{D9E78BF2-48BB-4853-ADB6-8585F8D0DD97}"/>
    <hyperlink ref="C212" r:id="rId838" display="https://fbref.com/en/country/ENG/England-Football" xr:uid="{DF41E81A-19F5-4163-B549-04C89E6C92EB}"/>
    <hyperlink ref="E212" r:id="rId839" display="https://fbref.com/en/squads/47c64c55/Crystal-Palace-Stats" xr:uid="{36D7E5D3-89CD-485A-870C-557A5F913A4C}"/>
    <hyperlink ref="AD212" r:id="rId840" display="https://fbref.com/en/players/d7e24aa1/matchlogs/2023-2024/summary/John-Kymani-Gordon-Match-Logs" xr:uid="{3D9B1844-049B-4A8D-9E5F-1BD1C6C6D369}"/>
    <hyperlink ref="B213" r:id="rId841" display="https://fbref.com/en/players/861e9b3b/Daniel-Gore" xr:uid="{FCC2B2AA-2EF2-4217-A4C6-A48B82D92DEB}"/>
    <hyperlink ref="C213" r:id="rId842" display="https://fbref.com/en/country/ENG/England-Football" xr:uid="{A1BEC24B-434A-4526-962F-73A65FA91C56}"/>
    <hyperlink ref="E213" r:id="rId843" display="https://fbref.com/en/squads/19538871/Manchester-United-Stats" xr:uid="{1A93CFDE-2047-4541-B799-70627D9B999D}"/>
    <hyperlink ref="AD213" r:id="rId844" display="https://fbref.com/en/players/861e9b3b/matchlogs/2023-2024/summary/Daniel-Gore-Match-Logs" xr:uid="{6204A64E-AB75-4830-A473-19F49976D68B}"/>
    <hyperlink ref="B214" r:id="rId845" display="https://fbref.com/en/players/b8e740fb/Ryan-Gravenberch" xr:uid="{E279715C-2D45-4358-9C4D-6674FBF4E98C}"/>
    <hyperlink ref="C214" r:id="rId846" display="https://fbref.com/en/country/NED/Netherlands-Football" xr:uid="{DC2267A2-3D51-493A-A531-1314EC636B06}"/>
    <hyperlink ref="E214" r:id="rId847" display="https://fbref.com/en/squads/822bd0ba/Liverpool-Stats" xr:uid="{F02E5E32-7A81-4E8F-A653-84BD5358A5A8}"/>
    <hyperlink ref="AD214" r:id="rId848" display="https://fbref.com/en/players/b8e740fb/matchlogs/2023-2024/summary/Ryan-Gravenberch-Match-Logs" xr:uid="{989B8F82-5110-401D-B1FA-23279B80F66A}"/>
    <hyperlink ref="B215" r:id="rId849" display="https://fbref.com/en/players/b0b4fd3e/Jack-Grealish" xr:uid="{52C092E3-0217-4853-BFA6-13150E44A510}"/>
    <hyperlink ref="C215" r:id="rId850" display="https://fbref.com/en/country/ENG/England-Football" xr:uid="{F1C49E27-D2F0-45FC-AE96-1062AC441C7F}"/>
    <hyperlink ref="E215" r:id="rId851" display="https://fbref.com/en/squads/b8fd03ef/Manchester-City-Stats" xr:uid="{52E7ADCC-06B0-421A-8A1D-844C0BDF6C99}"/>
    <hyperlink ref="AD215" r:id="rId852" display="https://fbref.com/en/players/b0b4fd3e/matchlogs/2023-2024/summary/Jack-Grealish-Match-Logs" xr:uid="{4F15F256-5F45-4106-9BC6-A9D8195040E9}"/>
    <hyperlink ref="B216" r:id="rId853" display="https://fbref.com/en/players/7eda24fe/Ben-Greenwood" xr:uid="{45E228AC-EA8E-41D9-9FFA-BCF16AF2C915}"/>
    <hyperlink ref="C216" r:id="rId854" display="https://fbref.com/en/country/IRL/Republic-of-Ireland-Football" xr:uid="{CAAD7BE2-D12C-4094-8142-A0518564A041}"/>
    <hyperlink ref="E216" r:id="rId855" display="https://fbref.com/en/squads/4ba7cbea/Bournemouth-Stats" xr:uid="{FACA15F8-E4C7-4BDF-9DF7-ABBBE9D22D63}"/>
    <hyperlink ref="AD216" r:id="rId856" display="https://fbref.com/en/players/7eda24fe/matchlogs/2023-2024/summary/Ben-Greenwood-Match-Logs" xr:uid="{3322D18E-AC03-4CCA-8AE5-53AEFC51F583}"/>
    <hyperlink ref="B217" r:id="rId857" display="https://fbref.com/en/players/8aec0537/Pascal-Gross" xr:uid="{3832248E-3928-4597-9A9D-46041F9FBD8B}"/>
    <hyperlink ref="C217" r:id="rId858" display="https://fbref.com/en/country/GER/Germany-Football" xr:uid="{D39781AF-7BE4-4FB3-9160-E5FDC024244D}"/>
    <hyperlink ref="E217" r:id="rId859" display="https://fbref.com/en/squads/d07537b9/Brighton-and-Hove-Albion-Stats" xr:uid="{F1D4A5D4-7BA4-4CCC-A33E-7304E37961C4}"/>
    <hyperlink ref="AD217" r:id="rId860" display="https://fbref.com/en/players/8aec0537/matchlogs/2023-2024/summary/Pascal-Gross-Match-Logs" xr:uid="{E35B7722-BC4B-4403-9519-1B5B8476C612}"/>
    <hyperlink ref="B218" r:id="rId861" display="https://fbref.com/en/players/d0706b27/Marc-Guehi" xr:uid="{3CB1F01C-890E-4E6D-85D5-24E608B8666C}"/>
    <hyperlink ref="C218" r:id="rId862" display="https://fbref.com/en/country/ENG/England-Football" xr:uid="{010B1EF9-16E5-4F7C-9FE3-DFFA9BA5FF43}"/>
    <hyperlink ref="E218" r:id="rId863" display="https://fbref.com/en/squads/47c64c55/Crystal-Palace-Stats" xr:uid="{5802160F-E30D-4717-97D4-D978196D3BA9}"/>
    <hyperlink ref="AD218" r:id="rId864" display="https://fbref.com/en/players/d0706b27/matchlogs/2023-2024/summary/Marc-Guehi-Match-Logs" xr:uid="{14005121-8928-4D0B-BF78-21F5DE39CA03}"/>
    <hyperlink ref="B219" r:id="rId865" display="https://fbref.com/en/players/82518f62/Bruno-Guimaraes" xr:uid="{7DBBA049-46D9-4AB6-9DDD-914E89F6A94B}"/>
    <hyperlink ref="C219" r:id="rId866" display="https://fbref.com/en/country/BRA/Brazil-Football" xr:uid="{F32242BD-F106-4144-AFCD-4B68FB6E1D83}"/>
    <hyperlink ref="E219" r:id="rId867" display="https://fbref.com/en/squads/b2b47a98/Newcastle-United-Stats" xr:uid="{11E1EF54-0E22-4288-83A2-F35D253E384A}"/>
    <hyperlink ref="AD219" r:id="rId868" display="https://fbref.com/en/players/82518f62/matchlogs/2023-2024/summary/Bruno-Guimaraes-Match-Logs" xr:uid="{ACDAD17E-8558-4067-8FCB-8EDE46D0B570}"/>
    <hyperlink ref="B220" r:id="rId869" display="https://fbref.com/en/players/d56b9520/Malo-Gusto" xr:uid="{11D7924E-006C-4844-A761-EBCA8C172BA0}"/>
    <hyperlink ref="C220" r:id="rId870" display="https://fbref.com/en/country/FRA/France-Football" xr:uid="{1A29FEC5-C656-49C5-A0A8-1FF25F7AAACC}"/>
    <hyperlink ref="E220" r:id="rId871" display="https://fbref.com/en/squads/cff3d9bb/Chelsea-Stats" xr:uid="{B2B8354B-7267-4729-A7DE-F003155241E5}"/>
    <hyperlink ref="AD220" r:id="rId872" display="https://fbref.com/en/players/d56b9520/matchlogs/2023-2024/summary/Malo-Gusto-Match-Logs" xr:uid="{D1F2767E-A1F9-4020-95EF-B8D3DDE3A3A6}"/>
    <hyperlink ref="B221" r:id="rId873" display="https://fbref.com/en/players/5ad50391/Josko-Gvardiol" xr:uid="{D95027A4-1FB0-46DF-88C6-97A2A8783FFB}"/>
    <hyperlink ref="C221" r:id="rId874" display="https://fbref.com/en/country/CRO/Croatia-Football" xr:uid="{D954E928-92C1-4CED-8BA6-325CC4D7FBE6}"/>
    <hyperlink ref="E221" r:id="rId875" display="https://fbref.com/en/squads/b8fd03ef/Manchester-City-Stats" xr:uid="{DA9D6D5F-EB35-4C49-88C9-87D48FDFAF08}"/>
    <hyperlink ref="AD221" r:id="rId876" display="https://fbref.com/en/players/5ad50391/matchlogs/2023-2024/summary/Josko-Gvardiol-Match-Logs" xr:uid="{750C729C-8CDE-4DF4-93F5-244E0DBCDB8F}"/>
    <hyperlink ref="B222" r:id="rId877" display="https://fbref.com/en/players/1f44ac21/Erling-Haaland" xr:uid="{0D30AF9B-5A3B-4F3D-9E6A-90968C75D529}"/>
    <hyperlink ref="C222" r:id="rId878" display="https://fbref.com/en/country/NOR/Norway-Football" xr:uid="{8C8612A4-B4DE-47BD-A1C6-848385453A95}"/>
    <hyperlink ref="E222" r:id="rId879" display="https://fbref.com/en/squads/b8fd03ef/Manchester-City-Stats" xr:uid="{17269032-F997-4CAC-9A33-A0C63F98E02F}"/>
    <hyperlink ref="AD222" r:id="rId880" display="https://fbref.com/en/players/1f44ac21/matchlogs/2023-2024/summary/Erling-Haaland-Match-Logs" xr:uid="{284BE8C0-BCF2-4867-B176-C358905108CD}"/>
    <hyperlink ref="B223" r:id="rId881" display="https://fbref.com/en/players/a7588cdc/Antwoine-Hackford" xr:uid="{66C4321E-CA67-4A7E-B3D9-5B2D1E472E4B}"/>
    <hyperlink ref="C223" r:id="rId882" display="https://fbref.com/en/country/ENG/England-Football" xr:uid="{15C25C6C-7912-4BC9-AFD7-7A80D4084892}"/>
    <hyperlink ref="E223" r:id="rId883" display="https://fbref.com/en/squads/1df6b87e/Sheffield-United-Stats" xr:uid="{81EC5DE2-ABE5-4883-B462-5421AC430DB9}"/>
    <hyperlink ref="AD223" r:id="rId884" display="https://fbref.com/en/players/a7588cdc/matchlogs/2023-2024/summary/Antwoine-Hackford-Match-Logs" xr:uid="{66595D84-FCD4-4390-9578-2A2BE14FFDDF}"/>
    <hyperlink ref="B224" r:id="rId885" display="https://fbref.com/en/players/da011f18/Lewis-Hall" xr:uid="{3DAE99BC-4E27-4E45-A21C-EE1BB4A341A1}"/>
    <hyperlink ref="C224" r:id="rId886" display="https://fbref.com/en/country/ENG/England-Football" xr:uid="{AABABB17-D42E-4ACB-930B-206EE4A906D2}"/>
    <hyperlink ref="E224" r:id="rId887" display="https://fbref.com/en/squads/b2b47a98/Newcastle-United-Stats" xr:uid="{F869BCD8-7688-443F-B085-B61575FA2669}"/>
    <hyperlink ref="AD224" r:id="rId888" display="https://fbref.com/en/players/da011f18/matchlogs/2023-2024/summary/Lewis-Hall-Match-Logs" xr:uid="{56A4D9F1-F8F0-4DED-942A-1B30C97E9881}"/>
    <hyperlink ref="B225" r:id="rId889" display="https://fbref.com/en/players/eebacc07/Gustavo-Hamer" xr:uid="{65AF38DE-2696-4826-8AD4-11519011B3A1}"/>
    <hyperlink ref="C225" r:id="rId890" display="https://fbref.com/en/country/NED/Netherlands-Football" xr:uid="{F6FBBCAB-D188-4A9D-86A6-86AED5F3DE08}"/>
    <hyperlink ref="E225" r:id="rId891" display="https://fbref.com/en/squads/1df6b87e/Sheffield-United-Stats" xr:uid="{221367C4-6A04-442B-8C7D-BAD13DE29FF1}"/>
    <hyperlink ref="AD225" r:id="rId892" display="https://fbref.com/en/players/eebacc07/matchlogs/2023-2024/summary/Gustavo-Hamer-Match-Logs" xr:uid="{B663D64C-DDCA-498C-8C97-C15BD261655A}"/>
    <hyperlink ref="B226" r:id="rId893" display="https://fbref.com/en/players/8c3078cd/Luke-Harris" xr:uid="{5FB566F5-78A8-403A-BF9A-7F2AB811E061}"/>
    <hyperlink ref="C226" r:id="rId894" display="https://fbref.com/en/country/WAL/Wales-Football" xr:uid="{5858AD26-0973-4E22-98F4-D6BB8C1EB955}"/>
    <hyperlink ref="E226" r:id="rId895" display="https://fbref.com/en/squads/fd962109/Fulham-Stats" xr:uid="{3DA8140B-8B7E-4E2D-99AB-985A91439554}"/>
    <hyperlink ref="AD226" r:id="rId896" display="https://fbref.com/en/players/8c3078cd/matchlogs/2023-2024/summary/Luke-Harris-Match-Logs" xr:uid="{82578657-2AE9-4EF8-B2BD-4895038A7A74}"/>
    <hyperlink ref="B227" r:id="rId897" display="https://fbref.com/en/players/aa849a12/Jack-Harrison" xr:uid="{E94E8038-9D02-448B-83B7-CAD5B3B38A3F}"/>
    <hyperlink ref="C227" r:id="rId898" display="https://fbref.com/en/country/ENG/England-Football" xr:uid="{9577F6EE-6AC7-4A8F-9BAE-178F986BE4AE}"/>
    <hyperlink ref="E227" r:id="rId899" display="https://fbref.com/en/squads/d3fd31cc/Everton-Stats" xr:uid="{5E2A6163-B5FD-4037-868E-77C819588C85}"/>
    <hyperlink ref="AD227" r:id="rId900" display="https://fbref.com/en/players/aa849a12/matchlogs/2023-2024/summary/Jack-Harrison-Match-Logs" xr:uid="{504935D5-34DA-4256-8B6F-655C8416FCD0}"/>
    <hyperlink ref="B228" r:id="rId901" display="https://fbref.com/en/players/fed7cb61/Kai-Havertz" xr:uid="{5649C8A0-2A62-4A54-856D-50C016F82604}"/>
    <hyperlink ref="C228" r:id="rId902" display="https://fbref.com/en/country/GER/Germany-Football" xr:uid="{3BF62931-DB9E-4F33-9BC8-720431C5D5A7}"/>
    <hyperlink ref="E228" r:id="rId903" display="https://fbref.com/en/squads/18bb7c10/Arsenal-Stats" xr:uid="{56F2F53E-CD1F-4766-925B-045B5B8577E4}"/>
    <hyperlink ref="AD228" r:id="rId904" display="https://fbref.com/en/players/fed7cb61/matchlogs/2023-2024/summary/Kai-Havertz-Match-Logs" xr:uid="{6BDD9B4A-8FB7-4724-B39B-18243DFC9825}"/>
    <hyperlink ref="B229" r:id="rId905" display="https://fbref.com/en/players/4fd08daa/Jan-Paul-van-Hecke" xr:uid="{5DB4C155-13A3-4404-9CB4-58BD09B020B3}"/>
    <hyperlink ref="C229" r:id="rId906" display="https://fbref.com/en/country/NED/Netherlands-Football" xr:uid="{01BB9697-7B63-4934-B50C-C2B2117E98CB}"/>
    <hyperlink ref="E229" r:id="rId907" display="https://fbref.com/en/squads/d07537b9/Brighton-and-Hove-Albion-Stats" xr:uid="{51ED31FA-0A4F-4E01-91B5-7E3ACD4E7FF2}"/>
    <hyperlink ref="AD229" r:id="rId908" display="https://fbref.com/en/players/4fd08daa/matchlogs/2023-2024/summary/Jan-Paul-van-Hecke-Match-Logs" xr:uid="{90E6C81E-9B5F-40B9-9AF6-5C6E50627491}"/>
    <hyperlink ref="B230" r:id="rId909" display="https://fbref.com/en/players/169fd162/Hwang-Hee-chan" xr:uid="{A69B9D23-AAFC-4603-BAEE-5C15B3AA7AA0}"/>
    <hyperlink ref="C230" r:id="rId910" display="https://fbref.com/en/country/KOR/Korea-Republic-Football" xr:uid="{30371E4A-2055-435C-B19B-7CA046960E11}"/>
    <hyperlink ref="E230" r:id="rId911" display="https://fbref.com/en/squads/8cec06e1/Wolverhampton-Wanderers-Stats" xr:uid="{D8E5FC56-D09A-40B7-8105-D6D155C376DE}"/>
    <hyperlink ref="AD230" r:id="rId912" display="https://fbref.com/en/players/169fd162/matchlogs/2023-2024/summary/Hwang-Hee-chan-Match-Logs" xr:uid="{BFB9E745-AA48-468D-AD60-DECAFB3D61FA}"/>
    <hyperlink ref="B231" r:id="rId913" display="https://fbref.com/en/players/e5a76dfe/Dean-Henderson" xr:uid="{7A06EDC0-1E8E-4A07-872A-88306BF48EC6}"/>
    <hyperlink ref="C231" r:id="rId914" display="https://fbref.com/en/country/ENG/England-Football" xr:uid="{C9B4A165-EBAC-44CF-B9D0-542B7FD484D7}"/>
    <hyperlink ref="E231" r:id="rId915" display="https://fbref.com/en/squads/19538871/Manchester-United-Stats" xr:uid="{F7F8B87D-DE8E-4E2B-8DC6-6F4C8C236210}"/>
    <hyperlink ref="AD231" r:id="rId916" display="https://fbref.com/en/players/e5a76dfe/matchlogs/2023-2024/summary/Dean-Henderson-Match-Logs" xr:uid="{0A69FC62-0202-4F31-A075-DFB269135B69}"/>
    <hyperlink ref="B232" r:id="rId917" display="https://fbref.com/en/players/e5a76dfe/Dean-Henderson" xr:uid="{9F0D9047-6D70-4E86-95C2-E213E3843C6E}"/>
    <hyperlink ref="C232" r:id="rId918" display="https://fbref.com/en/country/ENG/England-Football" xr:uid="{65340887-B334-49BE-917C-53AEE8DED0A0}"/>
    <hyperlink ref="E232" r:id="rId919" display="https://fbref.com/en/squads/47c64c55/Crystal-Palace-Stats" xr:uid="{6DBFBBBA-8E0C-4D8B-A418-C4A575D1372B}"/>
    <hyperlink ref="AD232" r:id="rId920" display="https://fbref.com/en/players/e5a76dfe/matchlogs/2023-2024/summary/Dean-Henderson-Match-Logs" xr:uid="{22CAFDD8-383C-4896-AC70-3BF7EA2AF17B}"/>
    <hyperlink ref="B233" r:id="rId921" display="https://fbref.com/en/players/8a3c1dc7/Rico-Henry" xr:uid="{96F5857A-278C-4B0F-8EAF-A6754895F081}"/>
    <hyperlink ref="C233" r:id="rId922" display="https://fbref.com/en/country/ENG/England-Football" xr:uid="{65A3E9A7-2251-4B46-9E1B-EE14331F7736}"/>
    <hyperlink ref="E233" r:id="rId923" display="https://fbref.com/en/squads/cd051869/Brentford-Stats" xr:uid="{748F2E6A-B3B7-41CC-8C55-166999BE7121}"/>
    <hyperlink ref="AD233" r:id="rId924" display="https://fbref.com/en/players/8a3c1dc7/matchlogs/2023-2024/summary/Rico-Henry-Match-Logs" xr:uid="{80C9E2A4-0BF6-4B6A-B9B1-BB44131AB548}"/>
    <hyperlink ref="B234" r:id="rId925" display="https://fbref.com/en/players/92e7e919/Son-Heung-min" xr:uid="{2595C1E4-ECCE-42BC-939D-C1431374017F}"/>
    <hyperlink ref="C234" r:id="rId926" display="https://fbref.com/en/country/KOR/Korea-Republic-Football" xr:uid="{673E48ED-F275-470A-8FDC-F70C6E9DB7A5}"/>
    <hyperlink ref="E234" r:id="rId927" display="https://fbref.com/en/squads/361ca564/Tottenham-Hotspur-Stats" xr:uid="{511722FB-4FA9-4CFC-AAAF-912078EA2CA5}"/>
    <hyperlink ref="AD234" r:id="rId928" display="https://fbref.com/en/players/92e7e919/matchlogs/2023-2024/summary/Son-Heung-min-Match-Logs" xr:uid="{8D5887E7-2093-469A-8360-49586FD6EB90}"/>
    <hyperlink ref="B235" r:id="rId929" display="https://fbref.com/en/players/1780bb4a/Aaron-Hickey" xr:uid="{B7DBBE17-1DCB-4B54-B397-D7CE973AB887}"/>
    <hyperlink ref="C235" r:id="rId930" display="https://fbref.com/en/country/SCO/Scotland-Football" xr:uid="{97182DFF-251C-4AFE-9648-F1EA7181FB1B}"/>
    <hyperlink ref="E235" r:id="rId931" display="https://fbref.com/en/squads/cd051869/Brentford-Stats" xr:uid="{8886134E-5FF9-4D7E-9CAD-B6801B461ADB}"/>
    <hyperlink ref="AD235" r:id="rId932" display="https://fbref.com/en/players/1780bb4a/matchlogs/2023-2024/summary/Aaron-Hickey-Match-Logs" xr:uid="{FAC9700D-355A-4A7E-8626-4F13547929CE}"/>
    <hyperlink ref="B236" r:id="rId933" display="https://fbref.com/en/players/69942fb3/James-Hill" xr:uid="{09A2E918-0A5B-4C9F-957D-E4911BB89E61}"/>
    <hyperlink ref="C236" r:id="rId934" display="https://fbref.com/en/country/ENG/England-Football" xr:uid="{ED78E174-B9C5-4A02-AAE7-8F60D75F49A3}"/>
    <hyperlink ref="E236" r:id="rId935" display="https://fbref.com/en/squads/4ba7cbea/Bournemouth-Stats" xr:uid="{7C17DE88-3A10-4EA3-B64D-5CA998325254}"/>
    <hyperlink ref="AD236" r:id="rId936" display="https://fbref.com/en/players/69942fb3/matchlogs/2023-2024/summary/James-Hill-Match-Logs" xr:uid="{F7042AED-F039-45BE-A1F3-DBB8222F945A}"/>
    <hyperlink ref="B237" r:id="rId937" display="https://fbref.com/en/players/e98211e7/Jack-Hinshelwood" xr:uid="{ED126748-7FAD-4DA4-A32E-83F7BD7A8828}"/>
    <hyperlink ref="C237" r:id="rId938" display="https://fbref.com/en/country/ENG/England-Football" xr:uid="{19FC79F7-DD28-49E0-931D-CE2A13326063}"/>
    <hyperlink ref="E237" r:id="rId939" display="https://fbref.com/en/squads/d07537b9/Brighton-and-Hove-Albion-Stats" xr:uid="{D1159329-9F6C-4BCC-8471-453E5B6AAE69}"/>
    <hyperlink ref="AD237" r:id="rId940" display="https://fbref.com/en/players/e98211e7/matchlogs/2023-2024/summary/Jack-Hinshelwood-Match-Logs" xr:uid="{87AACFD9-463E-4BFA-B77A-46451A1F179D}"/>
    <hyperlink ref="B238" r:id="rId941" display="https://fbref.com/en/players/bd8a5d95/Joseph-Hodge" xr:uid="{5A7823B9-9603-4D41-9DEA-7D6F05CEE23C}"/>
    <hyperlink ref="C238" r:id="rId942" display="https://fbref.com/en/country/IRL/Republic-of-Ireland-Football" xr:uid="{424CC94A-9E5A-436A-BE09-9BEC2B9C07DC}"/>
    <hyperlink ref="E238" r:id="rId943" display="https://fbref.com/en/squads/8cec06e1/Wolverhampton-Wanderers-Stats" xr:uid="{08BDBB10-46DD-403D-A07D-A0DBDC6BE134}"/>
    <hyperlink ref="AD238" r:id="rId944" display="https://fbref.com/en/players/bd8a5d95/matchlogs/2023-2024/summary/Joseph-Hodge-Match-Logs" xr:uid="{558013D1-8147-4ABC-B873-BC49BF8BA0FE}"/>
    <hyperlink ref="B239" r:id="rId945" display="https://fbref.com/en/players/d79a8c87/Rob-Holding" xr:uid="{5D44739B-7C3E-44D8-A1C8-0F37DA135C33}"/>
    <hyperlink ref="C239" r:id="rId946" display="https://fbref.com/en/country/ENG/England-Football" xr:uid="{5063FB0F-BB9D-4D83-B9EF-326F3AC81E32}"/>
    <hyperlink ref="E239" r:id="rId947" display="https://fbref.com/en/squads/47c64c55/Crystal-Palace-Stats" xr:uid="{374F07DC-CFF6-443A-BA24-609430D15353}"/>
    <hyperlink ref="AD239" r:id="rId948" display="https://fbref.com/en/players/d79a8c87/matchlogs/2023-2024/summary/Rob-Holding-Match-Logs" xr:uid="{5096AFAD-CD8A-434A-A430-312A104DA480}"/>
    <hyperlink ref="B240" r:id="rId949" display="https://fbref.com/en/players/3f65d5ce/Ethan-Horvath" xr:uid="{35486E6A-07AA-42CF-83E8-E8590D8E52DC}"/>
    <hyperlink ref="C240" r:id="rId950" display="https://fbref.com/en/country/USA/United-States-Football" xr:uid="{8F07226A-2190-419B-B4C5-C45E03AC41C5}"/>
    <hyperlink ref="E240" r:id="rId951" display="https://fbref.com/en/squads/e4a775cb/Nottingham-Forest-Stats" xr:uid="{DD827BDE-46E6-4F96-95C8-10AB27BE750C}"/>
    <hyperlink ref="AD240" r:id="rId952" display="https://fbref.com/en/players/3f65d5ce/matchlogs/2023-2024/summary/Ethan-Horvath-Match-Logs" xr:uid="{9AB81E43-9D42-470F-A82F-2265A51238B6}"/>
    <hyperlink ref="B241" r:id="rId953" display="https://fbref.com/en/players/15f3ec41/Callum-Hudson-Odoi" xr:uid="{A614B46B-D37F-4A73-88FD-D6769B4FF311}"/>
    <hyperlink ref="C241" r:id="rId954" display="https://fbref.com/en/country/ENG/England-Football" xr:uid="{C3C132F9-0D63-41B7-A6CD-0647D2AB2396}"/>
    <hyperlink ref="E241" r:id="rId955" display="https://fbref.com/en/squads/e4a775cb/Nottingham-Forest-Stats" xr:uid="{3B529883-86B1-43C6-9E03-9E9D3EEC0596}"/>
    <hyperlink ref="AD241" r:id="rId956" display="https://fbref.com/en/players/15f3ec41/matchlogs/2023-2024/summary/Callum-Hudson-Odoi-Match-Logs" xr:uid="{AEA919B6-62A8-4286-BADF-BD420C443361}"/>
    <hyperlink ref="B242" r:id="rId957" display="https://fbref.com/en/players/a0666d3e/Will-Hughes" xr:uid="{75B44BBC-34C6-4863-B63F-53D7E606E924}"/>
    <hyperlink ref="C242" r:id="rId958" display="https://fbref.com/en/country/ENG/England-Football" xr:uid="{C7332458-FAA9-4312-B745-80DF842AA7DF}"/>
    <hyperlink ref="E242" r:id="rId959" display="https://fbref.com/en/squads/47c64c55/Crystal-Palace-Stats" xr:uid="{80604DF9-F496-4C08-AA52-CC9467D1655C}"/>
    <hyperlink ref="AD242" r:id="rId960" display="https://fbref.com/en/players/a0666d3e/matchlogs/2023-2024/summary/Will-Hughes-Match-Logs" xr:uid="{23964220-F1F3-4DFA-B7E2-DD60C93FFB2D}"/>
    <hyperlink ref="B243" r:id="rId961" display="https://fbref.com/en/players/d2b32e91/Bashir-Humphreys" xr:uid="{5040FAC3-6D1B-4B63-9BB2-E53C6D1B9B78}"/>
    <hyperlink ref="C243" r:id="rId962" display="https://fbref.com/en/country/ENG/England-Football" xr:uid="{3C251563-3FA8-4F46-AE5C-D66AB6321DC4}"/>
    <hyperlink ref="E243" r:id="rId963" display="https://fbref.com/en/squads/cff3d9bb/Chelsea-Stats" xr:uid="{E6362BFF-FEC3-43C4-92CD-49FB2287456E}"/>
    <hyperlink ref="AD243" r:id="rId964" display="https://fbref.com/en/players/d2b32e91/matchlogs/2023-2024/summary/Bashir-Humphreys-Match-Logs" xr:uid="{73A4B5EC-79BD-4C07-A7DB-B61451C3FE8A}"/>
    <hyperlink ref="B244" r:id="rId965" display="https://fbref.com/en/players/a7a688d7/Mackenzie-Hunt" xr:uid="{A599B4A0-29C5-4057-BC39-7BC36B0DDEEE}"/>
    <hyperlink ref="C244" r:id="rId966" display="https://fbref.com/en/country/ENG/England-Football" xr:uid="{6E4FB535-AE67-4956-8BC3-DBB7FE499286}"/>
    <hyperlink ref="E244" r:id="rId967" display="https://fbref.com/en/squads/d3fd31cc/Everton-Stats" xr:uid="{7F69905F-C439-4166-92AF-5AA24DEBDA43}"/>
    <hyperlink ref="AD244" r:id="rId968" display="https://fbref.com/en/players/a7a688d7/matchlogs/2023-2024/summary/Mackenzie-Hunt-Match-Logs" xr:uid="{3A74186D-3982-4045-93D3-117EBD658BF6}"/>
    <hyperlink ref="B245" r:id="rId969" display="https://fbref.com/en/players/8b04d6c1/Pierre-Hojbjerg" xr:uid="{BB4B5D30-B5B0-44CF-BD62-A83B3AB468B5}"/>
    <hyperlink ref="C245" r:id="rId970" display="https://fbref.com/en/country/DEN/Denmark-Football" xr:uid="{9330AC87-EA57-4E40-A933-4ACE2212A592}"/>
    <hyperlink ref="E245" r:id="rId971" display="https://fbref.com/en/squads/361ca564/Tottenham-Hotspur-Stats" xr:uid="{17895816-26AD-4481-93CC-64CF9E7537D3}"/>
    <hyperlink ref="AD245" r:id="rId972" display="https://fbref.com/en/players/8b04d6c1/matchlogs/2023-2024/summary/Pierre-Hojbjerg-Match-Logs" xr:uid="{ABBE441B-76A2-49A0-9B15-FB80AD56AD00}"/>
    <hyperlink ref="B246" r:id="rId973" display="https://fbref.com/en/players/491a433d/Rasmus-Hojlund" xr:uid="{B6553CFC-464D-42B1-8122-CB7406784B71}"/>
    <hyperlink ref="C246" r:id="rId974" display="https://fbref.com/en/country/DEN/Denmark-Football" xr:uid="{0BAEED74-A46E-4C26-8026-2AB6F0AD84D0}"/>
    <hyperlink ref="E246" r:id="rId975" display="https://fbref.com/en/squads/19538871/Manchester-United-Stats" xr:uid="{BE8294F7-920A-4E7D-8CA4-AAA537CBB912}"/>
    <hyperlink ref="AD246" r:id="rId976" display="https://fbref.com/en/players/491a433d/matchlogs/2023-2024/summary/Rasmus-Hojlund-Match-Logs" xr:uid="{6CB24F9B-164D-4CDF-9E55-486632B5FB1F}"/>
    <hyperlink ref="B247" r:id="rId977" display="https://fbref.com/en/players/a4e85758/Igor" xr:uid="{B061AF2F-AE97-43F1-91BE-983D3AA2D77C}"/>
    <hyperlink ref="C247" r:id="rId978" display="https://fbref.com/en/country/BRA/Brazil-Football" xr:uid="{2881CD8D-38AF-4276-A4D5-1F4119525A94}"/>
    <hyperlink ref="E247" r:id="rId979" display="https://fbref.com/en/squads/d07537b9/Brighton-and-Hove-Albion-Stats" xr:uid="{EE94998D-30EB-44EE-9780-42DB299271F8}"/>
    <hyperlink ref="AD247" r:id="rId980" display="https://fbref.com/en/players/a4e85758/matchlogs/2023-2024/summary/Igor-Match-Logs" xr:uid="{733DC1E0-7E85-4B61-8E9F-878C8D682280}"/>
    <hyperlink ref="B248" r:id="rId981" display="https://fbref.com/en/players/07802f7f/Danny-Ings" xr:uid="{7933DE67-1ECD-463B-AB23-AF696A0257CF}"/>
    <hyperlink ref="C248" r:id="rId982" display="https://fbref.com/en/country/ENG/England-Football" xr:uid="{F4D81B9E-A1E6-4399-8604-713BBF4640D2}"/>
    <hyperlink ref="E248" r:id="rId983" display="https://fbref.com/en/squads/7c21e445/West-Ham-United-Stats" xr:uid="{1DD75E2E-E2E1-4988-980F-131DEA2125ED}"/>
    <hyperlink ref="AD248" r:id="rId984" display="https://fbref.com/en/players/07802f7f/matchlogs/2023-2024/summary/Danny-Ings-Match-Logs" xr:uid="{F8E7B19E-7B6B-467B-8AA2-F7436A63E3DD}"/>
    <hyperlink ref="B249" r:id="rId985" display="https://fbref.com/en/players/8e92be30/Alexander-Isak" xr:uid="{850CDA84-CBE7-451C-B2B1-C19216DDC50D}"/>
    <hyperlink ref="C249" r:id="rId986" display="https://fbref.com/en/country/SWE/Sweden-Football" xr:uid="{5616FDF6-9CFF-425F-AD3B-594193E8A669}"/>
    <hyperlink ref="E249" r:id="rId987" display="https://fbref.com/en/squads/b2b47a98/Newcastle-United-Stats" xr:uid="{0A882E6A-0DA5-4493-B7A5-1A55CD62B097}"/>
    <hyperlink ref="AD249" r:id="rId988" display="https://fbref.com/en/players/8e92be30/matchlogs/2023-2024/summary/Alexander-Isak-Match-Logs" xr:uid="{7AB26401-EC29-4572-B103-10CFDC25DC01}"/>
    <hyperlink ref="B250" r:id="rId989" display="https://fbref.com/en/players/6ca5ec4b/Alex-Iwobi" xr:uid="{49007F51-1170-4A5D-85C5-03C772D9B638}"/>
    <hyperlink ref="C250" r:id="rId990" display="https://fbref.com/en/country/NGA/Nigeria-Football" xr:uid="{19D02A4D-AC96-4FA9-B1C5-9070C19CE241}"/>
    <hyperlink ref="E250" r:id="rId991" display="https://fbref.com/en/squads/d3fd31cc/Everton-Stats" xr:uid="{F0260211-A86C-46E8-BCF2-65C332917F2F}"/>
    <hyperlink ref="AD250" r:id="rId992" display="https://fbref.com/en/players/6ca5ec4b/matchlogs/2023-2024/summary/Alex-Iwobi-Match-Logs" xr:uid="{C291428F-B24B-49C7-B411-60A1EEE47E8D}"/>
    <hyperlink ref="B251" r:id="rId993" display="https://fbref.com/en/players/6ca5ec4b/Alex-Iwobi" xr:uid="{9DD8754A-C3DD-426F-8F51-CE2585C834C7}"/>
    <hyperlink ref="C251" r:id="rId994" display="https://fbref.com/en/country/NGA/Nigeria-Football" xr:uid="{FF3B30AF-4236-40C6-9D36-56CAF2406793}"/>
    <hyperlink ref="E251" r:id="rId995" display="https://fbref.com/en/squads/fd962109/Fulham-Stats" xr:uid="{21DFF173-9BA4-4375-81DB-751CC3C5B93A}"/>
    <hyperlink ref="AD251" r:id="rId996" display="https://fbref.com/en/players/6ca5ec4b/matchlogs/2023-2024/summary/Alex-Iwobi-Match-Logs" xr:uid="{923D46F3-CE5F-4135-AD14-290CFEF1EE3E}"/>
    <hyperlink ref="B252" r:id="rId997" display="https://fbref.com/en/players/9c36ed83/Nicolas-Jackson" xr:uid="{4C566278-53BB-474C-9695-246AD10ECF0D}"/>
    <hyperlink ref="C252" r:id="rId998" display="https://fbref.com/en/country/SEN/Senegal-Football" xr:uid="{076C5010-C007-4901-8C8B-E31906A9736C}"/>
    <hyperlink ref="E252" r:id="rId999" display="https://fbref.com/en/squads/cff3d9bb/Chelsea-Stats" xr:uid="{844F9856-A4BD-4617-96B9-4F93BD9F9FD4}"/>
    <hyperlink ref="AD252" r:id="rId1000" display="https://fbref.com/en/players/9c36ed83/matchlogs/2023-2024/summary/Nicolas-Jackson-Match-Logs" xr:uid="{CE5555DF-4842-46B9-AFF9-1CBD65835ACE}"/>
    <hyperlink ref="B253" r:id="rId1001" display="https://fbref.com/en/players/aa81d8f8/Karl-Jakob-Hein" xr:uid="{39E2020A-33AA-4CFF-AAFC-62B7C7688568}"/>
    <hyperlink ref="C253" r:id="rId1002" display="https://fbref.com/en/country/EST/Estonia-Football" xr:uid="{B8B71314-A3AF-4FB6-B42D-CB58BA91BC36}"/>
    <hyperlink ref="E253" r:id="rId1003" display="https://fbref.com/en/squads/18bb7c10/Arsenal-Stats" xr:uid="{1ED89207-9D62-4A43-803E-911F2E3A045B}"/>
    <hyperlink ref="AD253" r:id="rId1004" display="https://fbref.com/en/players/aa81d8f8/matchlogs/2023-2024/summary/Karl-Jakob-Hein-Match-Logs" xr:uid="{361C19D1-BF31-4EE9-8D27-A77631A1E1DF}"/>
    <hyperlink ref="B254" r:id="rId1005" display="https://fbref.com/en/players/1265a93a/Reece-James" xr:uid="{DF812C14-E00F-4B3C-9E03-DC767B8D28A8}"/>
    <hyperlink ref="C254" r:id="rId1006" display="https://fbref.com/en/country/ENG/England-Football" xr:uid="{FDD2B32E-668B-484B-A50A-904C29710DC7}"/>
    <hyperlink ref="E254" r:id="rId1007" display="https://fbref.com/en/squads/cff3d9bb/Chelsea-Stats" xr:uid="{A1A24245-30C4-4611-84D3-A95797A48128}"/>
    <hyperlink ref="AD254" r:id="rId1008" display="https://fbref.com/en/players/1265a93a/matchlogs/2023-2024/summary/Reece-James-Match-Logs" xr:uid="{D82314CA-687A-4CA3-8E5F-E048C1282239}"/>
    <hyperlink ref="B255" r:id="rId1009" display="https://fbref.com/en/players/8449d35e/Vitaly-Janelt" xr:uid="{4D093AE9-0882-436C-B647-AC6F12023022}"/>
    <hyperlink ref="C255" r:id="rId1010" display="https://fbref.com/en/country/GER/Germany-Football" xr:uid="{83806067-4325-4A88-87CB-CDBA39B13DB0}"/>
    <hyperlink ref="E255" r:id="rId1011" display="https://fbref.com/en/squads/cd051869/Brentford-Stats" xr:uid="{46BBFF7E-93E2-4FD1-8511-C4D1C5D75106}"/>
    <hyperlink ref="AD255" r:id="rId1012" display="https://fbref.com/en/players/8449d35e/matchlogs/2023-2024/summary/Vitaly-Janelt-Match-Logs" xr:uid="{46DEB192-362B-4649-B852-40D20D827E3B}"/>
    <hyperlink ref="B256" r:id="rId1013" display="https://fbref.com/en/players/0f134faf/Mathias-Jensen" xr:uid="{A180BD51-3FDB-47EA-9BBA-A2CD16D383CC}"/>
    <hyperlink ref="C256" r:id="rId1014" display="https://fbref.com/en/country/DEN/Denmark-Football" xr:uid="{64030685-E0DD-4E40-AA31-69C33E4709B5}"/>
    <hyperlink ref="E256" r:id="rId1015" display="https://fbref.com/en/squads/cd051869/Brentford-Stats" xr:uid="{7CA11E52-7F7D-40C9-9EC9-69E40F9125C6}"/>
    <hyperlink ref="AD256" r:id="rId1016" display="https://fbref.com/en/players/0f134faf/matchlogs/2023-2024/summary/Mathias-Jensen-Match-Logs" xr:uid="{933BAF51-DCB1-441E-8D7B-F2680D814D3A}"/>
    <hyperlink ref="B257" r:id="rId1017" display="https://fbref.com/en/players/b66315ae/Gabriel-Jesus" xr:uid="{A8A57BE0-E972-41E7-896F-C76A11D3A903}"/>
    <hyperlink ref="C257" r:id="rId1018" display="https://fbref.com/en/country/BRA/Brazil-Football" xr:uid="{599FDB62-F16B-42D8-8C26-5AB758523AD8}"/>
    <hyperlink ref="E257" r:id="rId1019" display="https://fbref.com/en/squads/18bb7c10/Arsenal-Stats" xr:uid="{FF0E3078-AE71-48E3-955F-E91544A346D7}"/>
    <hyperlink ref="AD257" r:id="rId1020" display="https://fbref.com/en/players/b66315ae/matchlogs/2023-2024/summary/Gabriel-Jesus-Match-Logs" xr:uid="{8099A081-DF96-47CB-9969-01221F57F865}"/>
    <hyperlink ref="B258" r:id="rId1021" display="https://fbref.com/en/players/b561db50/Raul-Jimenez" xr:uid="{F234FC40-014C-4C26-B729-5849881BACE1}"/>
    <hyperlink ref="C258" r:id="rId1022" display="https://fbref.com/en/country/MEX/Mexico-Football" xr:uid="{B3469EEA-75B7-4263-A7CD-7204A94B3AB1}"/>
    <hyperlink ref="E258" r:id="rId1023" display="https://fbref.com/en/squads/fd962109/Fulham-Stats" xr:uid="{035BB656-6D91-4384-BAB2-1F5A79539B78}"/>
    <hyperlink ref="AD258" r:id="rId1024" display="https://fbref.com/en/players/b561db50/matchlogs/2023-2024/summary/Raul-Jimenez-Match-Logs" xr:uid="{82BE2EF1-0578-4A2A-97E7-7E6B9AB15014}"/>
    <hyperlink ref="B259" r:id="rId1025" display="https://fbref.com/en/players/f4065d9e/Kim-Jisoo" xr:uid="{27D57DC2-A719-49A2-9CE0-61A7FE458124}"/>
    <hyperlink ref="C259" r:id="rId1026" display="https://fbref.com/en/country/KOR/Korea-Republic-Football" xr:uid="{832443FC-67E1-4DCD-873F-934FBAD3F9F2}"/>
    <hyperlink ref="E259" r:id="rId1027" display="https://fbref.com/en/squads/cd051869/Brentford-Stats" xr:uid="{F9344E72-89EE-4FC6-8447-A5160C011141}"/>
    <hyperlink ref="AD259" r:id="rId1028" display="https://fbref.com/en/players/f4065d9e/matchlogs/2023-2024/summary/Kim-Jisoo-Match-Logs" xr:uid="{1B625345-37B1-4B8F-B462-62D5E6E91DF5}"/>
    <hyperlink ref="B260" r:id="rId1029" display="https://fbref.com/en/players/e8832875/Joao-Pedro" xr:uid="{D9DFA86D-B467-480F-BADE-695D35799026}"/>
    <hyperlink ref="C260" r:id="rId1030" display="https://fbref.com/en/country/BRA/Brazil-Football" xr:uid="{665FC3D4-41C1-4C9A-B240-DC352EDD72C0}"/>
    <hyperlink ref="E260" r:id="rId1031" display="https://fbref.com/en/squads/d07537b9/Brighton-and-Hove-Albion-Stats" xr:uid="{DBC85607-825F-4BEB-8408-FF1CBC5ADD02}"/>
    <hyperlink ref="AD260" r:id="rId1032" display="https://fbref.com/en/players/e8832875/matchlogs/2023-2024/summary/Joao-Pedro-Match-Logs" xr:uid="{BAC9473D-B21B-4EFC-8ED7-8752B771DC05}"/>
    <hyperlink ref="B261" r:id="rId1033" display="https://fbref.com/en/players/c17bfb65/Joelinton" xr:uid="{624A40E0-7120-4B49-807C-2D43D623CB4F}"/>
    <hyperlink ref="C261" r:id="rId1034" display="https://fbref.com/en/country/BRA/Brazil-Football" xr:uid="{2395487B-DEEE-494C-9E44-6FEA71B8015D}"/>
    <hyperlink ref="E261" r:id="rId1035" display="https://fbref.com/en/squads/b2b47a98/Newcastle-United-Stats" xr:uid="{9DCFAA8C-0321-4C27-9E0F-A0C89368F8EA}"/>
    <hyperlink ref="AD261" r:id="rId1036" display="https://fbref.com/en/players/c17bfb65/matchlogs/2023-2024/summary/Joelinton-Match-Logs" xr:uid="{FCBBE898-6A1D-49FE-AE5E-3F20141D72D8}"/>
    <hyperlink ref="B262" r:id="rId1037" display="https://fbref.com/en/players/73b1d65b/Ryan-John-Giles" xr:uid="{89BDE545-7686-4592-B2AC-BAD4197750F4}"/>
    <hyperlink ref="C262" r:id="rId1038" display="https://fbref.com/en/country/ENG/England-Football" xr:uid="{68D6A4F9-1560-4DF2-98CB-A5E0CE970880}"/>
    <hyperlink ref="E262" r:id="rId1039" display="https://fbref.com/en/squads/e297cd13/Luton-Town-Stats" xr:uid="{51F38988-5D04-460F-BB5C-7BF5D90B392B}"/>
    <hyperlink ref="AD262" r:id="rId1040" display="https://fbref.com/en/players/73b1d65b/matchlogs/2023-2024/summary/Ryan-John-Giles-Match-Logs" xr:uid="{FFC427DF-5527-434B-B0FE-676A78CE511A}"/>
    <hyperlink ref="B263" r:id="rId1041" display="https://fbref.com/en/players/9319781b/Ben-Johnson" xr:uid="{1B3CB3B8-D85C-4980-A1EB-B92D604BB250}"/>
    <hyperlink ref="C263" r:id="rId1042" display="https://fbref.com/en/country/ENG/England-Football" xr:uid="{9EFA1910-742B-4EFB-861C-014F24B7845B}"/>
    <hyperlink ref="E263" r:id="rId1043" display="https://fbref.com/en/squads/7c21e445/West-Ham-United-Stats" xr:uid="{DB927C22-6F01-47F5-B786-DCEA8B0F94FA}"/>
    <hyperlink ref="AD263" r:id="rId1044" display="https://fbref.com/en/players/9319781b/matchlogs/2023-2024/summary/Ben-Johnson-Match-Logs" xr:uid="{1E040F26-A572-468E-9C5A-41D52C943AC7}"/>
    <hyperlink ref="B264" r:id="rId1045" display="https://fbref.com/en/players/0cd31129/Brennan-Johnson" xr:uid="{F8D24F86-C642-40E8-B300-B4D40DCBF693}"/>
    <hyperlink ref="C264" r:id="rId1046" display="https://fbref.com/en/country/WAL/Wales-Football" xr:uid="{FA791CE3-32C6-4144-AD2A-DE9AE4042BAB}"/>
    <hyperlink ref="E264" r:id="rId1047" display="https://fbref.com/en/squads/361ca564/Tottenham-Hotspur-Stats" xr:uid="{EE8A0B5F-2F83-444B-9E17-C2C29DEABD22}"/>
    <hyperlink ref="AD264" r:id="rId1048" display="https://fbref.com/en/players/0cd31129/matchlogs/2023-2024/summary/Brennan-Johnson-Match-Logs" xr:uid="{53CF2408-9EB0-40B1-A689-97579BB191C8}"/>
    <hyperlink ref="B265" r:id="rId1049" display="https://fbref.com/en/players/0cd31129/Brennan-Johnson" xr:uid="{7D408C53-EF02-4610-B677-FE3EDBFC44B9}"/>
    <hyperlink ref="C265" r:id="rId1050" display="https://fbref.com/en/country/WAL/Wales-Football" xr:uid="{D4CF243B-1ED3-40CF-9638-F103019A5855}"/>
    <hyperlink ref="E265" r:id="rId1051" display="https://fbref.com/en/squads/e4a775cb/Nottingham-Forest-Stats" xr:uid="{AA0F0215-B962-4296-9BDB-158269D2C79F}"/>
    <hyperlink ref="AD265" r:id="rId1052" display="https://fbref.com/en/players/0cd31129/matchlogs/2023-2024/summary/Brennan-Johnson-Match-Logs" xr:uid="{4C9ACFA1-F145-4BA5-A294-9A1637CFDC93}"/>
    <hyperlink ref="B266" r:id="rId1053" display="https://fbref.com/en/players/d9e7c4da/Joseph-Johnson" xr:uid="{56A713C3-891E-4D8F-801A-841D1AD67985}"/>
    <hyperlink ref="C266" r:id="rId1054" display="https://fbref.com/en/country/ENG/England-Football" xr:uid="{A9A664F7-BECE-4C5E-9BA3-394F1BA6AF7F}"/>
    <hyperlink ref="E266" r:id="rId1055" display="https://fbref.com/en/squads/e297cd13/Luton-Town-Stats" xr:uid="{EC1C6FDE-7437-496D-93BF-1AE742F9E1A8}"/>
    <hyperlink ref="AD266" r:id="rId1056" display="https://fbref.com/en/players/d9e7c4da/matchlogs/2023-2024/summary/Joseph-Johnson-Match-Logs" xr:uid="{D655C643-17F7-40E3-ACA1-90744E2CB81A}"/>
    <hyperlink ref="B267" r:id="rId1057" display="https://fbref.com/en/players/9e5708be/Sam-Johnstone" xr:uid="{C40832E2-EBFA-4398-A8E4-26DAE016161E}"/>
    <hyperlink ref="C267" r:id="rId1058" display="https://fbref.com/en/country/ENG/England-Football" xr:uid="{F9790D45-C180-4E4A-9BF1-CF169CC18F28}"/>
    <hyperlink ref="E267" r:id="rId1059" display="https://fbref.com/en/squads/47c64c55/Crystal-Palace-Stats" xr:uid="{343B3480-F9A8-4AED-B79F-DAB62C1AC5F3}"/>
    <hyperlink ref="AD267" r:id="rId1060" display="https://fbref.com/en/players/9e5708be/matchlogs/2023-2024/summary/Sam-Johnstone-Match-Logs" xr:uid="{8BD39293-544F-4B58-980E-6D2FD00DC871}"/>
    <hyperlink ref="B268" r:id="rId1061" display="https://fbref.com/en/players/4fb9c88f/Curtis-Jones" xr:uid="{FA145E00-8EBF-4998-81FC-F7442F692E0B}"/>
    <hyperlink ref="C268" r:id="rId1062" display="https://fbref.com/en/country/ENG/England-Football" xr:uid="{F8F5694E-80BE-4803-8A58-FAA95911F49A}"/>
    <hyperlink ref="E268" r:id="rId1063" display="https://fbref.com/en/squads/822bd0ba/Liverpool-Stats" xr:uid="{836EB6A4-8968-4E76-AEB2-3E7180F63D6E}"/>
    <hyperlink ref="AD268" r:id="rId1064" display="https://fbref.com/en/players/4fb9c88f/matchlogs/2023-2024/summary/Curtis-Jones-Match-Logs" xr:uid="{CBC75765-80A0-4439-BA1E-FD5F4BC6D37B}"/>
    <hyperlink ref="B269" r:id="rId1065" display="https://fbref.com/en/players/45db685d/Jorginho" xr:uid="{4A1585AC-2996-415D-B487-A077AC99A26B}"/>
    <hyperlink ref="C269" r:id="rId1066" display="https://fbref.com/en/country/ITA/Italy-Football" xr:uid="{81F27478-3A7E-4497-8DEC-F05CAEC4CB08}"/>
    <hyperlink ref="E269" r:id="rId1067" display="https://fbref.com/en/squads/18bb7c10/Arsenal-Stats" xr:uid="{F3E80616-877F-49C2-9176-68D22C415BAB}"/>
    <hyperlink ref="AD269" r:id="rId1068" display="https://fbref.com/en/players/45db685d/matchlogs/2023-2024/summary/Jorginho-Match-Logs" xr:uid="{77B6A0E1-8377-4584-91F8-4E2CA0087E61}"/>
    <hyperlink ref="B270" r:id="rId1069" display="https://fbref.com/en/players/178ae8f8/Diogo-Jota" xr:uid="{29FFE1F1-5D29-4239-9647-25C15AE9A3CC}"/>
    <hyperlink ref="C270" r:id="rId1070" display="https://fbref.com/en/country/POR/Portugal-Football" xr:uid="{D6DB0E66-3287-4128-B370-89C5A09E57E5}"/>
    <hyperlink ref="E270" r:id="rId1071" display="https://fbref.com/en/squads/822bd0ba/Liverpool-Stats" xr:uid="{F5932AB1-9CF3-4B32-A28C-DDBCD1896BBA}"/>
    <hyperlink ref="AD270" r:id="rId1072" display="https://fbref.com/en/players/178ae8f8/matchlogs/2023-2024/summary/Diogo-Jota-Match-Logs" xr:uid="{F173F814-17E6-4BF2-81DB-A3B17C67302F}"/>
    <hyperlink ref="B271" r:id="rId1073" display="https://fbref.com/en/players/f098c03e/Mads-Juel-Andersen" xr:uid="{B003D4EC-BEFC-48BB-AE69-54D71F1733FD}"/>
    <hyperlink ref="C271" r:id="rId1074" display="https://fbref.com/en/country/DEN/Denmark-Football" xr:uid="{463C0B2A-C97F-4B05-84D2-09C0EC055D71}"/>
    <hyperlink ref="E271" r:id="rId1075" display="https://fbref.com/en/squads/e297cd13/Luton-Town-Stats" xr:uid="{72DA8CC3-D986-48E7-9714-E13815927A96}"/>
    <hyperlink ref="AD271" r:id="rId1076" display="https://fbref.com/en/players/f098c03e/matchlogs/2023-2024/summary/Mads-Juel-Andersen-Match-Logs" xr:uid="{F35F4477-0448-49E5-A1CB-8602EA604B4D}"/>
    <hyperlink ref="B272" r:id="rId1077" display="https://fbref.com/en/players/570bb4b9/Hamed-Junior-Traore" xr:uid="{C63BB637-B0B8-4156-88D0-A199D2084B3B}"/>
    <hyperlink ref="C272" r:id="rId1078" display="https://fbref.com/en/country/CIV/Cote-dIvoire-Football" xr:uid="{15B6E913-BD43-41E8-B056-94A035ED45FA}"/>
    <hyperlink ref="E272" r:id="rId1079" display="https://fbref.com/en/squads/4ba7cbea/Bournemouth-Stats" xr:uid="{696C12F5-FCAD-43E6-9270-88C0DF4B9D4F}"/>
    <hyperlink ref="AD272" r:id="rId1080" display="https://fbref.com/en/players/570bb4b9/matchlogs/2023-2024/summary/Hamed-Junior-Traore-Match-Logs" xr:uid="{DA500336-CBCC-4D50-8271-D52B2C1352AE}"/>
    <hyperlink ref="B273" r:id="rId1081" display="https://fbref.com/en/players/0db5d2c8/Mathias-Jorgensen" xr:uid="{4CB57961-427D-455C-BF46-B00FB5B1CEF0}"/>
    <hyperlink ref="C273" r:id="rId1082" display="https://fbref.com/en/country/DEN/Denmark-Football" xr:uid="{BB2B9DC7-C900-49A7-99AE-2479C6AF4C29}"/>
    <hyperlink ref="E273" r:id="rId1083" display="https://fbref.com/en/squads/cd051869/Brentford-Stats" xr:uid="{9F5067EC-0CEC-4623-8C9D-C4555628844A}"/>
    <hyperlink ref="AD273" r:id="rId1084" display="https://fbref.com/en/players/0db5d2c8/matchlogs/2023-2024/summary/Mathias-Jorgensen-Match-Logs" xr:uid="{EF726910-1599-4329-997B-A2F06A0CE764}"/>
    <hyperlink ref="B274" r:id="rId1085" display="https://fbref.com/en/players/c066d1a5/Issa-Kabore" xr:uid="{3D99DA21-02DA-4BE0-9A07-D370A4316BF0}"/>
    <hyperlink ref="C274" r:id="rId1086" display="https://fbref.com/en/country/BFA/Burkina-Faso-Football" xr:uid="{32FB2543-E88A-4C35-B3FA-C9839CF60193}"/>
    <hyperlink ref="E274" r:id="rId1087" display="https://fbref.com/en/squads/e297cd13/Luton-Town-Stats" xr:uid="{42E91377-8D82-4A00-8680-51D55F4A7F46}"/>
    <hyperlink ref="AD274" r:id="rId1088" display="https://fbref.com/en/players/c066d1a5/matchlogs/2023-2024/summary/Issa-Kabore-Match-Logs" xr:uid="{E2A2BB82-3ADC-4C84-BB0E-27857A852F60}"/>
    <hyperlink ref="B275" r:id="rId1089" display="https://fbref.com/en/players/15f24fe7/Sasa-Kalajdzic" xr:uid="{986634F2-ED05-452E-B1AE-1AE7C95B15FD}"/>
    <hyperlink ref="C275" r:id="rId1090" display="https://fbref.com/en/country/AUT/Austria-Football" xr:uid="{D3932E32-D8AE-4C9C-BC30-18872DA27020}"/>
    <hyperlink ref="E275" r:id="rId1091" display="https://fbref.com/en/squads/8cec06e1/Wolverhampton-Wanderers-Stats" xr:uid="{2059C04A-8C60-41C0-A5F7-721C1B494846}"/>
    <hyperlink ref="AD275" r:id="rId1092" display="https://fbref.com/en/players/15f24fe7/matchlogs/2023-2024/summary/Sasa-Kalajdzic-Match-Logs" xr:uid="{D1C7D807-55E5-4E98-902F-5F7685748CA6}"/>
    <hyperlink ref="B276" r:id="rId1093" display="https://fbref.com/en/players/cc77354e/Boubacar-Kamara" xr:uid="{2F2A5B66-DFDF-475D-A7A8-C9F9343B5C8B}"/>
    <hyperlink ref="C276" r:id="rId1094" display="https://fbref.com/en/country/FRA/France-Football" xr:uid="{BC160CF7-0B08-41B6-B5D1-880387031452}"/>
    <hyperlink ref="E276" r:id="rId1095" display="https://fbref.com/en/squads/8602292d/Aston-Villa-Stats" xr:uid="{90D0D571-866B-4D74-8B25-515B8088B58A}"/>
    <hyperlink ref="AD276" r:id="rId1096" display="https://fbref.com/en/players/cc77354e/matchlogs/2023-2024/summary/Boubacar-Kamara-Match-Logs" xr:uid="{0EDCD508-E48E-4F35-B991-3984588CD961}"/>
    <hyperlink ref="B277" r:id="rId1097" display="https://fbref.com/en/players/1caa93a5/Thomas-Kaminski" xr:uid="{3C992145-8D77-4BC9-8FAA-1DA95617E165}"/>
    <hyperlink ref="C277" r:id="rId1098" display="https://fbref.com/en/country/BEL/Belgium-Football" xr:uid="{433F25F8-42DC-4273-A8E4-77740E0E3195}"/>
    <hyperlink ref="E277" r:id="rId1099" display="https://fbref.com/en/squads/e297cd13/Luton-Town-Stats" xr:uid="{AA17C263-997C-43F2-B130-8351B43A1F54}"/>
    <hyperlink ref="AD277" r:id="rId1100" display="https://fbref.com/en/players/1caa93a5/matchlogs/2023-2024/summary/Thomas-Kaminski-Match-Logs" xr:uid="{9625DAA2-24C0-4673-A97C-E7ACD3A7C326}"/>
    <hyperlink ref="B278" r:id="rId1101" display="https://fbref.com/en/players/c5b7c315/Michael-Keane" xr:uid="{128D052F-4995-426A-8C1E-5EC2DEFC528E}"/>
    <hyperlink ref="C278" r:id="rId1102" display="https://fbref.com/en/country/ENG/England-Football" xr:uid="{7FC122D6-B75A-47C2-8EB5-3A1A40F41004}"/>
    <hyperlink ref="E278" r:id="rId1103" display="https://fbref.com/en/squads/d3fd31cc/Everton-Stats" xr:uid="{56E67B40-7CF4-49DD-93A0-1C4F7AAD81C5}"/>
    <hyperlink ref="AD278" r:id="rId1104" display="https://fbref.com/en/players/c5b7c315/matchlogs/2023-2024/summary/Michael-Keane-Match-Logs" xr:uid="{0FFE6CC3-DE80-4CAB-929C-018CDF51C3FC}"/>
    <hyperlink ref="B279" r:id="rId1105" display="https://fbref.com/en/players/51dbeea9/Thilo-Kehrer" xr:uid="{DF1AFC83-A99A-4DBD-9046-64D8176B792A}"/>
    <hyperlink ref="C279" r:id="rId1106" display="https://fbref.com/en/country/GER/Germany-Football" xr:uid="{114D908E-F2E8-4092-95F6-DFAF64CCB2B9}"/>
    <hyperlink ref="E279" r:id="rId1107" display="https://fbref.com/en/squads/7c21e445/West-Ham-United-Stats" xr:uid="{C7154B69-CB97-4BC2-AEC4-73225CA740F9}"/>
    <hyperlink ref="AD279" r:id="rId1108" display="https://fbref.com/en/players/51dbeea9/matchlogs/2023-2024/summary/Thilo-Kehrer-Match-Logs" xr:uid="{EF65F7A9-506D-4EA2-9233-5E9F13231812}"/>
    <hyperlink ref="B280" r:id="rId1109" display="https://fbref.com/en/players/62d7ef38/Caoimhin-Kelleher" xr:uid="{F5CF50D1-EC83-4535-8FE5-578781C71A36}"/>
    <hyperlink ref="C280" r:id="rId1110" display="https://fbref.com/en/country/IRL/Republic-of-Ireland-Football" xr:uid="{E08F22B6-ADC3-4A39-A2D3-36513E4756A4}"/>
    <hyperlink ref="E280" r:id="rId1111" display="https://fbref.com/en/squads/822bd0ba/Liverpool-Stats" xr:uid="{B0DEAA4D-C12D-493C-9982-7F60AD61135D}"/>
    <hyperlink ref="AD280" r:id="rId1112" display="https://fbref.com/en/players/62d7ef38/matchlogs/2023-2024/summary/Caoimhin-Kelleher-Match-Logs" xr:uid="{A3D1F985-3060-4A61-8BB1-153ED20BDE32}"/>
    <hyperlink ref="B281" r:id="rId1113" display="https://fbref.com/en/players/f31def1e/Lloyd-Kelly" xr:uid="{25F32734-7F55-4482-BDD0-51612C773C02}"/>
    <hyperlink ref="C281" r:id="rId1114" display="https://fbref.com/en/country/ENG/England-Football" xr:uid="{346D0663-3D68-4683-A355-1A84A39CB227}"/>
    <hyperlink ref="E281" r:id="rId1115" display="https://fbref.com/en/squads/4ba7cbea/Bournemouth-Stats" xr:uid="{3F0582FC-A607-4B12-87C8-7AA46186C98C}"/>
    <hyperlink ref="AD281" r:id="rId1116" display="https://fbref.com/en/players/f31def1e/matchlogs/2023-2024/summary/Lloyd-Kelly-Match-Logs" xr:uid="{5AEF6570-CAB5-4C8E-8A82-DCBB8D4B55A2}"/>
    <hyperlink ref="B282" r:id="rId1117" display="https://fbref.com/en/players/aa888da7/Omari-Kellyman" xr:uid="{C82F0CFA-5793-457C-8E92-E2E783CB0B7D}"/>
    <hyperlink ref="C282" r:id="rId1118" display="https://fbref.com/en/country/ENG/England-Football" xr:uid="{812CA885-DC14-478E-AB13-C6083B58BCAC}"/>
    <hyperlink ref="E282" r:id="rId1119" display="https://fbref.com/en/squads/8602292d/Aston-Villa-Stats" xr:uid="{5DF989A6-95CD-4E05-B220-C546817C1BD0}"/>
    <hyperlink ref="AD282" r:id="rId1120" display="https://fbref.com/en/players/aa888da7/matchlogs/2023-2024/summary/Omari-Kellyman-Match-Logs" xr:uid="{84101E3A-1FB5-4A39-84B3-D2F5505EF787}"/>
    <hyperlink ref="B283" r:id="rId1121" display="https://fbref.com/en/players/0ad53bdc/Milos-Kerkez" xr:uid="{C9B3261C-3E28-479A-93C8-424797734A8F}"/>
    <hyperlink ref="C283" r:id="rId1122" display="https://fbref.com/en/country/HUN/Hungary-Football" xr:uid="{EF164844-D966-46B7-A805-9DF9A48BE704}"/>
    <hyperlink ref="E283" r:id="rId1123" display="https://fbref.com/en/squads/4ba7cbea/Bournemouth-Stats" xr:uid="{0BA95462-F5DB-4EE1-8662-76A6145EA88B}"/>
    <hyperlink ref="AD283" r:id="rId1124" display="https://fbref.com/en/players/0ad53bdc/matchlogs/2023-2024/summary/Milos-Kerkez-Match-Logs" xr:uid="{F5558CD6-12C7-4427-8116-E441F1296201}"/>
    <hyperlink ref="B284" r:id="rId1125" display="https://fbref.com/en/players/3eeda7dd/Gavin-Kilkenny" xr:uid="{EB7F3A7C-28FC-4334-8D16-DD395F2C5C0F}"/>
    <hyperlink ref="C284" r:id="rId1126" display="https://fbref.com/en/country/IRL/Republic-of-Ireland-Football" xr:uid="{334DA851-A663-4908-8EC4-748AE99307AD}"/>
    <hyperlink ref="E284" r:id="rId1127" display="https://fbref.com/en/squads/4ba7cbea/Bournemouth-Stats" xr:uid="{E8B4AA09-DC6A-4DA3-87A9-2E4069219D74}"/>
    <hyperlink ref="AD284" r:id="rId1128" display="https://fbref.com/en/players/3eeda7dd/matchlogs/2023-2024/summary/Gavin-Kilkenny-Match-Logs" xr:uid="{9F3329D7-21F4-48D2-B193-A2E679FDC4E2}"/>
    <hyperlink ref="B285" r:id="rId1129" display="https://fbref.com/en/players/d0f72bf1/Max-Kilman" xr:uid="{F328E4F7-68A9-46B4-898F-4A49699024ED}"/>
    <hyperlink ref="C285" r:id="rId1130" display="https://fbref.com/en/country/ENG/England-Football" xr:uid="{1D00C745-AF46-45DC-AA19-2EFA52E3B075}"/>
    <hyperlink ref="E285" r:id="rId1131" display="https://fbref.com/en/squads/8cec06e1/Wolverhampton-Wanderers-Stats" xr:uid="{024F5F3A-B6D8-4434-A6D3-BB2FC102A8E1}"/>
    <hyperlink ref="AD285" r:id="rId1132" display="https://fbref.com/en/players/d0f72bf1/matchlogs/2023-2024/summary/Max-Kilman-Match-Logs" xr:uid="{ED133483-AD0E-4E35-A986-4FCD3DF3D90D}"/>
    <hyperlink ref="B286" r:id="rId1133" display="https://fbref.com/en/players/dc3e663e/Jakub-Kiwior" xr:uid="{9F82DFC1-4853-466E-AAEF-6BFFADFE3436}"/>
    <hyperlink ref="C286" r:id="rId1134" display="https://fbref.com/en/country/POL/Poland-Football" xr:uid="{D0CB9142-1809-4D91-89B1-18D4CF63B1CF}"/>
    <hyperlink ref="E286" r:id="rId1135" display="https://fbref.com/en/squads/18bb7c10/Arsenal-Stats" xr:uid="{2C2DD5F8-CE0C-4618-8955-6FFE14D295BC}"/>
    <hyperlink ref="AD286" r:id="rId1136" display="https://fbref.com/en/players/dc3e663e/matchlogs/2023-2024/summary/Jakub-Kiwior-Match-Logs" xr:uid="{198F2084-7F54-4C5B-9D4E-D3F343B1D789}"/>
    <hyperlink ref="B287" r:id="rId1137" display="https://fbref.com/en/players/4c3a6744/Justin-Kluivert" xr:uid="{9718BF61-AF4D-47DD-A63F-14A2D69FA6F9}"/>
    <hyperlink ref="C287" r:id="rId1138" display="https://fbref.com/en/country/NED/Netherlands-Football" xr:uid="{FCC4EB6B-1DD6-42F3-8400-927F43DE5A35}"/>
    <hyperlink ref="E287" r:id="rId1139" display="https://fbref.com/en/squads/4ba7cbea/Bournemouth-Stats" xr:uid="{3454AB4A-2242-49AF-8CB1-22FF1A148BB6}"/>
    <hyperlink ref="AD287" r:id="rId1140" display="https://fbref.com/en/players/4c3a6744/matchlogs/2023-2024/summary/Justin-Kluivert-Match-Logs" xr:uid="{67715C1A-F1B7-4C93-B9AB-E10346A20A8F}"/>
    <hyperlink ref="B288" r:id="rId1141" display="https://fbref.com/en/players/fc076f78/Luca-Koleosho" xr:uid="{CEF6FD69-D4BC-4960-B3E6-81D3FBB5A146}"/>
    <hyperlink ref="C288" r:id="rId1142" display="https://fbref.com/en/country/ITA/Italy-Football" xr:uid="{68FC31E9-DC63-48DB-8518-F2F4DEF848EE}"/>
    <hyperlink ref="E288" r:id="rId1143" display="https://fbref.com/en/squads/943e8050/Burnley-Stats" xr:uid="{71F0C9E7-4180-4CEA-BD0D-F7DF715B3035}"/>
    <hyperlink ref="AD288" r:id="rId1144" display="https://fbref.com/en/players/fc076f78/matchlogs/2023-2024/summary/Luca-Koleosho-Match-Logs" xr:uid="{0B6762BD-E636-44A6-97E7-871B684DDC22}"/>
    <hyperlink ref="B289" r:id="rId1145" display="https://fbref.com/en/players/5ed9b537/Ibrahima-Konate" xr:uid="{47256008-1BAE-4396-BFED-B30F9DCC03CA}"/>
    <hyperlink ref="C289" r:id="rId1146" display="https://fbref.com/en/country/FRA/France-Football" xr:uid="{4219D7B7-63F3-4B35-8611-18DB809F6868}"/>
    <hyperlink ref="E289" r:id="rId1147" display="https://fbref.com/en/squads/822bd0ba/Liverpool-Stats" xr:uid="{1B06B84C-DB43-4007-B7A8-30D6F3686005}"/>
    <hyperlink ref="AD289" r:id="rId1148" display="https://fbref.com/en/players/5ed9b537/matchlogs/2023-2024/summary/Ibrahima-Konate-Match-Logs" xr:uid="{8C8B3BD4-7A89-43CA-84F9-67AE57B3AA75}"/>
    <hyperlink ref="B290" r:id="rId1149" display="https://fbref.com/en/players/0313a347/Ezri-Konsa" xr:uid="{48BEE2C8-C6F9-4C77-B5C9-D2AD1AAD2007}"/>
    <hyperlink ref="C290" r:id="rId1150" display="https://fbref.com/en/country/ENG/England-Football" xr:uid="{A83930D1-1B79-483C-903D-026ED64C1E7E}"/>
    <hyperlink ref="E290" r:id="rId1151" display="https://fbref.com/en/squads/8602292d/Aston-Villa-Stats" xr:uid="{2245E5F8-7D03-427C-9EC2-885C4E96A7B2}"/>
    <hyperlink ref="AD290" r:id="rId1152" display="https://fbref.com/en/players/0313a347/matchlogs/2023-2024/summary/Ezri-Konsa-Match-Logs" xr:uid="{4084169F-0CF2-4DB1-90FB-EE21CFC4D157}"/>
    <hyperlink ref="B291" r:id="rId1153" display="https://fbref.com/en/players/8d3c902d/Cheikhou-Kouyate" xr:uid="{EE40E613-A0E3-4A9E-9F2A-CFC1F827EB69}"/>
    <hyperlink ref="C291" r:id="rId1154" display="https://fbref.com/en/country/SEN/Senegal-Football" xr:uid="{45AFD5AA-249E-4150-8482-EE81EBA3D2D6}"/>
    <hyperlink ref="E291" r:id="rId1155" display="https://fbref.com/en/squads/e4a775cb/Nottingham-Forest-Stats" xr:uid="{F87BBC71-89DE-4CEC-A754-442BA8848437}"/>
    <hyperlink ref="AD291" r:id="rId1156" display="https://fbref.com/en/players/8d3c902d/matchlogs/2023-2024/summary/Cheikhou-Kouyate-Match-Logs" xr:uid="{B1A40D02-AAEE-48D4-ABED-CC4A65B6B3FB}"/>
    <hyperlink ref="B292" r:id="rId1157" display="https://fbref.com/en/players/79c0821a/Mateo-Kovacic" xr:uid="{5E400ACA-AACB-46C8-9F8A-2D5F9CC4E2E6}"/>
    <hyperlink ref="C292" r:id="rId1158" display="https://fbref.com/en/country/CRO/Croatia-Football" xr:uid="{ABCD804D-8884-44D9-B6EE-CA4A8188E293}"/>
    <hyperlink ref="E292" r:id="rId1159" display="https://fbref.com/en/squads/b8fd03ef/Manchester-City-Stats" xr:uid="{E33C6FD8-3AB4-48B3-8E01-8DFCC22D3EBE}"/>
    <hyperlink ref="AD292" r:id="rId1160" display="https://fbref.com/en/players/79c0821a/matchlogs/2023-2024/summary/Mateo-Kovacic-Match-Logs" xr:uid="{CB9CB5BB-ACA8-4554-AE9A-CFE8D630C1F9}"/>
    <hyperlink ref="B293" r:id="rId1161" display="https://fbref.com/en/players/f23f9d20/Tim-Krul" xr:uid="{7709510D-CC52-4042-B0E9-5497961EA6CC}"/>
    <hyperlink ref="C293" r:id="rId1162" display="https://fbref.com/en/country/NED/Netherlands-Football" xr:uid="{045E09B7-5A29-4920-B768-841A5B1FC5A7}"/>
    <hyperlink ref="E293" r:id="rId1163" display="https://fbref.com/en/squads/e297cd13/Luton-Town-Stats" xr:uid="{4A620644-A301-40F9-9A0C-1F1803D89F50}"/>
    <hyperlink ref="AD293" r:id="rId1164" display="https://fbref.com/en/players/f23f9d20/matchlogs/2023-2024/summary/Tim-Krul-Match-Logs" xr:uid="{658D00D8-5244-4592-B329-F7907FCE2AC3}"/>
    <hyperlink ref="B294" r:id="rId1165" display="https://fbref.com/en/players/df3cda47/Dejan-Kulusevski" xr:uid="{5CC3870F-53AB-4DC4-8741-E5E8B4C63E00}"/>
    <hyperlink ref="C294" r:id="rId1166" display="https://fbref.com/en/country/SWE/Sweden-Football" xr:uid="{2155B525-2E08-42E6-AD6D-3E81AFD5F615}"/>
    <hyperlink ref="E294" r:id="rId1167" display="https://fbref.com/en/squads/361ca564/Tottenham-Hotspur-Stats" xr:uid="{64967269-CED5-4218-81B0-D8436708884F}"/>
    <hyperlink ref="AD294" r:id="rId1168" display="https://fbref.com/en/players/df3cda47/matchlogs/2023-2024/summary/Dejan-Kulusevski-Match-Logs" xr:uid="{F13E6524-E233-40AB-A4E6-8CB68F793D8F}"/>
    <hyperlink ref="B295" r:id="rId1169" display="https://fbref.com/en/players/99813635/Adam-Lallana" xr:uid="{982F3885-28F1-491E-9371-6D41D1AE3544}"/>
    <hyperlink ref="C295" r:id="rId1170" display="https://fbref.com/en/country/ENG/England-Football" xr:uid="{6D3501ED-2822-4BE1-97A0-057DEA6D5405}"/>
    <hyperlink ref="E295" r:id="rId1171" display="https://fbref.com/en/squads/d07537b9/Brighton-and-Hove-Albion-Stats" xr:uid="{C1D73E2B-674C-489A-8916-1AAA83A1991E}"/>
    <hyperlink ref="AD295" r:id="rId1172" display="https://fbref.com/en/players/99813635/matchlogs/2023-2024/summary/Adam-Lallana-Match-Logs" xr:uid="{65801D3B-6006-4205-9B11-6BEE8669B6FD}"/>
    <hyperlink ref="B296" r:id="rId1173" display="https://fbref.com/en/players/f4e433d4/Tariq-Lamptey" xr:uid="{BFB105B8-F9D2-4077-AEC0-6CE0FB407375}"/>
    <hyperlink ref="C296" r:id="rId1174" display="https://fbref.com/en/country/GHA/Ghana-Football" xr:uid="{4B9F1E50-408D-451A-B556-627C5489584D}"/>
    <hyperlink ref="E296" r:id="rId1175" display="https://fbref.com/en/squads/d07537b9/Brighton-and-Hove-Albion-Stats" xr:uid="{6E5D44DA-4646-4A75-A81B-BE1360921FF2}"/>
    <hyperlink ref="AD296" r:id="rId1176" display="https://fbref.com/en/players/f4e433d4/matchlogs/2023-2024/summary/Tariq-Lamptey-Match-Logs" xr:uid="{DBFAB76D-238F-4740-803A-03387A1ECE38}"/>
    <hyperlink ref="B297" r:id="rId1177" display="https://fbref.com/en/players/119b9a8e/Aymeric-Laporte" xr:uid="{893784D2-BFEA-4DE8-810D-2A3C12A968CA}"/>
    <hyperlink ref="C297" r:id="rId1178" display="https://fbref.com/en/country/ESP/Spain-Football" xr:uid="{4CCF1616-D04B-489E-878D-CA120E656C0D}"/>
    <hyperlink ref="E297" r:id="rId1179" display="https://fbref.com/en/squads/b8fd03ef/Manchester-City-Stats" xr:uid="{0C7816EA-7433-43F8-8044-F035F5D5F2B9}"/>
    <hyperlink ref="AD297" r:id="rId1180" display="https://fbref.com/en/players/119b9a8e/matchlogs/2023-2024/summary/Aymeric-Laporte-Match-Logs" xr:uid="{FE661A1F-0296-4B46-BB35-03798BF54251}"/>
    <hyperlink ref="B298" r:id="rId1181" display="https://fbref.com/en/players/0ed063d6/Yasser-Larouci" xr:uid="{CF303D3D-58E7-4592-8CA3-8BA3C7CBED09}"/>
    <hyperlink ref="C298" r:id="rId1182" display="https://fbref.com/en/country/ALG/Algeria-Football" xr:uid="{C2ADFD31-89D7-48A9-8729-275AC120C4FC}"/>
    <hyperlink ref="E298" r:id="rId1183" display="https://fbref.com/en/squads/1df6b87e/Sheffield-United-Stats" xr:uid="{542526C7-EEEF-4732-9A8B-32CFA646F0F2}"/>
    <hyperlink ref="AD298" r:id="rId1184" display="https://fbref.com/en/players/0ed063d6/matchlogs/2023-2024/summary/Yasser-Larouci-Match-Logs" xr:uid="{5AD1B561-55CB-4525-88C1-A237B57FF240}"/>
    <hyperlink ref="B299" r:id="rId1185" display="https://fbref.com/en/players/450ab6fc/Jamaal-Lascelles" xr:uid="{F2AE6925-D919-4F9A-BEDF-595A6BB453FC}"/>
    <hyperlink ref="C299" r:id="rId1186" display="https://fbref.com/en/country/ENG/England-Football" xr:uid="{73524237-0B5E-4E82-B6CF-A8A0238D1F57}"/>
    <hyperlink ref="E299" r:id="rId1187" display="https://fbref.com/en/squads/b2b47a98/Newcastle-United-Stats" xr:uid="{E8C1E7DF-88CA-47E7-B3B7-3F6417592FA2}"/>
    <hyperlink ref="AD299" r:id="rId1188" display="https://fbref.com/en/players/450ab6fc/matchlogs/2023-2024/summary/Jamaal-Lascelles-Match-Logs" xr:uid="{6F93D510-E7E3-40AD-8324-5A34FE662A64}"/>
    <hyperlink ref="B300" r:id="rId1189" display="https://fbref.com/en/players/2b471f99/Mario-Lemina" xr:uid="{6545BD06-6459-4FF4-BA30-903BD8774E6F}"/>
    <hyperlink ref="C300" r:id="rId1190" display="https://fbref.com/en/country/GAB/Gabon-Football" xr:uid="{6C2F0FC1-1292-438C-928B-CB1A53DC9248}"/>
    <hyperlink ref="E300" r:id="rId1191" display="https://fbref.com/en/squads/8cec06e1/Wolverhampton-Wanderers-Stats" xr:uid="{A4DBC38A-0B81-4E0A-8092-E00CC1B570C5}"/>
    <hyperlink ref="AD300" r:id="rId1192" display="https://fbref.com/en/players/2b471f99/matchlogs/2023-2024/summary/Mario-Lemina-Match-Logs" xr:uid="{2A60B873-640D-40F5-8587-E66F448C845C}"/>
    <hyperlink ref="B301" r:id="rId1193" display="https://fbref.com/en/players/4f28a6ff/Clement-Lenglet" xr:uid="{209A6C8C-A1B9-44DF-9A03-5A21576D990B}"/>
    <hyperlink ref="C301" r:id="rId1194" display="https://fbref.com/en/country/FRA/France-Football" xr:uid="{1EF77620-333C-4554-93CC-C5FE7543847B}"/>
    <hyperlink ref="E301" r:id="rId1195" display="https://fbref.com/en/squads/8602292d/Aston-Villa-Stats" xr:uid="{73EC477B-C0EA-49D6-80B7-F4927C5831F2}"/>
    <hyperlink ref="AD301" r:id="rId1196" display="https://fbref.com/en/players/4f28a6ff/matchlogs/2023-2024/summary/Clement-Lenglet-Match-Logs" xr:uid="{9983DC87-75C6-4C4F-A107-DDFC508F82B4}"/>
    <hyperlink ref="B302" r:id="rId1197" display="https://fbref.com/en/players/2628fd2b/Bernd-Leno" xr:uid="{E9094486-D466-4607-960D-0A20B4DCAE21}"/>
    <hyperlink ref="C302" r:id="rId1198" display="https://fbref.com/en/country/GER/Germany-Football" xr:uid="{D9A2C59A-34C9-4909-BB02-5752A42306DA}"/>
    <hyperlink ref="E302" r:id="rId1199" display="https://fbref.com/en/squads/fd962109/Fulham-Stats" xr:uid="{5435F29A-9949-4B2E-B97B-2FD4F84CB15F}"/>
    <hyperlink ref="AD302" r:id="rId1200" display="https://fbref.com/en/players/2628fd2b/matchlogs/2023-2024/summary/Bernd-Leno-Match-Logs" xr:uid="{87438F50-C9DF-4B1E-993B-D53BE33AAEAF}"/>
    <hyperlink ref="B303" r:id="rId1201" display="https://fbref.com/en/players/9b5ce51a/Jefferson-Lerma" xr:uid="{3CB1F399-D3E3-4C4A-A675-316F57710E12}"/>
    <hyperlink ref="C303" r:id="rId1202" display="https://fbref.com/en/country/COL/Colombia-Football" xr:uid="{A3787DE0-D5AE-46C0-B91B-C3F1F25A56BF}"/>
    <hyperlink ref="E303" r:id="rId1203" display="https://fbref.com/en/squads/47c64c55/Crystal-Palace-Stats" xr:uid="{84DD05FE-22B6-4276-9E9D-88A92B74D695}"/>
    <hyperlink ref="AD303" r:id="rId1204" display="https://fbref.com/en/players/9b5ce51a/matchlogs/2023-2024/summary/Jefferson-Lerma-Match-Logs" xr:uid="{90F19392-3BF4-4F5D-9569-907727E47900}"/>
    <hyperlink ref="B304" r:id="rId1205" display="https://fbref.com/en/players/b57e066e/Rico-Lewis" xr:uid="{A98EE472-2683-4773-A76E-B8809D5B7DD5}"/>
    <hyperlink ref="C304" r:id="rId1206" display="https://fbref.com/en/country/ENG/England-Football" xr:uid="{13CC9B32-2FE5-4C85-8306-DB5BFF21B2EA}"/>
    <hyperlink ref="E304" r:id="rId1207" display="https://fbref.com/en/squads/b8fd03ef/Manchester-City-Stats" xr:uid="{6AE55303-5DB3-4BC2-BA78-319C6EBD43EF}"/>
    <hyperlink ref="AD304" r:id="rId1208" display="https://fbref.com/en/players/b57e066e/matchlogs/2023-2024/summary/Rico-Lewis-Match-Logs" xr:uid="{DEFD9D2F-9137-48ED-8049-88384CF657BE}"/>
    <hyperlink ref="B305" r:id="rId1209" display="https://fbref.com/en/players/41f08ac8/Keane-Lewis-Potter" xr:uid="{3BC9217C-1954-4B60-B445-A81C4991D3CE}"/>
    <hyperlink ref="C305" r:id="rId1210" display="https://fbref.com/en/country/ENG/England-Football" xr:uid="{DDFA59BE-2A0E-4F78-B57F-6DE579EB96F3}"/>
    <hyperlink ref="E305" r:id="rId1211" display="https://fbref.com/en/squads/cd051869/Brentford-Stats" xr:uid="{697FFECD-63E5-484C-9E18-054E30060C1C}"/>
    <hyperlink ref="AD305" r:id="rId1212" display="https://fbref.com/en/players/41f08ac8/matchlogs/2023-2024/summary/Keane-Lewis-Potter-Match-Logs" xr:uid="{C11C7EAD-48E8-41E4-9575-1FFC2D72458C}"/>
    <hyperlink ref="B306" r:id="rId1213" display="https://fbref.com/en/players/f5deef4c/Victor-Lindelof" xr:uid="{6DEF6EC0-6DC1-48AF-9045-F5D4CCD7523B}"/>
    <hyperlink ref="C306" r:id="rId1214" display="https://fbref.com/en/country/SWE/Sweden-Football" xr:uid="{81681AD0-EB3E-44CC-AD73-FEE65D4783C2}"/>
    <hyperlink ref="E306" r:id="rId1215" display="https://fbref.com/en/squads/19538871/Manchester-United-Stats" xr:uid="{180F2479-B4CD-419C-8E57-DCD474F00A47}"/>
    <hyperlink ref="AD306" r:id="rId1216" display="https://fbref.com/en/players/f5deef4c/matchlogs/2023-2024/summary/Victor-Lindelof-Match-Logs" xr:uid="{23E89F9A-9102-4562-BA34-97A4A14ED692}"/>
    <hyperlink ref="B307" r:id="rId1217" display="https://fbref.com/en/players/afed6722/Valentino-Livramento" xr:uid="{2706A56D-EF9A-4687-91D4-DEF3A5C8B302}"/>
    <hyperlink ref="C307" r:id="rId1218" display="https://fbref.com/en/country/ENG/England-Football" xr:uid="{EBD582D1-0E90-4823-AC9C-0993709EA052}"/>
    <hyperlink ref="E307" r:id="rId1219" display="https://fbref.com/en/squads/b2b47a98/Newcastle-United-Stats" xr:uid="{B075742C-79D8-47BC-8F0B-753C852013B6}"/>
    <hyperlink ref="AD307" r:id="rId1220" display="https://fbref.com/en/players/afed6722/matchlogs/2023-2024/summary/Valentino-Livramento-Match-Logs" xr:uid="{A46077D9-D26F-4C9A-BBEF-8498985CC05E}"/>
    <hyperlink ref="B308" r:id="rId1221" display="https://fbref.com/en/players/d7553721/Giovani-Lo-Celso" xr:uid="{6058D53B-DB49-4EED-8A2F-DF2AD5F88297}"/>
    <hyperlink ref="C308" r:id="rId1222" display="https://fbref.com/en/country/ARG/Argentina-Football" xr:uid="{7866983D-2BF7-4A88-A112-96DACEBFBEA3}"/>
    <hyperlink ref="E308" r:id="rId1223" display="https://fbref.com/en/squads/361ca564/Tottenham-Hotspur-Stats" xr:uid="{04DC8A33-BE74-43FD-BD16-28F5B3313EB2}"/>
    <hyperlink ref="AD308" r:id="rId1224" display="https://fbref.com/en/players/d7553721/matchlogs/2023-2024/summary/Giovani-Lo-Celso-Match-Logs" xr:uid="{9A3B2374-37B5-47DD-8DE3-CD5002D8FF56}"/>
    <hyperlink ref="B309" r:id="rId1225" display="https://fbref.com/en/players/37118440/Tom-Lockyer" xr:uid="{ABF0A111-B7F6-4670-BA23-628A49EFDE43}"/>
    <hyperlink ref="C309" r:id="rId1226" display="https://fbref.com/en/country/WAL/Wales-Football" xr:uid="{CDD29C8F-043B-4ED8-9D8B-D59D8B2E2768}"/>
    <hyperlink ref="E309" r:id="rId1227" display="https://fbref.com/en/squads/e297cd13/Luton-Town-Stats" xr:uid="{C0C4A789-6F31-4106-B77A-76E2ABBD6095}"/>
    <hyperlink ref="AD309" r:id="rId1228" display="https://fbref.com/en/players/37118440/matchlogs/2023-2024/summary/Tom-Lockyer-Match-Logs" xr:uid="{50EE5E2F-13BF-439B-B78C-DD6B3940EDE3}"/>
    <hyperlink ref="B310" r:id="rId1229" display="https://fbref.com/en/players/165cf989/Andy-Lonergan" xr:uid="{B70D179E-9877-4711-AB54-7280359EA51B}"/>
    <hyperlink ref="C310" r:id="rId1230" display="https://fbref.com/en/country/IRL/Republic-of-Ireland-Football" xr:uid="{2A8D2DDD-2A9C-4040-BABE-5384E3EF741A}"/>
    <hyperlink ref="E310" r:id="rId1231" display="https://fbref.com/en/squads/d3fd31cc/Everton-Stats" xr:uid="{55038950-2092-4B80-BA0D-67AFC4BF25EA}"/>
    <hyperlink ref="AD310" r:id="rId1232" display="https://fbref.com/en/players/165cf989/matchlogs/2023-2024/summary/Andy-Lonergan-Match-Logs" xr:uid="{B9FAFA32-5732-4305-8B44-132DA4D00C4B}"/>
    <hyperlink ref="B311" r:id="rId1233" display="https://fbref.com/en/players/a2b105e0/Sean-Longstaff" xr:uid="{4FC00A74-A111-497E-909A-FE8702178189}"/>
    <hyperlink ref="C311" r:id="rId1234" display="https://fbref.com/en/country/ENG/England-Football" xr:uid="{479668BC-F3EE-4710-90AF-B0C920E06187}"/>
    <hyperlink ref="E311" r:id="rId1235" display="https://fbref.com/en/squads/b2b47a98/Newcastle-United-Stats" xr:uid="{3397FB21-5C4C-4B25-BFFC-24AB45EDEC57}"/>
    <hyperlink ref="AD311" r:id="rId1236" display="https://fbref.com/en/players/a2b105e0/matchlogs/2023-2024/summary/Sean-Longstaff-Match-Logs" xr:uid="{EC285778-7EEE-4CE1-B259-CA089171B43D}"/>
    <hyperlink ref="B312" r:id="rId1237" display="https://fbref.com/en/players/7af88b33/Max-Lowe" xr:uid="{1A0928F4-E6C5-4722-93CD-784C9448A86E}"/>
    <hyperlink ref="C312" r:id="rId1238" display="https://fbref.com/en/country/ENG/England-Football" xr:uid="{9F9CD7EF-B837-4944-B8FF-AA49A630674F}"/>
    <hyperlink ref="E312" r:id="rId1239" display="https://fbref.com/en/squads/1df6b87e/Sheffield-United-Stats" xr:uid="{632FB1F1-9F89-43F5-8889-54EFD6969660}"/>
    <hyperlink ref="AD312" r:id="rId1240" display="https://fbref.com/en/players/7af88b33/matchlogs/2023-2024/summary/Max-Lowe-Match-Logs" xr:uid="{5583608D-65DC-4223-9341-CAA4ECF8EE01}"/>
    <hyperlink ref="B313" r:id="rId1241" display="https://fbref.com/en/players/6f7d826d/Douglas-Luiz" xr:uid="{855725C1-13DA-44EC-AACC-6E87B1FDC2DF}"/>
    <hyperlink ref="C313" r:id="rId1242" display="https://fbref.com/en/country/BRA/Brazil-Football" xr:uid="{565BDF21-7674-4469-97D4-B1085B66917B}"/>
    <hyperlink ref="E313" r:id="rId1243" display="https://fbref.com/en/squads/8602292d/Aston-Villa-Stats" xr:uid="{AB4696E1-D948-4CC3-A9A2-3D792261A6EC}"/>
    <hyperlink ref="AD313" r:id="rId1244" display="https://fbref.com/en/players/6f7d826d/matchlogs/2023-2024/summary/Douglas-Luiz-Match-Logs" xr:uid="{41D23BBF-30EC-4EFF-AF6A-701C931B0880}"/>
    <hyperlink ref="B314" r:id="rId1245" display="https://fbref.com/en/players/61aed9fe/Jayden-Luker" xr:uid="{5E64E47D-E97A-4841-B46C-8FC4B5E2C965}"/>
    <hyperlink ref="C314" r:id="rId1246" display="https://fbref.com/en/country/ENG/England-Football" xr:uid="{9CE25F96-1E38-493D-87F7-473466803CBD}"/>
    <hyperlink ref="E314" r:id="rId1247" display="https://fbref.com/en/squads/e297cd13/Luton-Town-Stats" xr:uid="{054007C7-3B1C-4928-8AAA-EA7206A380E8}"/>
    <hyperlink ref="AD314" r:id="rId1248" display="https://fbref.com/en/players/61aed9fe/matchlogs/2023-2024/summary/Jayden-Luker-Match-Logs" xr:uid="{83F2ADB8-0428-4667-9A49-B18661CA54D5}"/>
    <hyperlink ref="B315" r:id="rId1249" display="https://fbref.com/en/players/c6e8cf1f/Sasa-Lukic" xr:uid="{3B5ED9FA-149B-428C-B984-34FADE6023D7}"/>
    <hyperlink ref="C315" r:id="rId1250" display="https://fbref.com/en/country/SRB/Serbia-Football" xr:uid="{634D9015-5B0A-4D8A-8B93-356FC33D7B74}"/>
    <hyperlink ref="E315" r:id="rId1251" display="https://fbref.com/en/squads/fd962109/Fulham-Stats" xr:uid="{2C8669CD-6EE0-4C8C-A157-9125A51CFA5E}"/>
    <hyperlink ref="AD315" r:id="rId1252" display="https://fbref.com/en/players/c6e8cf1f/matchlogs/2023-2024/summary/Sasa-Lukic-Match-Logs" xr:uid="{21C3A054-A2B0-4FD9-8108-9BB63447D774}"/>
    <hyperlink ref="B316" r:id="rId1253" display="https://fbref.com/en/players/cab9634e/Ian-Maatsen" xr:uid="{FC3231F6-F811-4D1E-A38A-CC2DD82FC0DF}"/>
    <hyperlink ref="C316" r:id="rId1254" display="https://fbref.com/en/country/NED/Netherlands-Football" xr:uid="{FFAF462D-707D-42C3-AF6D-C45C821B247B}"/>
    <hyperlink ref="E316" r:id="rId1255" display="https://fbref.com/en/squads/cff3d9bb/Chelsea-Stats" xr:uid="{F4A829A4-D27E-4531-9CBB-FDE47079920E}"/>
    <hyperlink ref="AD316" r:id="rId1256" display="https://fbref.com/en/players/cab9634e/matchlogs/2023-2024/summary/Ian-Maatsen-Match-Logs" xr:uid="{0A83B8C1-85BB-45DE-B0C8-5F5927272E60}"/>
    <hyperlink ref="B317" r:id="rId1257" display="https://fbref.com/en/players/83d074ff/Alexis-Mac-Allister" xr:uid="{412D02FB-7595-4623-AD30-10E1B4C16B7E}"/>
    <hyperlink ref="C317" r:id="rId1258" display="https://fbref.com/en/country/ARG/Argentina-Football" xr:uid="{804FDA32-83A0-4A85-B9DB-872A5B860EF3}"/>
    <hyperlink ref="E317" r:id="rId1259" display="https://fbref.com/en/squads/822bd0ba/Liverpool-Stats" xr:uid="{847F677F-62A6-455A-AA7B-BA9AEAD7085B}"/>
    <hyperlink ref="AD317" r:id="rId1260" display="https://fbref.com/en/players/83d074ff/matchlogs/2023-2024/summary/Alexis-Mac-Allister-Match-Logs" xr:uid="{D02EE82C-4DC0-4CFF-9920-439389EFF6C5}"/>
    <hyperlink ref="B318" r:id="rId1261" display="https://fbref.com/en/players/ee38d9c5/James-Maddison" xr:uid="{4B4B97E4-DF31-4C45-A1E7-E777C3F74690}"/>
    <hyperlink ref="C318" r:id="rId1262" display="https://fbref.com/en/country/ENG/England-Football" xr:uid="{2054CCD1-8E85-48B5-A17E-9B574A2B7E96}"/>
    <hyperlink ref="E318" r:id="rId1263" display="https://fbref.com/en/squads/361ca564/Tottenham-Hotspur-Stats" xr:uid="{B06E48EB-64CA-4E54-BA84-7553E12F3C23}"/>
    <hyperlink ref="AD318" r:id="rId1264" display="https://fbref.com/en/players/ee38d9c5/matchlogs/2023-2024/summary/James-Maddison-Match-Logs" xr:uid="{A1E11AA3-40D8-4F1A-A519-B51BF845C50C}"/>
    <hyperlink ref="B319" r:id="rId1265" display="https://fbref.com/en/players/bf34eebd/Noni-Madueke" xr:uid="{1E67D864-5D21-46AF-B1F5-AB00DAD28977}"/>
    <hyperlink ref="C319" r:id="rId1266" display="https://fbref.com/en/country/ENG/England-Football" xr:uid="{E9529ECF-07DE-4AF5-811B-7B9ADEA86CA6}"/>
    <hyperlink ref="E319" r:id="rId1267" display="https://fbref.com/en/squads/cff3d9bb/Chelsea-Stats" xr:uid="{7B31ABAE-831E-4C20-AE68-E333C70B8A70}"/>
    <hyperlink ref="AD319" r:id="rId1268" display="https://fbref.com/en/players/bf34eebd/matchlogs/2023-2024/summary/Noni-Madueke-Match-Logs" xr:uid="{02CB5E54-6B9E-4EA7-8F2F-98FAB4054223}"/>
    <hyperlink ref="B320" r:id="rId1269" display="https://fbref.com/en/players/d8931174/Harry-Maguire" xr:uid="{F5D65C2D-B27B-4C34-A247-0CCD21F99282}"/>
    <hyperlink ref="C320" r:id="rId1270" display="https://fbref.com/en/country/ENG/England-Football" xr:uid="{4EC53E6B-AEF5-4573-827D-EE3980D66472}"/>
    <hyperlink ref="E320" r:id="rId1271" display="https://fbref.com/en/squads/19538871/Manchester-United-Stats" xr:uid="{FC437C4E-5FF9-48C1-BE2D-5FDFC36BDAAC}"/>
    <hyperlink ref="AD320" r:id="rId1272" display="https://fbref.com/en/players/d8931174/matchlogs/2023-2024/summary/Harry-Maguire-Match-Logs" xr:uid="{EECB2BE2-5687-4D62-A091-0C03BF375D7C}"/>
    <hyperlink ref="B321" r:id="rId1273" display="https://fbref.com/en/players/a572e291/Orel-Mangala" xr:uid="{CB6AD152-CA02-4924-AEAE-0907483ED5CD}"/>
    <hyperlink ref="C321" r:id="rId1274" display="https://fbref.com/en/country/BEL/Belgium-Football" xr:uid="{68AD6C86-D8A6-4D3D-9E48-5B7141C9AA7F}"/>
    <hyperlink ref="E321" r:id="rId1275" display="https://fbref.com/en/squads/e4a775cb/Nottingham-Forest-Stats" xr:uid="{47A5439D-422B-407B-AD23-341F693E2DBC}"/>
    <hyperlink ref="AD321" r:id="rId1276" display="https://fbref.com/en/players/a572e291/matchlogs/2023-2024/summary/Orel-Mangala-Match-Logs" xr:uid="{B399C73F-7D2C-4160-AD51-20EF9FC4F495}"/>
    <hyperlink ref="B322" r:id="rId1277" display="https://fbref.com/en/players/758dd7f0/Javier-Manquillo" xr:uid="{A386825C-8E1C-4563-982B-680FEF018296}"/>
    <hyperlink ref="C322" r:id="rId1278" display="https://fbref.com/en/country/ESP/Spain-Football" xr:uid="{6137A368-1C08-49B9-8621-4F0A1100B2D9}"/>
    <hyperlink ref="E322" r:id="rId1279" display="https://fbref.com/en/squads/b2b47a98/Newcastle-United-Stats" xr:uid="{CE2F4D3C-3686-4B91-8389-5362FF9A633A}"/>
    <hyperlink ref="AD322" r:id="rId1280" display="https://fbref.com/en/players/758dd7f0/matchlogs/2023-2024/summary/Javier-Manquillo-Match-Logs" xr:uid="{86BAD1D8-89D6-488B-BF78-A078BE447137}"/>
    <hyperlink ref="B323" r:id="rId1281" display="https://fbref.com/en/players/d7f99582/Benson-Manuel" xr:uid="{0A682595-2DBD-4881-A870-3D33CEA59F50}"/>
    <hyperlink ref="C323" r:id="rId1282" display="https://fbref.com/en/country/BEL/Belgium-Football" xr:uid="{3F3427E0-1CAF-46F3-B0C8-9C768EA4AA10}"/>
    <hyperlink ref="E323" r:id="rId1283" display="https://fbref.com/en/squads/943e8050/Burnley-Stats" xr:uid="{A08B1DFD-07FB-47C9-B354-B3FBB6CF1287}"/>
    <hyperlink ref="AD323" r:id="rId1284" display="https://fbref.com/en/players/d7f99582/matchlogs/2023-2024/summary/Benson-Manuel-Match-Logs" xr:uid="{1B9862DF-8F61-4945-A203-29BA17BFC4F1}"/>
    <hyperlink ref="B324" r:id="rId1285" display="https://fbref.com/en/players/bb5fbd2b/Solly-March" xr:uid="{4BDCE6F7-3E34-4B65-AD18-64170A49495B}"/>
    <hyperlink ref="C324" r:id="rId1286" display="https://fbref.com/en/country/ENG/England-Football" xr:uid="{CBBA362F-366D-490F-A721-7E2DAF00DB2E}"/>
    <hyperlink ref="E324" r:id="rId1287" display="https://fbref.com/en/squads/d07537b9/Brighton-and-Hove-Albion-Stats" xr:uid="{2C308CFE-E416-4E7D-B1E6-CCF7F8E65CE6}"/>
    <hyperlink ref="AD324" r:id="rId1288" display="https://fbref.com/en/players/bb5fbd2b/matchlogs/2023-2024/summary/Solly-March-Match-Logs" xr:uid="{6C007E3A-F64E-43DE-A372-8219B87495CE}"/>
    <hyperlink ref="B325" r:id="rId1289" display="https://fbref.com/en/players/7923301c/Louie-Marsh" xr:uid="{7001C256-DAB5-4E73-A916-315F9D7DDA20}"/>
    <hyperlink ref="C325" r:id="rId1290" display="https://fbref.com/en/country/ENG/England-Football" xr:uid="{3E20D645-3A9F-484F-AC3A-D2C0A3480F1F}"/>
    <hyperlink ref="E325" r:id="rId1291" display="https://fbref.com/en/squads/1df6b87e/Sheffield-United-Stats" xr:uid="{7D1C1DD2-0A0A-4AC6-B760-06F8660CF623}"/>
    <hyperlink ref="AD325" r:id="rId1292" display="https://fbref.com/en/players/7923301c/matchlogs/2023-2024/summary/Louie-Marsh-Match-Logs" xr:uid="{925032D0-7485-48D2-ABBD-CF42590708DF}"/>
    <hyperlink ref="B326" r:id="rId1293" display="https://fbref.com/en/players/a79abd8b/Filip-Marshall" xr:uid="{9E354B9F-6401-4821-90E1-B2D26EB195F2}"/>
    <hyperlink ref="C326" r:id="rId1294" display="https://fbref.com/en/country/ENG/England-Football" xr:uid="{B94AF0BF-E36E-4AA4-9AF3-6B54982EFC1B}"/>
    <hyperlink ref="E326" r:id="rId1295" display="https://fbref.com/en/squads/8602292d/Aston-Villa-Stats" xr:uid="{0885D694-68BC-488A-845D-73413184A7CB}"/>
    <hyperlink ref="AD326" r:id="rId1296" display="https://fbref.com/en/players/a79abd8b/matchlogs/2023-2024/summary/Filip-Marshall-Match-Logs" xr:uid="{C036334C-9E10-44CE-83D0-03CD8139E0F3}"/>
    <hyperlink ref="B327" r:id="rId1297" display="https://fbref.com/en/players/8b788c01/Anthony-Martial" xr:uid="{3AF27924-0DB1-43BC-A8B2-DB8C4011170A}"/>
    <hyperlink ref="C327" r:id="rId1298" display="https://fbref.com/en/country/FRA/France-Football" xr:uid="{6A5064E7-A3E1-49D0-A5FE-7DCC70166F26}"/>
    <hyperlink ref="E327" r:id="rId1299" display="https://fbref.com/en/squads/19538871/Manchester-United-Stats" xr:uid="{633820D7-54FB-416A-960C-E9594D7FB73B}"/>
    <hyperlink ref="AD327" r:id="rId1300" display="https://fbref.com/en/players/8b788c01/matchlogs/2023-2024/summary/Anthony-Martial-Match-Logs" xr:uid="{E177E89B-4527-4AF3-A990-412B51C84F3A}"/>
    <hyperlink ref="B328" r:id="rId1301" display="https://fbref.com/en/players/48a5a5d6/Gabriel-Martinelli" xr:uid="{B7AA5CCC-1E5F-4287-A7B7-AC1A7EAC15BD}"/>
    <hyperlink ref="C328" r:id="rId1302" display="https://fbref.com/en/country/BRA/Brazil-Football" xr:uid="{1AE135F9-03FF-4B0C-BF4A-6586250C439D}"/>
    <hyperlink ref="E328" r:id="rId1303" display="https://fbref.com/en/squads/18bb7c10/Arsenal-Stats" xr:uid="{14BF3E73-7BB8-4F02-BA6B-096D204C6005}"/>
    <hyperlink ref="AD328" r:id="rId1304" display="https://fbref.com/en/players/48a5a5d6/matchlogs/2023-2024/summary/Gabriel-Martinelli-Match-Logs" xr:uid="{FDB8D50E-B145-4CD2-9D9E-CD7747B1D6AF}"/>
    <hyperlink ref="B329" r:id="rId1305" display="https://fbref.com/en/players/7956236f/Emiliano-Martinez" xr:uid="{BA821D17-9ECF-490F-AE1E-772F790DE522}"/>
    <hyperlink ref="C329" r:id="rId1306" display="https://fbref.com/en/country/ARG/Argentina-Football" xr:uid="{4E5889A4-5251-4B02-9AD8-01C48D611352}"/>
    <hyperlink ref="E329" r:id="rId1307" display="https://fbref.com/en/squads/8602292d/Aston-Villa-Stats" xr:uid="{36AB24CB-AA7E-4EAF-92C4-D9E69938727F}"/>
    <hyperlink ref="AD329" r:id="rId1308" display="https://fbref.com/en/players/7956236f/matchlogs/2023-2024/summary/Emiliano-Martinez-Match-Logs" xr:uid="{0F7D7893-F62D-46B2-9C7F-73ECA1C95790}"/>
    <hyperlink ref="B330" r:id="rId1309" display="https://fbref.com/en/players/bac46a10/Lisandro-Martinez" xr:uid="{76CA247E-3F91-4F31-B4D0-638C038ADB27}"/>
    <hyperlink ref="C330" r:id="rId1310" display="https://fbref.com/en/country/ARG/Argentina-Football" xr:uid="{AA2D39A2-4C32-417F-86BF-D2907BFA9745}"/>
    <hyperlink ref="E330" r:id="rId1311" display="https://fbref.com/en/squads/19538871/Manchester-United-Stats" xr:uid="{196E944D-BB9A-44BB-BC0B-2DF2C680E6AF}"/>
    <hyperlink ref="AD330" r:id="rId1312" display="https://fbref.com/en/players/bac46a10/matchlogs/2023-2024/summary/Lisandro-Martinez-Match-Logs" xr:uid="{44836782-877E-45A7-AA7F-B2E1DFDB592F}"/>
    <hyperlink ref="B331" r:id="rId1313" display="https://fbref.com/en/players/feb5d972/Pape-Matar-Sarr" xr:uid="{E5924620-A843-45AA-B74F-B233A4EAE5D6}"/>
    <hyperlink ref="C331" r:id="rId1314" display="https://fbref.com/en/country/SEN/Senegal-Football" xr:uid="{1031E052-2241-414B-805B-9D5624D4A8B9}"/>
    <hyperlink ref="E331" r:id="rId1315" display="https://fbref.com/en/squads/361ca564/Tottenham-Hotspur-Stats" xr:uid="{635CB129-2B5B-42B0-B23E-CD11CDEA35EA}"/>
    <hyperlink ref="AD331" r:id="rId1316" display="https://fbref.com/en/players/feb5d972/matchlogs/2023-2024/summary/Pape-Matar-Sarr-Match-Logs" xr:uid="{9D6EBF0E-9405-43E9-A707-2C8EF52C673B}"/>
    <hyperlink ref="B332" r:id="rId1317" display="https://fbref.com/en/players/50e6dc35/Jean-Philippe-Mateta" xr:uid="{70E83790-97AC-4776-94C7-AA0FA483BC46}"/>
    <hyperlink ref="C332" r:id="rId1318" display="https://fbref.com/en/country/FRA/France-Football" xr:uid="{971E3942-298F-4C49-B0C9-5395B3725BBF}"/>
    <hyperlink ref="E332" r:id="rId1319" display="https://fbref.com/en/squads/47c64c55/Crystal-Palace-Stats" xr:uid="{70B68DD3-C1C7-4BA4-BB6B-08B49827F344}"/>
    <hyperlink ref="AD332" r:id="rId1320" display="https://fbref.com/en/players/50e6dc35/matchlogs/2023-2024/summary/Jean-Philippe-Mateta-Match-Logs" xr:uid="{EE5A257F-0EEF-4AF2-B3C1-07D4BED23C1E}"/>
    <hyperlink ref="B333" r:id="rId1321" display="https://fbref.com/en/players/b217ef29/Joel-Matip" xr:uid="{E83AC053-63CB-45E2-96E1-CB8E52F354B3}"/>
    <hyperlink ref="C333" r:id="rId1322" display="https://fbref.com/en/country/CMR/Cameroon-Football" xr:uid="{8A69ED44-E6E7-4618-B5CC-2870CACED7D7}"/>
    <hyperlink ref="E333" r:id="rId1323" display="https://fbref.com/en/squads/822bd0ba/Liverpool-Stats" xr:uid="{EE4D4EF0-D39A-4E90-AF8F-B214D899D58B}"/>
    <hyperlink ref="AD333" r:id="rId1324" display="https://fbref.com/en/players/b217ef29/matchlogs/2023-2024/summary/Joel-Matip-Match-Logs" xr:uid="{6ACE8F15-7A80-4AE4-9AC4-47FAE3534E1D}"/>
    <hyperlink ref="B334" r:id="rId1325" display="https://fbref.com/en/players/ed383e43/Alex-Matos" xr:uid="{68D72217-BB56-48CA-91E4-C898637402DC}"/>
    <hyperlink ref="C334" r:id="rId1326" display="https://fbref.com/en/country/ENG/England-Football" xr:uid="{EB31AFDF-6CE8-4E19-A25A-0BFE19735776}"/>
    <hyperlink ref="E334" r:id="rId1327" display="https://fbref.com/en/squads/cff3d9bb/Chelsea-Stats" xr:uid="{C9EEEDC3-E1F4-44B8-A4F4-E21B8F81730D}"/>
    <hyperlink ref="AD334" r:id="rId1328" display="https://fbref.com/en/players/ed383e43/matchlogs/2023-2024/summary/Alex-Matos-Match-Logs" xr:uid="{8E4F7675-ECE0-4FC5-BEF0-7D7EA13B6B1A}"/>
    <hyperlink ref="B335" r:id="rId1329" display="https://fbref.com/en/players/27f4f772/Remi-Matthews" xr:uid="{BB392D6D-3FF0-4BC1-951A-0A38F1A6FBD8}"/>
    <hyperlink ref="C335" r:id="rId1330" display="https://fbref.com/en/country/ENG/England-Football" xr:uid="{6AA51341-5A79-44C9-B7A6-A6F094CECF46}"/>
    <hyperlink ref="E335" r:id="rId1331" display="https://fbref.com/en/squads/47c64c55/Crystal-Palace-Stats" xr:uid="{C4D8C597-D2AC-4295-A05B-03372FA71304}"/>
    <hyperlink ref="AD335" r:id="rId1332" display="https://fbref.com/en/players/27f4f772/matchlogs/2023-2024/summary/Remi-Matthews-Match-Logs" xr:uid="{8E39D917-7CDA-46B3-BDC4-CE04B0668146}"/>
    <hyperlink ref="B336" r:id="rId1333" display="https://fbref.com/en/players/4bcf39f6/Neal-Maupay" xr:uid="{F626A7B3-4C42-4F26-B640-ABB8C7C0F552}"/>
    <hyperlink ref="C336" r:id="rId1334" display="https://fbref.com/en/country/FRA/France-Football" xr:uid="{634D1F54-2480-42AA-B95A-9C257BEF4673}"/>
    <hyperlink ref="E336" r:id="rId1335" display="https://fbref.com/en/squads/cd051869/Brentford-Stats" xr:uid="{28584EC5-308A-4D25-98D5-870CC4C8D567}"/>
    <hyperlink ref="AD336" r:id="rId1336" display="https://fbref.com/en/players/4bcf39f6/matchlogs/2023-2024/summary/Neal-Maupay-Match-Logs" xr:uid="{9CBA73C2-ACE1-4D12-8A27-ECF94C5FE421}"/>
    <hyperlink ref="B337" r:id="rId1337" display="https://fbref.com/en/players/4bcf39f6/Neal-Maupay" xr:uid="{A3C334DD-CB8E-4616-8FA9-22FEE44C51C2}"/>
    <hyperlink ref="C337" r:id="rId1338" display="https://fbref.com/en/country/FRA/France-Football" xr:uid="{9A719005-F7BE-4159-8FE4-D4C42D63DBCF}"/>
    <hyperlink ref="E337" r:id="rId1339" display="https://fbref.com/en/squads/d3fd31cc/Everton-Stats" xr:uid="{84656CEB-D5C4-412F-AD9B-96786BDDDCC4}"/>
    <hyperlink ref="AD337" r:id="rId1340" display="https://fbref.com/en/players/4bcf39f6/matchlogs/2023-2024/summary/Neal-Maupay-Match-Logs" xr:uid="{00EBFCCE-D301-43F7-B550-C7071EABF599}"/>
    <hyperlink ref="B338" r:id="rId1341" display="https://fbref.com/en/players/00963611/Konstantinos-Mavropanos" xr:uid="{F22842D1-6042-431E-BCC8-C33EDFD5F29F}"/>
    <hyperlink ref="C338" r:id="rId1342" display="https://fbref.com/en/country/GRE/Greece-Football" xr:uid="{DAC878A0-DB2B-4380-9DE5-18550DFF7C2F}"/>
    <hyperlink ref="E338" r:id="rId1343" display="https://fbref.com/en/squads/7c21e445/West-Ham-United-Stats" xr:uid="{C36AFBF4-796A-418A-AFB3-1AFEE2F9ABCB}"/>
    <hyperlink ref="AD338" r:id="rId1344" display="https://fbref.com/en/players/00963611/matchlogs/2023-2024/summary/Konstantinos-Mavropanos-Match-Logs" xr:uid="{C5EBC08E-A83F-4023-BB15-CBB9DEA513BF}"/>
    <hyperlink ref="B339" r:id="rId1345" display="https://fbref.com/en/players/493924a7/Kevin-Mbabu" xr:uid="{7D0299C7-E300-4706-9848-A8362C7FDA2B}"/>
    <hyperlink ref="C339" r:id="rId1346" display="https://fbref.com/en/country/SUI/Switzerland-Football" xr:uid="{0878EF87-4012-4403-BED2-150AF922A67A}"/>
    <hyperlink ref="E339" r:id="rId1347" display="https://fbref.com/en/squads/fd962109/Fulham-Stats" xr:uid="{D09BFB3F-EE2D-49D2-9145-A22F7EDB0A57}"/>
    <hyperlink ref="AD339" r:id="rId1348" display="https://fbref.com/en/players/493924a7/matchlogs/2023-2024/summary/Kevin-Mbabu-Match-Logs" xr:uid="{8DCC315C-43F0-4F73-B7CA-8A5D9B20EB75}"/>
    <hyperlink ref="B340" r:id="rId1349" display="https://fbref.com/en/players/6afaebf2/Bryan-Mbeumo" xr:uid="{9C1F6938-53E7-4A16-8E46-4B75F7C89E29}"/>
    <hyperlink ref="C340" r:id="rId1350" display="https://fbref.com/en/country/CMR/Cameroon-Football" xr:uid="{592F7C86-945B-47CD-B429-0C216C133E7E}"/>
    <hyperlink ref="E340" r:id="rId1351" display="https://fbref.com/en/squads/cd051869/Brentford-Stats" xr:uid="{AF4707DE-8B2C-4EE9-8429-02CF332C30EC}"/>
    <hyperlink ref="AD340" r:id="rId1352" display="https://fbref.com/en/players/6afaebf2/matchlogs/2023-2024/summary/Bryan-Mbeumo-Match-Logs" xr:uid="{DDDEAA10-9585-4413-B48D-6D2D84A8EDFF}"/>
    <hyperlink ref="B341" r:id="rId1353" display="https://fbref.com/en/players/96593e89/James-Mcatee" xr:uid="{D3B48483-91D6-4375-B35D-0C57DE599455}"/>
    <hyperlink ref="C341" r:id="rId1354" display="https://fbref.com/en/country/ENG/England-Football" xr:uid="{CE82D509-3CD0-4519-89A1-DF85D00DDE38}"/>
    <hyperlink ref="E341" r:id="rId1355" display="https://fbref.com/en/squads/1df6b87e/Sheffield-United-Stats" xr:uid="{8EE01C6D-3858-426E-A011-3E2F8824FA0A}"/>
    <hyperlink ref="AD341" r:id="rId1356" display="https://fbref.com/en/players/96593e89/matchlogs/2023-2024/summary/James-Mcatee-Match-Logs" xr:uid="{1FF2FB08-31A2-4274-A30D-8166970BB884}"/>
    <hyperlink ref="B342" r:id="rId1357" display="https://fbref.com/en/players/96593e89/James-Mcatee" xr:uid="{0119CF9B-3C4D-4BEC-BC78-1C2B82669DD3}"/>
    <hyperlink ref="C342" r:id="rId1358" display="https://fbref.com/en/country/ENG/England-Football" xr:uid="{8963A8C6-0B1A-45BA-BBAF-EF1887A6C9BC}"/>
    <hyperlink ref="E342" r:id="rId1359" display="https://fbref.com/en/squads/b8fd03ef/Manchester-City-Stats" xr:uid="{3E8F2DDA-0ADB-4AFF-9A89-FB4B5A23788F}"/>
    <hyperlink ref="AD342" r:id="rId1360" display="https://fbref.com/en/players/96593e89/matchlogs/2023-2024/summary/James-Mcatee-Match-Logs" xr:uid="{18BA846A-723E-4FBB-BE83-C37B6914D7FA}"/>
    <hyperlink ref="B343" r:id="rId1361" display="https://fbref.com/en/players/5c42b6b6/John-Mcatee" xr:uid="{6C19AC09-A684-40C7-ACF6-C1D16C714379}"/>
    <hyperlink ref="C343" r:id="rId1362" display="https://fbref.com/en/country/ENG/England-Football" xr:uid="{D51B2206-EB77-4EAA-A462-8FDDD27EE870}"/>
    <hyperlink ref="E343" r:id="rId1363" display="https://fbref.com/en/squads/e297cd13/Luton-Town-Stats" xr:uid="{93B2D081-81C6-4DD6-83EF-5DAD9F7C773F}"/>
    <hyperlink ref="AD343" r:id="rId1364" display="https://fbref.com/en/players/5c42b6b6/matchlogs/2023-2024/summary/John-Mcatee-Match-Logs" xr:uid="{7B314175-C152-4A29-B808-8DE06AD1E09E}"/>
    <hyperlink ref="B344" r:id="rId1365" display="https://fbref.com/en/players/78b8ac63/Oliver-McBurnie" xr:uid="{51B0AA95-6C63-4D00-AB06-F1F364E17011}"/>
    <hyperlink ref="C344" r:id="rId1366" display="https://fbref.com/en/country/SCO/Scotland-Football" xr:uid="{6E1D1EC7-66AA-4DC0-87C6-7CEE9A040F7C}"/>
    <hyperlink ref="E344" r:id="rId1367" display="https://fbref.com/en/squads/1df6b87e/Sheffield-United-Stats" xr:uid="{6CBE4C51-F726-4BFC-B813-46069498C0E1}"/>
    <hyperlink ref="AD344" r:id="rId1368" display="https://fbref.com/en/players/78b8ac63/matchlogs/2023-2024/summary/Oliver-McBurnie-Match-Logs" xr:uid="{ABCF2255-AE15-4D8F-8C23-BB05D0BBC783}"/>
    <hyperlink ref="B345" r:id="rId1369" display="https://fbref.com/en/players/bf973eeb/James-McConnell" xr:uid="{2FF0373A-E7D7-4F6A-8368-2F32F3710BFB}"/>
    <hyperlink ref="C345" r:id="rId1370" display="https://fbref.com/en/country/ENG/England-Football" xr:uid="{3FA0099E-CB3A-4EE0-9EC9-C8D44550162A}"/>
    <hyperlink ref="E345" r:id="rId1371" display="https://fbref.com/en/squads/822bd0ba/Liverpool-Stats" xr:uid="{AAC28B9C-849D-456B-AFE3-7B2616FBC2D8}"/>
    <hyperlink ref="AD345" r:id="rId1372" display="https://fbref.com/en/players/bf973eeb/matchlogs/2023-2024/summary/James-McConnell-Match-Logs" xr:uid="{A7AFD8C7-6B7E-4DE8-8452-0BF00C4AB471}"/>
    <hyperlink ref="B346" r:id="rId1373" display="https://fbref.com/en/players/90f91999/John-McGinn" xr:uid="{8C32FB39-112F-4899-9F05-B4890B7D11B5}"/>
    <hyperlink ref="C346" r:id="rId1374" display="https://fbref.com/en/country/SCO/Scotland-Football" xr:uid="{E9CF094F-DC5B-49A3-B490-6538C1F2AB15}"/>
    <hyperlink ref="E346" r:id="rId1375" display="https://fbref.com/en/squads/8602292d/Aston-Villa-Stats" xr:uid="{D63C27AD-FF5E-40F4-A5DB-0C5C8B962DD6}"/>
    <hyperlink ref="AD346" r:id="rId1376" display="https://fbref.com/en/players/90f91999/matchlogs/2023-2024/summary/John-McGinn-Match-Logs" xr:uid="{5EDEE3AB-9B15-4D0A-AD12-A4787341AC5F}"/>
    <hyperlink ref="B347" r:id="rId1377" display="https://fbref.com/en/players/4e5a4cbc/Scott-McKenna" xr:uid="{93857F3A-C4B9-444C-9CD6-240A971D8AD2}"/>
    <hyperlink ref="C347" r:id="rId1378" display="https://fbref.com/en/country/SCO/Scotland-Football" xr:uid="{96B71B07-7FD9-456B-BCBD-D00611D08F2E}"/>
    <hyperlink ref="E347" r:id="rId1379" display="https://fbref.com/en/squads/e4a775cb/Nottingham-Forest-Stats" xr:uid="{D9605E97-1158-4DEC-B85D-3D48BA4805F6}"/>
    <hyperlink ref="AD347" r:id="rId1380" display="https://fbref.com/en/players/4e5a4cbc/matchlogs/2023-2024/summary/Scott-McKenna-Match-Logs" xr:uid="{8CFC038C-DB9F-4150-9BE2-7B8F9AA43312}"/>
    <hyperlink ref="B348" r:id="rId1381" display="https://fbref.com/en/players/fc15fb84/Dwight-McNeil" xr:uid="{A14E8E5A-B86F-43E7-9760-1B15AE5CCFDD}"/>
    <hyperlink ref="C348" r:id="rId1382" display="https://fbref.com/en/country/ENG/England-Football" xr:uid="{1ABA9D15-365B-40C9-A8B5-9A6FCD8B7BF4}"/>
    <hyperlink ref="E348" r:id="rId1383" display="https://fbref.com/en/squads/d3fd31cc/Everton-Stats" xr:uid="{06B8C8C7-7F15-44BD-91FA-91F637CA4811}"/>
    <hyperlink ref="AD348" r:id="rId1384" display="https://fbref.com/en/players/fc15fb84/matchlogs/2023-2024/summary/Dwight-McNeil-Match-Logs" xr:uid="{1503559B-7C17-4C4D-80E4-93E538012836}"/>
    <hyperlink ref="B349" r:id="rId1385" display="https://fbref.com/en/players/d93c2511/Scott-McTominay" xr:uid="{C2368254-0D10-4E0C-9F09-C4CD2EF7C370}"/>
    <hyperlink ref="C349" r:id="rId1386" display="https://fbref.com/en/country/SCO/Scotland-Football" xr:uid="{F876E351-1C7C-4137-A273-5E7931639B49}"/>
    <hyperlink ref="E349" r:id="rId1387" display="https://fbref.com/en/squads/19538871/Manchester-United-Stats" xr:uid="{4F148F16-E9B0-48DE-BB27-1C07EE12F72A}"/>
    <hyperlink ref="AD349" r:id="rId1388" display="https://fbref.com/en/players/d93c2511/matchlogs/2023-2024/summary/Scott-McTominay-Match-Logs" xr:uid="{567EA1BF-F41D-41CD-8F27-4A73ADD44A2E}"/>
    <hyperlink ref="B350" r:id="rId1389" display="https://fbref.com/en/players/8df7a2fb/Ben-Mee" xr:uid="{18153CB3-A4FA-492C-9165-5E5D1FC84CA0}"/>
    <hyperlink ref="C350" r:id="rId1390" display="https://fbref.com/en/country/ENG/England-Football" xr:uid="{E2B82536-B1C9-47DE-ADEF-10F2B32554AC}"/>
    <hyperlink ref="E350" r:id="rId1391" display="https://fbref.com/en/squads/cd051869/Brentford-Stats" xr:uid="{88A67506-65F2-425D-B71B-2DE24A96EE70}"/>
    <hyperlink ref="AD350" r:id="rId1392" display="https://fbref.com/en/players/8df7a2fb/matchlogs/2023-2024/summary/Ben-Mee-Match-Logs" xr:uid="{C3D1815C-EDF4-4CE1-A19B-1B703724006E}"/>
    <hyperlink ref="B351" r:id="rId1393" display="https://fbref.com/en/players/ca22ccb0/Hannibal-Mejbri" xr:uid="{3ED973B3-0681-40B6-98FB-B87D5B08AE4C}"/>
    <hyperlink ref="C351" r:id="rId1394" display="https://fbref.com/en/country/TUN/Tunisia-Football" xr:uid="{0FC4A412-B566-4317-BECA-AD9872AA1D5D}"/>
    <hyperlink ref="E351" r:id="rId1395" display="https://fbref.com/en/squads/19538871/Manchester-United-Stats" xr:uid="{8E4D602C-581A-47E2-BFFE-3FAA8778843D}"/>
    <hyperlink ref="AD351" r:id="rId1396" display="https://fbref.com/en/players/ca22ccb0/matchlogs/2023-2024/summary/Hannibal-Mejbri-Match-Logs" xr:uid="{DB0975DF-830A-4D31-BA7B-4B2F8AD26379}"/>
    <hyperlink ref="B352" r:id="rId1397" display="https://fbref.com/en/players/91748070/Teden-Mengi" xr:uid="{B7C3A2EF-DB4E-4FD2-8DFC-9D1C051B13CE}"/>
    <hyperlink ref="C352" r:id="rId1398" display="https://fbref.com/en/country/ENG/England-Football" xr:uid="{51462F82-8E0D-409A-9D45-33CB70AA996A}"/>
    <hyperlink ref="E352" r:id="rId1399" display="https://fbref.com/en/squads/e297cd13/Luton-Town-Stats" xr:uid="{87F3A703-BECC-4DD9-AC84-AE5788B3FFE7}"/>
    <hyperlink ref="AD352" r:id="rId1400" display="https://fbref.com/en/players/91748070/matchlogs/2023-2024/summary/Teden-Mengi-Match-Logs" xr:uid="{6CD669D4-85E9-49CA-8713-EBFEF9CEA51E}"/>
    <hyperlink ref="B353" r:id="rId1401" display="https://fbref.com/en/players/fed96827/Chris-Mepham" xr:uid="{CF80FE2A-628F-44D3-B679-BC2B59627327}"/>
    <hyperlink ref="C353" r:id="rId1402" display="https://fbref.com/en/country/WAL/Wales-Football" xr:uid="{27FC70A6-087C-462A-B7E0-DC23A9355726}"/>
    <hyperlink ref="E353" r:id="rId1403" display="https://fbref.com/en/squads/4ba7cbea/Bournemouth-Stats" xr:uid="{C7FBB502-38E9-46AE-A767-7E301AA7CA40}"/>
    <hyperlink ref="AD353" r:id="rId1404" display="https://fbref.com/en/players/fed96827/matchlogs/2023-2024/summary/Chris-Mepham-Match-Logs" xr:uid="{E88A0EB6-1C9E-4A6D-9A78-9C965437D43A}"/>
    <hyperlink ref="B354" r:id="rId1405" display="https://fbref.com/en/players/2f90f6b8/James-Milner" xr:uid="{7974CC39-22CC-4043-A51D-FE9676B63B29}"/>
    <hyperlink ref="C354" r:id="rId1406" display="https://fbref.com/en/country/ENG/England-Football" xr:uid="{2B581E93-0A4F-4D63-A434-C4AB52183064}"/>
    <hyperlink ref="E354" r:id="rId1407" display="https://fbref.com/en/squads/d07537b9/Brighton-and-Hove-Albion-Stats" xr:uid="{3625BA92-0D9E-4B72-9F12-D5F279FA82A8}"/>
    <hyperlink ref="AD354" r:id="rId1408" display="https://fbref.com/en/players/2f90f6b8/matchlogs/2023-2024/summary/James-Milner-Match-Logs" xr:uid="{B33C3F71-C497-40D2-AC40-6337D894DC67}"/>
    <hyperlink ref="B355" r:id="rId1409" display="https://fbref.com/en/players/8397a50c/Tyrone-Mings" xr:uid="{12F4039E-1EA1-48E1-B8CC-BC85E8916107}"/>
    <hyperlink ref="C355" r:id="rId1410" display="https://fbref.com/en/country/ENG/England-Football" xr:uid="{5B77F7DC-4FE9-4EFE-BF32-6886079B444C}"/>
    <hyperlink ref="E355" r:id="rId1411" display="https://fbref.com/en/squads/8602292d/Aston-Villa-Stats" xr:uid="{D961E748-5C24-483B-B9B2-1213182FAC06}"/>
    <hyperlink ref="AD355" r:id="rId1412" display="https://fbref.com/en/players/8397a50c/matchlogs/2023-2024/summary/Tyrone-Mings-Match-Logs" xr:uid="{F12A69B0-390F-4C17-88D9-9FD88896111E}"/>
    <hyperlink ref="B356" r:id="rId1413" display="https://fbref.com/en/players/5cbd1eb0/Tyrick-Mitchell" xr:uid="{921E6757-DC90-4200-9F06-228177146480}"/>
    <hyperlink ref="C356" r:id="rId1414" display="https://fbref.com/en/country/ENG/England-Football" xr:uid="{D9D566A1-2033-436B-AA18-98BF2438DDBC}"/>
    <hyperlink ref="E356" r:id="rId1415" display="https://fbref.com/en/squads/47c64c55/Crystal-Palace-Stats" xr:uid="{CA921968-1E46-4939-BA1A-7491A15D7379}"/>
    <hyperlink ref="AD356" r:id="rId1416" display="https://fbref.com/en/players/5cbd1eb0/matchlogs/2023-2024/summary/Tyrick-Mitchell-Match-Logs" xr:uid="{31FB3134-1E7A-4694-9AC1-819CE5C0126A}"/>
    <hyperlink ref="B357" r:id="rId1417" display="https://fbref.com/en/players/74618572/Kaoru-Mitoma" xr:uid="{41ECD9AB-B12A-456A-B604-B5AA9B0B37F1}"/>
    <hyperlink ref="C357" r:id="rId1418" display="https://fbref.com/en/country/JPN/Japan-Football" xr:uid="{6FB24C76-A19B-42B7-9F14-B8357A5ED02C}"/>
    <hyperlink ref="E357" r:id="rId1419" display="https://fbref.com/en/squads/d07537b9/Brighton-and-Hove-Albion-Stats" xr:uid="{89A80916-973C-4A85-8A95-58040DE53F76}"/>
    <hyperlink ref="AD357" r:id="rId1420" display="https://fbref.com/en/players/74618572/matchlogs/2023-2024/summary/Kaoru-Mitoma-Match-Logs" xr:uid="{DB1689D3-BFE5-436E-A820-3A8A39A3139C}"/>
    <hyperlink ref="B358" r:id="rId1421" display="https://fbref.com/en/players/3925dbd6/Aleksandar-Mitrovic" xr:uid="{72933B80-1FC2-4418-9472-EB8D1F0C75E1}"/>
    <hyperlink ref="C358" r:id="rId1422" display="https://fbref.com/en/country/SRB/Serbia-Football" xr:uid="{6EA8C546-BAAF-4815-B69D-616A97F57C95}"/>
    <hyperlink ref="E358" r:id="rId1423" display="https://fbref.com/en/squads/fd962109/Fulham-Stats" xr:uid="{F6108A42-7964-467E-8CD0-7C5341559CB9}"/>
    <hyperlink ref="AD358" r:id="rId1424" display="https://fbref.com/en/players/3925dbd6/matchlogs/2023-2024/summary/Aleksandar-Mitrovic-Match-Logs" xr:uid="{D22DA4D3-24CB-422F-BAA7-D3A4EC0AE73D}"/>
    <hyperlink ref="B359" r:id="rId1425" display="https://fbref.com/en/players/b62878a5/Kudus-Mohammed" xr:uid="{2BEB2C99-A000-46A9-9DCF-B14245A2CF6A}"/>
    <hyperlink ref="C359" r:id="rId1426" display="https://fbref.com/en/country/GHA/Ghana-Football" xr:uid="{CAB86308-3F07-4B0A-A380-24DDD04909C3}"/>
    <hyperlink ref="E359" r:id="rId1427" display="https://fbref.com/en/squads/7c21e445/West-Ham-United-Stats" xr:uid="{683A1CCD-1CCF-4471-9584-0D0B9CD51D9B}"/>
    <hyperlink ref="AD359" r:id="rId1428" display="https://fbref.com/en/players/b62878a5/matchlogs/2023-2024/summary/Kudus-Mohammed-Match-Logs" xr:uid="{1CB03250-219E-4426-9DC2-E58132F1E3EF}"/>
    <hyperlink ref="B360" r:id="rId1429" display="https://fbref.com/en/players/374d5158/Gonzalo-Montiel" xr:uid="{6AC3E25C-BA8C-42D3-B0C9-D4402BE60DE3}"/>
    <hyperlink ref="C360" r:id="rId1430" display="https://fbref.com/en/country/ARG/Argentina-Football" xr:uid="{2A54089E-FDA2-423D-833C-BD302F6321D3}"/>
    <hyperlink ref="E360" r:id="rId1431" display="https://fbref.com/en/squads/e4a775cb/Nottingham-Forest-Stats" xr:uid="{B5A0BD24-4E89-479F-ADA7-55423D7C4C3C}"/>
    <hyperlink ref="AD360" r:id="rId1432" display="https://fbref.com/en/players/374d5158/matchlogs/2023-2024/summary/Gonzalo-Montiel-Match-Logs" xr:uid="{CA3E9D73-FF10-4349-A402-EFBB03255AEC}"/>
    <hyperlink ref="B361" r:id="rId1433" display="https://fbref.com/en/players/01ce9e70/Kieffer-Moore" xr:uid="{7B8B858C-B863-4618-B85F-2CB4272A523D}"/>
    <hyperlink ref="C361" r:id="rId1434" display="https://fbref.com/en/country/WAL/Wales-Football" xr:uid="{9A3725E6-078C-4748-9304-056B9DCB8262}"/>
    <hyperlink ref="E361" r:id="rId1435" display="https://fbref.com/en/squads/4ba7cbea/Bournemouth-Stats" xr:uid="{D598D90C-80B9-4595-81D7-41CDAC43E701}"/>
    <hyperlink ref="AD361" r:id="rId1436" display="https://fbref.com/en/players/01ce9e70/matchlogs/2023-2024/summary/Kieffer-Moore-Match-Logs" xr:uid="{B3DEEB0F-F656-4D6E-9A2F-910FB7582B2F}"/>
    <hyperlink ref="B362" r:id="rId1437" display="https://fbref.com/en/players/12de1b0d/Diego-Moreira" xr:uid="{5558E30C-5B16-44FD-92F0-4820784923E4}"/>
    <hyperlink ref="C362" r:id="rId1438" display="https://fbref.com/en/country/POR/Portugal-Football" xr:uid="{67EC91B5-17B1-4F58-9A77-C957CD800BC4}"/>
    <hyperlink ref="E362" r:id="rId1439" display="https://fbref.com/en/squads/cff3d9bb/Chelsea-Stats" xr:uid="{2726BE06-D03A-4956-BD86-F921CEB16B30}"/>
    <hyperlink ref="AD362" r:id="rId1440" display="https://fbref.com/en/players/12de1b0d/matchlogs/2023-2024/summary/Diego-Moreira-Match-Logs" xr:uid="{1FBC5185-F0AB-4C37-8778-8BA49DFA478E}"/>
    <hyperlink ref="B363" r:id="rId1441" display="https://fbref.com/en/players/16e9d0ea/Alex-Moreno" xr:uid="{F25AD678-7EE3-4B62-AAF1-A60B42BE1CE8}"/>
    <hyperlink ref="C363" r:id="rId1442" display="https://fbref.com/en/country/ESP/Spain-Football" xr:uid="{FAC8C639-3D58-4CE0-9387-06E3DE755A45}"/>
    <hyperlink ref="E363" r:id="rId1443" display="https://fbref.com/en/squads/8602292d/Aston-Villa-Stats" xr:uid="{736BE3D7-0175-431D-9673-784FDEED807A}"/>
    <hyperlink ref="AD363" r:id="rId1444" display="https://fbref.com/en/players/16e9d0ea/matchlogs/2023-2024/summary/Alex-Moreno-Match-Logs" xr:uid="{E974333D-4387-4EC5-9DBF-B5954A6DC6E3}"/>
    <hyperlink ref="B364" r:id="rId1445" display="https://fbref.com/en/players/2da834f1/Carlton-Morris" xr:uid="{F05D7E08-DC3D-4388-A475-FCCD5E91FD83}"/>
    <hyperlink ref="C364" r:id="rId1446" display="https://fbref.com/en/country/ENG/England-Football" xr:uid="{0B52F679-2185-4BA0-B7A2-177F765CFB07}"/>
    <hyperlink ref="E364" r:id="rId1447" display="https://fbref.com/en/squads/e297cd13/Luton-Town-Stats" xr:uid="{78228D69-A9ED-4C56-BDA1-B7FA6CDE8AB4}"/>
    <hyperlink ref="AD364" r:id="rId1448" display="https://fbref.com/en/players/2da834f1/matchlogs/2023-2024/summary/Carlton-Morris-Match-Logs" xr:uid="{0E7BBFB8-5DEC-4062-9B82-F97944195569}"/>
    <hyperlink ref="B365" r:id="rId1449" display="https://fbref.com/en/players/9674002f/Mason-Mount" xr:uid="{341E5DFE-9534-4328-A3E5-AFE97708C537}"/>
    <hyperlink ref="C365" r:id="rId1450" display="https://fbref.com/en/country/ENG/England-Football" xr:uid="{6E6BC9BC-60B2-4287-8198-1E80C2BB52A2}"/>
    <hyperlink ref="E365" r:id="rId1451" display="https://fbref.com/en/squads/19538871/Manchester-United-Stats" xr:uid="{271F9F9E-DD34-44B6-9CFE-8B479FF7E99E}"/>
    <hyperlink ref="AD365" r:id="rId1452" display="https://fbref.com/en/players/9674002f/matchlogs/2023-2024/summary/Mason-Mount-Match-Logs" xr:uid="{9C7028F9-9819-4ECE-B828-B8872582BD0C}"/>
    <hyperlink ref="B366" r:id="rId1453" display="https://fbref.com/en/players/92868cb5/Divin-Mubama" xr:uid="{1D63C20A-6626-4EAE-B57B-4356BDDE0B5A}"/>
    <hyperlink ref="C366" r:id="rId1454" display="https://fbref.com/en/country/ENG/England-Football" xr:uid="{24F438DD-496A-404D-AED8-9E9163ACBB76}"/>
    <hyperlink ref="E366" r:id="rId1455" display="https://fbref.com/en/squads/7c21e445/West-Ham-United-Stats" xr:uid="{2701B95D-69A7-472B-9A6B-6C1F631688CA}"/>
    <hyperlink ref="AD366" r:id="rId1456" display="https://fbref.com/en/players/92868cb5/matchlogs/2023-2024/summary/Divin-Mubama-Match-Logs" xr:uid="{1660FE95-4388-47A4-8587-36F1A0DA9B3E}"/>
    <hyperlink ref="B367" r:id="rId1457" display="https://fbref.com/en/players/049a888d/Mykhailo-Mudryk" xr:uid="{A2E0799F-8BD5-4ED6-95E2-9C9744F02974}"/>
    <hyperlink ref="C367" r:id="rId1458" display="https://fbref.com/en/country/UKR/Ukraine-Football" xr:uid="{3561B0FB-1B57-473D-9806-CC39A604CF07}"/>
    <hyperlink ref="E367" r:id="rId1459" display="https://fbref.com/en/squads/cff3d9bb/Chelsea-Stats" xr:uid="{EF3AF410-17E7-46D9-BA9B-E030202609D8}"/>
    <hyperlink ref="AD367" r:id="rId1460" display="https://fbref.com/en/players/049a888d/matchlogs/2023-2024/summary/Mykhailo-Mudryk-Match-Logs" xr:uid="{29D0F906-76E5-401A-9136-62529927D835}"/>
    <hyperlink ref="B368" r:id="rId1461" display="https://fbref.com/en/players/a755db8c/Rodrigo-Muniz" xr:uid="{71796AC7-26B5-494E-BB82-A74D69D25AE0}"/>
    <hyperlink ref="C368" r:id="rId1462" display="https://fbref.com/en/country/BRA/Brazil-Football" xr:uid="{C154695E-B38B-486E-9F8D-BB85376F35EF}"/>
    <hyperlink ref="E368" r:id="rId1463" display="https://fbref.com/en/squads/fd962109/Fulham-Stats" xr:uid="{A7D31807-A698-4506-8B14-28A12D19F375}"/>
    <hyperlink ref="AD368" r:id="rId1464" display="https://fbref.com/en/players/a755db8c/matchlogs/2023-2024/summary/Rodrigo-Muniz-Match-Logs" xr:uid="{53277026-E2D9-4B15-B6A9-12954E62B7E6}"/>
    <hyperlink ref="B369" r:id="rId1465" display="https://fbref.com/en/players/99aa1a84/Arijanet-Muric" xr:uid="{B1CE4054-9BC7-4907-A053-E8088A8E0C8E}"/>
    <hyperlink ref="C369" r:id="rId1466" display="https://fbref.com/en/country/KVX/Kosovo-Football" xr:uid="{53668680-C254-4C84-BE13-0F470CFE21DE}"/>
    <hyperlink ref="E369" r:id="rId1467" display="https://fbref.com/en/squads/943e8050/Burnley-Stats" xr:uid="{57334910-3597-4795-A88E-57A3A1C7C92B}"/>
    <hyperlink ref="AD369" r:id="rId1468" display="https://fbref.com/en/players/99aa1a84/matchlogs/2023-2024/summary/Arijanet-Muric-Match-Logs" xr:uid="{4D2DB00A-72E8-441F-BB15-F6A9409F7388}"/>
    <hyperlink ref="B370" r:id="rId1469" display="https://fbref.com/en/players/1704b0b8/Murillo" xr:uid="{E685AE72-134E-4889-BBD8-5DCA08F4B945}"/>
    <hyperlink ref="C370" r:id="rId1470" display="https://fbref.com/en/country/BRA/Brazil-Football" xr:uid="{4FEF966E-E0D7-4B1A-BC5A-2C966685A9AE}"/>
    <hyperlink ref="E370" r:id="rId1471" display="https://fbref.com/en/squads/e4a775cb/Nottingham-Forest-Stats" xr:uid="{2ED250B1-EB1F-463D-AA31-35577D6B86CC}"/>
    <hyperlink ref="AD370" r:id="rId1472" display="https://fbref.com/en/players/1704b0b8/matchlogs/2023-2024/summary/Murillo-Match-Logs" xr:uid="{791F875A-7EAD-4AC1-AEF4-8DF9B09118B3}"/>
    <hyperlink ref="B371" r:id="rId1473" display="https://fbref.com/en/players/de112b84/Jacob-Murphy" xr:uid="{1A2ADF61-44FF-40D4-848E-CB3E7D37A240}"/>
    <hyperlink ref="C371" r:id="rId1474" display="https://fbref.com/en/country/ENG/England-Football" xr:uid="{638C772C-6EF5-431A-852B-BB19143F8D2C}"/>
    <hyperlink ref="E371" r:id="rId1475" display="https://fbref.com/en/squads/b2b47a98/Newcastle-United-Stats" xr:uid="{5F53795D-59F9-44D7-AA70-F0C061C12B91}"/>
    <hyperlink ref="AD371" r:id="rId1476" display="https://fbref.com/en/players/de112b84/matchlogs/2023-2024/summary/Jacob-Murphy-Match-Logs" xr:uid="{7FB91E2F-9E24-4125-9254-CC5D4FDD170F}"/>
    <hyperlink ref="B372" r:id="rId1477" display="https://fbref.com/en/players/30d4a2e5/Vitaliy-Mykolenko" xr:uid="{8994DCE0-AE17-4CEA-8CB9-C057DAB906BD}"/>
    <hyperlink ref="C372" r:id="rId1478" display="https://fbref.com/en/country/UKR/Ukraine-Football" xr:uid="{BCD54781-58A6-42CC-94C4-C11FA58625BD}"/>
    <hyperlink ref="E372" r:id="rId1479" display="https://fbref.com/en/squads/d3fd31cc/Everton-Stats" xr:uid="{57B02D42-096A-44B3-8376-524B1BC94479}"/>
    <hyperlink ref="AD372" r:id="rId1480" display="https://fbref.com/en/players/30d4a2e5/matchlogs/2023-2024/summary/Vitaliy-Mykolenko-Match-Logs" xr:uid="{C5DDCB71-2053-4E47-9CCF-CC22955AE9EE}"/>
    <hyperlink ref="B373" r:id="rId1481" display="https://fbref.com/en/players/de5b5570/Marvelous-Nakamba" xr:uid="{C8B2F9B2-897D-492D-9993-2F8B2F2195C9}"/>
    <hyperlink ref="C373" r:id="rId1482" display="https://fbref.com/en/country/ZIM/Zimbabwe-Football" xr:uid="{2B5EB390-598A-4626-8386-DB736025A5BC}"/>
    <hyperlink ref="E373" r:id="rId1483" display="https://fbref.com/en/squads/e297cd13/Luton-Town-Stats" xr:uid="{199354C5-EC0E-4C2C-A5EF-5318DEDDA8F0}"/>
    <hyperlink ref="AD373" r:id="rId1484" display="https://fbref.com/en/players/de5b5570/matchlogs/2023-2024/summary/Marvelous-Nakamba-Match-Logs" xr:uid="{6E4A5A48-C15C-4DFE-A381-C71E72F0F4DC}"/>
    <hyperlink ref="B374" r:id="rId1485" display="https://fbref.com/en/players/c5bdb6e3/Reiss-Nelson" xr:uid="{04736AE5-B3E8-458E-BB0F-4D8FF15E1CF7}"/>
    <hyperlink ref="C374" r:id="rId1486" display="https://fbref.com/en/country/ENG/England-Football" xr:uid="{8C1C5897-BC31-46D2-8A21-D92D2342AF64}"/>
    <hyperlink ref="E374" r:id="rId1487" display="https://fbref.com/en/squads/18bb7c10/Arsenal-Stats" xr:uid="{E6154441-6775-4B11-813D-17A75968C5C0}"/>
    <hyperlink ref="AD374" r:id="rId1488" display="https://fbref.com/en/players/c5bdb6e3/matchlogs/2023-2024/summary/Reiss-Nelson-Match-Logs" xr:uid="{E65384B2-1CA1-45F5-BC4C-21DE36681A5A}"/>
    <hyperlink ref="B375" r:id="rId1489" display="https://fbref.com/en/players/a9dc785c/Neto" xr:uid="{ACD560E8-54A5-46D5-983E-AF26E102DD54}"/>
    <hyperlink ref="C375" r:id="rId1490" display="https://fbref.com/en/country/BRA/Brazil-Football" xr:uid="{2A7EBFF3-1DB6-49F0-B893-881BFE19D7C5}"/>
    <hyperlink ref="E375" r:id="rId1491" display="https://fbref.com/en/squads/4ba7cbea/Bournemouth-Stats" xr:uid="{4B855EA4-B3C0-4BF2-9C07-96B4BC4295BB}"/>
    <hyperlink ref="AD375" r:id="rId1492" display="https://fbref.com/en/players/a9dc785c/matchlogs/2023-2024/summary/Neto-Match-Logs" xr:uid="{9213E00C-4AD9-421B-846F-F8B93ACBD24E}"/>
    <hyperlink ref="B376" r:id="rId1493" display="https://fbref.com/en/players/7ba2eaa9/Pedro-Neto" xr:uid="{8761A42F-FA15-4632-BF01-B18C5A8035A4}"/>
    <hyperlink ref="C376" r:id="rId1494" display="https://fbref.com/en/country/POR/Portugal-Football" xr:uid="{2286604F-2148-47DD-BB22-AF6E5B7E151E}"/>
    <hyperlink ref="E376" r:id="rId1495" display="https://fbref.com/en/squads/8cec06e1/Wolverhampton-Wanderers-Stats" xr:uid="{C96E8EC5-713F-48BC-857A-BF6D63A28536}"/>
    <hyperlink ref="AD376" r:id="rId1496" display="https://fbref.com/en/players/7ba2eaa9/matchlogs/2023-2024/summary/Pedro-Neto-Match-Logs" xr:uid="{D216A00F-5E68-4A99-8C73-5C8918863A06}"/>
    <hyperlink ref="B377" r:id="rId1497" display="https://fbref.com/en/players/00242715/Moussa-Niakhate" xr:uid="{CF9948C0-4B3A-4970-833E-2AA693429F1B}"/>
    <hyperlink ref="C377" r:id="rId1498" display="https://fbref.com/en/country/SEN/Senegal-Football" xr:uid="{1276FFE5-3995-40ED-9B94-D463A0B17385}"/>
    <hyperlink ref="E377" r:id="rId1499" display="https://fbref.com/en/squads/e4a775cb/Nottingham-Forest-Stats" xr:uid="{0AA865B9-AA1C-4D98-87AC-E3A6C9B78E27}"/>
    <hyperlink ref="AD377" r:id="rId1500" display="https://fbref.com/en/players/00242715/matchlogs/2023-2024/summary/Moussa-Niakhate-Match-Logs" xr:uid="{90B14EE8-E0E7-438B-AA34-25CB4A804176}"/>
    <hyperlink ref="B378" r:id="rId1501" display="https://fbref.com/en/players/a53649b7/Eddie-Nketiah" xr:uid="{8F197158-3CBF-49B8-BDA9-0EDFC43727D3}"/>
    <hyperlink ref="C378" r:id="rId1502" display="https://fbref.com/en/country/ENG/England-Football" xr:uid="{2AD216DC-F20A-4FC4-8312-5B887FCB7EA1}"/>
    <hyperlink ref="E378" r:id="rId1503" display="https://fbref.com/en/squads/18bb7c10/Arsenal-Stats" xr:uid="{BFE14F93-071C-4AF3-9633-B066560E62F0}"/>
    <hyperlink ref="AD378" r:id="rId1504" display="https://fbref.com/en/players/a53649b7/matchlogs/2023-2024/summary/Eddie-Nketiah-Match-Logs" xr:uid="{3782CD82-1FEC-4BE4-B5EE-14609BA85942}"/>
    <hyperlink ref="B379" r:id="rId1505" display="https://fbref.com/en/players/43439614/Oliver-Norwood" xr:uid="{B4C0CBE5-A871-43A5-90A3-470A0082F5AE}"/>
    <hyperlink ref="C379" r:id="rId1506" display="https://fbref.com/en/country/NIR/Northern-Ireland-Football" xr:uid="{4C0D99CF-1451-40D4-8EBE-0AE522C499BC}"/>
    <hyperlink ref="E379" r:id="rId1507" display="https://fbref.com/en/squads/1df6b87e/Sheffield-United-Stats" xr:uid="{098CDAB2-B018-4D88-9565-72571F7A04D5}"/>
    <hyperlink ref="AD379" r:id="rId1508" display="https://fbref.com/en/players/43439614/matchlogs/2023-2024/summary/Oliver-Norwood-Match-Logs" xr:uid="{6537C148-BFEC-4B65-B4A5-8116F162FC81}"/>
    <hyperlink ref="B380" r:id="rId1509" display="https://fbref.com/en/players/e6af02e0/Matheus-Nunes" xr:uid="{AB3E19DD-D2B2-4D36-9AA8-2E2C66F1D4B0}"/>
    <hyperlink ref="C380" r:id="rId1510" display="https://fbref.com/en/country/POR/Portugal-Football" xr:uid="{3B0B1BC8-F587-4588-868F-9FC102A98669}"/>
    <hyperlink ref="E380" r:id="rId1511" display="https://fbref.com/en/squads/8cec06e1/Wolverhampton-Wanderers-Stats" xr:uid="{AFE2F750-C57E-42E2-922A-14337E73A73F}"/>
    <hyperlink ref="AD380" r:id="rId1512" display="https://fbref.com/en/players/e6af02e0/matchlogs/2023-2024/summary/Matheus-Nunes-Match-Logs" xr:uid="{B5483051-8619-426C-81CF-7EE8187B31BF}"/>
    <hyperlink ref="B381" r:id="rId1513" display="https://fbref.com/en/players/e6af02e0/Matheus-Nunes" xr:uid="{9447BC5B-96DF-4380-AA30-A4BBD5B5F4A7}"/>
    <hyperlink ref="C381" r:id="rId1514" display="https://fbref.com/en/country/POR/Portugal-Football" xr:uid="{1DE29AB9-93DB-4F08-9CD3-6AD4645A4867}"/>
    <hyperlink ref="E381" r:id="rId1515" display="https://fbref.com/en/squads/b8fd03ef/Manchester-City-Stats" xr:uid="{FBFE6221-096E-4285-8581-F8B549162605}"/>
    <hyperlink ref="AD381" r:id="rId1516" display="https://fbref.com/en/players/e6af02e0/matchlogs/2023-2024/summary/Matheus-Nunes-Match-Logs" xr:uid="{EBB0678D-0FB8-4403-BBFC-8F173A8F4946}"/>
    <hyperlink ref="B382" r:id="rId1517" display="https://fbref.com/en/players/4d77b365/Darwin-Nunez" xr:uid="{88262462-0775-4B2F-B668-3DBD31C57170}"/>
    <hyperlink ref="C382" r:id="rId1518" display="https://fbref.com/en/country/URU/Uruguay-Football" xr:uid="{24DAC365-85BB-4D83-B0E3-A2158FF05F74}"/>
    <hyperlink ref="E382" r:id="rId1519" display="https://fbref.com/en/squads/822bd0ba/Liverpool-Stats" xr:uid="{760305ED-41FB-4864-9168-7105C329D295}"/>
    <hyperlink ref="AD382" r:id="rId1520" display="https://fbref.com/en/players/4d77b365/matchlogs/2023-2024/summary/Darwin-Nunez-Match-Logs" xr:uid="{D4A3C37F-6781-4FD9-895E-776660A586C7}"/>
    <hyperlink ref="B383" r:id="rId1521" display="https://fbref.com/en/players/df0a4c90/Christian-Norgaard" xr:uid="{9BEDEB0F-F97D-4A35-80F7-D91C847EE315}"/>
    <hyperlink ref="C383" r:id="rId1522" display="https://fbref.com/en/country/DEN/Denmark-Football" xr:uid="{2269BC6E-E00B-4B5D-B350-5B23EC73FA7A}"/>
    <hyperlink ref="E383" r:id="rId1523" display="https://fbref.com/en/squads/cd051869/Brentford-Stats" xr:uid="{73947A71-7717-4B7F-9391-260AE24D2E40}"/>
    <hyperlink ref="AD383" r:id="rId1524" display="https://fbref.com/en/players/df0a4c90/matchlogs/2023-2024/summary/Christian-Norgaard-Match-Logs" xr:uid="{BB829706-94C1-4F85-8B9F-71FF1C08C717}"/>
    <hyperlink ref="B384" r:id="rId1525" display="https://fbref.com/en/players/089667a5/Lewis-OBrien" xr:uid="{AC388983-1B82-476E-AA77-97B58D6BDD49}"/>
    <hyperlink ref="C384" r:id="rId1526" display="https://fbref.com/en/country/ENG/England-Football" xr:uid="{5DE3224C-371F-4829-8495-6F4F9632B900}"/>
    <hyperlink ref="E384" r:id="rId1527" display="https://fbref.com/en/squads/e4a775cb/Nottingham-Forest-Stats" xr:uid="{59A599AB-8BE6-4F5C-978C-9BE16B6BDB48}"/>
    <hyperlink ref="AD384" r:id="rId1528" display="https://fbref.com/en/players/089667a5/matchlogs/2023-2024/summary/Lewis-OBrien-Match-Logs" xr:uid="{9E2A54EF-EF49-4397-82B7-9F4E57C83C9E}"/>
    <hyperlink ref="B385" r:id="rId1529" display="https://fbref.com/en/players/1d042188/Dara-OShea" xr:uid="{B841CA19-3766-4E62-A8FE-451FE10AD1BA}"/>
    <hyperlink ref="C385" r:id="rId1530" display="https://fbref.com/en/country/IRL/Republic-of-Ireland-Football" xr:uid="{1626C54C-DA20-47E5-87EB-5D4AE0384201}"/>
    <hyperlink ref="E385" r:id="rId1531" display="https://fbref.com/en/squads/943e8050/Burnley-Stats" xr:uid="{95035F13-E4B3-4A32-BE2E-C47CBFBDC0C1}"/>
    <hyperlink ref="AD385" r:id="rId1532" display="https://fbref.com/en/players/1d042188/matchlogs/2023-2024/summary/Dara-OShea-Match-Logs" xr:uid="{0B5BE5B1-A8F3-468A-A465-9091474B45C9}"/>
    <hyperlink ref="B386" r:id="rId1533" display="https://fbref.com/en/players/35516eac/Wilson-Odobert" xr:uid="{DFCE1251-FE4A-4666-A5E3-ABAF3361FBA8}"/>
    <hyperlink ref="C386" r:id="rId1534" display="https://fbref.com/en/country/FRA/France-Football" xr:uid="{CEFE33F5-65E0-4C43-8E00-3E9252EBDB59}"/>
    <hyperlink ref="E386" r:id="rId1535" display="https://fbref.com/en/squads/943e8050/Burnley-Stats" xr:uid="{5A21A5F0-B253-48F4-A3CC-9124EF04EEB1}"/>
    <hyperlink ref="AD386" r:id="rId1536" display="https://fbref.com/en/players/35516eac/matchlogs/2023-2024/summary/Wilson-Odobert-Match-Logs" xr:uid="{EBFA496D-1C05-41A5-A724-D0113C5568CD}"/>
    <hyperlink ref="B387" r:id="rId1537" display="https://fbref.com/en/players/788c0277/Chiedozie-Ogbene" xr:uid="{43891763-FFF9-49A8-BFFE-AB960518FB7A}"/>
    <hyperlink ref="C387" r:id="rId1538" display="https://fbref.com/en/country/IRL/Republic-of-Ireland-Football" xr:uid="{7583A29A-B22E-48E9-8AC4-238170CEDB51}"/>
    <hyperlink ref="E387" r:id="rId1539" display="https://fbref.com/en/squads/e297cd13/Luton-Town-Stats" xr:uid="{E5F4F5E3-FD76-4E62-ADF8-EC4F5D6F9391}"/>
    <hyperlink ref="AD387" r:id="rId1540" display="https://fbref.com/en/players/788c0277/matchlogs/2023-2024/summary/Chiedozie-Ogbene-Match-Logs" xr:uid="{CEDCD530-4201-4009-AB53-F81F9C3B8E0A}"/>
    <hyperlink ref="B388" r:id="rId1541" display="https://fbref.com/en/players/74b2cd7e/Angelo-Ogbonna" xr:uid="{D6C7C45C-7FA9-491F-A696-7AC5FBDDA11A}"/>
    <hyperlink ref="C388" r:id="rId1542" display="https://fbref.com/en/country/ITA/Italy-Football" xr:uid="{4DACFD57-BC71-4541-9872-049B05DFF1CE}"/>
    <hyperlink ref="E388" r:id="rId1543" display="https://fbref.com/en/squads/7c21e445/West-Ham-United-Stats" xr:uid="{17C7C9C3-8A5D-4AE6-9405-E4D9ADEA4574}"/>
    <hyperlink ref="AD388" r:id="rId1544" display="https://fbref.com/en/players/74b2cd7e/matchlogs/2023-2024/summary/Angelo-Ogbonna-Match-Logs" xr:uid="{CDCCF591-5819-402C-8B8E-F0A1245FFC85}"/>
    <hyperlink ref="B389" r:id="rId1545" display="https://fbref.com/en/players/efacf4fd/Ademola-Ola-Adebomi" xr:uid="{39A0228B-3EAE-4444-A276-7C27D99153ED}"/>
    <hyperlink ref="C389" r:id="rId1546" display="https://fbref.com/en/country/ENG/England-Football" xr:uid="{170624ED-21D9-4970-B976-39D0BEC7DBB0}"/>
    <hyperlink ref="E389" r:id="rId1547" display="https://fbref.com/en/squads/47c64c55/Crystal-Palace-Stats" xr:uid="{D3B3656C-289C-4739-B9CF-98E1CE70B770}"/>
    <hyperlink ref="AD389" r:id="rId1548" display="https://fbref.com/en/players/efacf4fd/matchlogs/2023-2024/summary/Ademola-Ola-Adebomi-Match-Logs" xr:uid="{914D97A6-673D-42FE-BCC2-834893C585E4}"/>
    <hyperlink ref="B390" r:id="rId1549" display="https://fbref.com/en/players/cdd70dc0/Michael-Olakigbe" xr:uid="{157BCB14-D6FB-4520-AC66-F94AABC9C69E}"/>
    <hyperlink ref="C390" r:id="rId1550" display="https://fbref.com/en/country/ENG/England-Football" xr:uid="{F299570C-65F6-4C1B-AD62-D1424EB40DD5}"/>
    <hyperlink ref="E390" r:id="rId1551" display="https://fbref.com/en/squads/cd051869/Brentford-Stats" xr:uid="{78666569-1D49-4CBB-994A-4556CA0DE2BF}"/>
    <hyperlink ref="AD390" r:id="rId1552" display="https://fbref.com/en/players/cdd70dc0/matchlogs/2023-2024/summary/Michael-Olakigbe-Match-Logs" xr:uid="{1E4BA53C-9F83-4EA7-BFFC-8E669BCEB8BF}"/>
    <hyperlink ref="B391" r:id="rId1553" display="https://fbref.com/en/players/e7ee38c3/Robin-Olsen" xr:uid="{F8D247FE-C226-4E1F-AFB9-D16A10513970}"/>
    <hyperlink ref="C391" r:id="rId1554" display="https://fbref.com/en/country/SWE/Sweden-Football" xr:uid="{4BEAC412-620D-43A1-9C43-2F0D5CF37A0C}"/>
    <hyperlink ref="E391" r:id="rId1555" display="https://fbref.com/en/squads/8602292d/Aston-Villa-Stats" xr:uid="{3B9BFA40-A0FF-4DAA-97D2-BD41223F7177}"/>
    <hyperlink ref="AD391" r:id="rId1556" display="https://fbref.com/en/players/e7ee38c3/matchlogs/2023-2024/summary/Robin-Olsen-Match-Logs" xr:uid="{A496812E-A13F-4CF2-9573-A9C0301FC5EA}"/>
    <hyperlink ref="B392" r:id="rId1557" display="https://fbref.com/en/players/828657ff/Amadou-Onana" xr:uid="{E35AD60A-BA58-4198-B9DA-76A970981ACB}"/>
    <hyperlink ref="C392" r:id="rId1558" display="https://fbref.com/en/country/BEL/Belgium-Football" xr:uid="{C7F0B6CB-9FFA-4BE1-B1F8-E127BD9EC5C2}"/>
    <hyperlink ref="E392" r:id="rId1559" display="https://fbref.com/en/squads/d3fd31cc/Everton-Stats" xr:uid="{9E510215-C9F6-4288-9B41-00A38E3E33E0}"/>
    <hyperlink ref="AD392" r:id="rId1560" display="https://fbref.com/en/players/828657ff/matchlogs/2023-2024/summary/Amadou-Onana-Match-Logs" xr:uid="{CB6541EC-2886-4194-B46C-5E9EA8A9B6B1}"/>
    <hyperlink ref="B393" r:id="rId1561" display="https://fbref.com/en/players/e9c0c1b2/Andre-Onana" xr:uid="{56FCAF9D-4826-4176-A0FB-41588C349FF2}"/>
    <hyperlink ref="C393" r:id="rId1562" display="https://fbref.com/en/country/CMR/Cameroon-Football" xr:uid="{6B234360-DE81-4E0B-A610-2F6C3E325E81}"/>
    <hyperlink ref="E393" r:id="rId1563" display="https://fbref.com/en/squads/19538871/Manchester-United-Stats" xr:uid="{5344DA57-CA9C-4A75-86FD-21AF50CEFA73}"/>
    <hyperlink ref="AD393" r:id="rId1564" display="https://fbref.com/en/players/e9c0c1b2/matchlogs/2023-2024/summary/Andre-Onana-Match-Logs" xr:uid="{28DEADE2-D62E-4AB6-A7E3-9F830BD08984}"/>
    <hyperlink ref="B394" r:id="rId1565" display="https://fbref.com/en/players/d4aa4582/Ryan-One" xr:uid="{0B903B62-2AD3-43C0-BBAE-2075F0CC0531}"/>
    <hyperlink ref="C394" r:id="rId1566" display="https://fbref.com/en/country/SCO/Scotland-Football" xr:uid="{EF4853B7-9364-4811-9D94-F53693C56DC2}"/>
    <hyperlink ref="E394" r:id="rId1567" display="https://fbref.com/en/squads/1df6b87e/Sheffield-United-Stats" xr:uid="{F14C72A5-ED5B-4095-B46F-77DAAE71706C}"/>
    <hyperlink ref="AD394" r:id="rId1568" display="https://fbref.com/en/players/d4aa4582/matchlogs/2023-2024/summary/Ryan-One-Match-Logs" xr:uid="{E42AA5C5-CC78-4B5B-B6A2-19D8B61BDB64}"/>
    <hyperlink ref="B395" r:id="rId1569" display="https://fbref.com/en/players/d86a1f3e/Tyler-Onyango" xr:uid="{07C5CAE3-92A4-464B-B88B-7A21A987A86F}"/>
    <hyperlink ref="C395" r:id="rId1570" display="https://fbref.com/en/country/ENG/England-Football" xr:uid="{FAD400B9-640A-4468-BFFC-5747927CF6EA}"/>
    <hyperlink ref="E395" r:id="rId1571" display="https://fbref.com/en/squads/d3fd31cc/Everton-Stats" xr:uid="{EFCA266E-6F1D-4158-85A1-D5537F58412F}"/>
    <hyperlink ref="AD395" r:id="rId1572" display="https://fbref.com/en/players/d86a1f3e/matchlogs/2023-2024/summary/Tyler-Onyango-Match-Logs" xr:uid="{3B0EED4F-F45B-46C2-BB66-2F6C04409120}"/>
    <hyperlink ref="B396" r:id="rId1573" display="https://fbref.com/en/players/2944f86f/Frank-Onyeka" xr:uid="{E6291C89-B661-4FDE-B69B-2D3CA2F97C86}"/>
    <hyperlink ref="C396" r:id="rId1574" display="https://fbref.com/en/country/NGA/Nigeria-Football" xr:uid="{2557BA27-4560-4251-9997-D7E3EBD47E6B}"/>
    <hyperlink ref="E396" r:id="rId1575" display="https://fbref.com/en/squads/cd051869/Brentford-Stats" xr:uid="{54FE890A-4570-4D65-A554-B6B8EB6ADE63}"/>
    <hyperlink ref="AD396" r:id="rId1576" display="https://fbref.com/en/players/2944f86f/matchlogs/2023-2024/summary/Frank-Onyeka-Match-Logs" xr:uid="{D606B33D-DF1D-4B83-BB0A-005986AD7BA6}"/>
    <hyperlink ref="B397" r:id="rId1577" display="https://fbref.com/en/players/43a166b4/Divock-Origi" xr:uid="{663A28BC-E4C0-4DA5-908D-3F431A47B57F}"/>
    <hyperlink ref="C397" r:id="rId1578" display="https://fbref.com/en/country/BEL/Belgium-Football" xr:uid="{EA62121F-A8EC-4CC0-A165-3DBBC288C687}"/>
    <hyperlink ref="E397" r:id="rId1579" display="https://fbref.com/en/squads/e4a775cb/Nottingham-Forest-Stats" xr:uid="{E5BDAC08-BD2A-425D-933F-F1BADE3D9B33}"/>
    <hyperlink ref="AD397" r:id="rId1580" display="https://fbref.com/en/players/43a166b4/matchlogs/2023-2024/summary/Divock-Origi-Match-Logs" xr:uid="{50CBA21C-A6B1-47CF-A38A-2D571A706507}"/>
    <hyperlink ref="B398" r:id="rId1581" display="https://fbref.com/en/players/c1242d4e/Stefan-Ortega" xr:uid="{F3ECD835-AB94-461A-B892-A63771E49222}"/>
    <hyperlink ref="C398" r:id="rId1582" display="https://fbref.com/en/country/GER/Germany-Football" xr:uid="{3B8FFDA4-297B-4A5D-807D-B02180FD6017}"/>
    <hyperlink ref="E398" r:id="rId1583" display="https://fbref.com/en/squads/b8fd03ef/Manchester-City-Stats" xr:uid="{E6BDDDB8-FF5D-41DF-8D62-8114BC19A086}"/>
    <hyperlink ref="AD398" r:id="rId1584" display="https://fbref.com/en/players/c1242d4e/matchlogs/2023-2024/summary/Stefan-Ortega-Match-Logs" xr:uid="{10B1C644-ED0F-4E02-97FA-ADF4DBC6891B}"/>
    <hyperlink ref="B399" r:id="rId1585" display="https://fbref.com/en/players/79bc4c45/Ben-Osborn" xr:uid="{44B69234-E36C-401A-B8CD-A44D9434A474}"/>
    <hyperlink ref="C399" r:id="rId1586" display="https://fbref.com/en/country/ENG/England-Football" xr:uid="{57028685-56FA-4A40-9A3E-44B839DE581E}"/>
    <hyperlink ref="E399" r:id="rId1587" display="https://fbref.com/en/squads/1df6b87e/Sheffield-United-Stats" xr:uid="{01CDE4B0-4F87-42FA-A0CF-DCF7D9511138}"/>
    <hyperlink ref="AD399" r:id="rId1588" display="https://fbref.com/en/players/79bc4c45/matchlogs/2023-2024/summary/Ben-Osborn-Match-Logs" xr:uid="{EFDFBE0B-CC26-40C9-9F99-E01149C328AF}"/>
    <hyperlink ref="B400" r:id="rId1589" display="https://fbref.com/en/players/cd889153/Gabriel-Osho" xr:uid="{B89A7E5A-4EA2-4CD2-A69E-DAD38983A7C8}"/>
    <hyperlink ref="C400" r:id="rId1590" display="https://fbref.com/en/country/ENG/England-Football" xr:uid="{FBAE99E1-4C6B-41CC-9ED0-1DAB1792A021}"/>
    <hyperlink ref="E400" r:id="rId1591" display="https://fbref.com/en/squads/e297cd13/Luton-Town-Stats" xr:uid="{52B935A9-FF8A-48F3-A722-B1D10BD2D256}"/>
    <hyperlink ref="AD400" r:id="rId1592" display="https://fbref.com/en/players/cd889153/matchlogs/2023-2024/summary/Gabriel-Osho-Match-Logs" xr:uid="{E5062C0D-1947-4A4E-9C0D-3B58408918D8}"/>
    <hyperlink ref="B401" r:id="rId1593" display="https://fbref.com/en/players/7b355808/William-Osula" xr:uid="{28FF02B2-132C-4434-BC5C-7D924299E9F7}"/>
    <hyperlink ref="C401" r:id="rId1594" display="https://fbref.com/en/country/DEN/Denmark-Football" xr:uid="{3994D920-E596-471E-B55C-863438113C46}"/>
    <hyperlink ref="E401" r:id="rId1595" display="https://fbref.com/en/squads/1df6b87e/Sheffield-United-Stats" xr:uid="{D8CE83CC-B2E6-4967-8154-ED79D9F1FC24}"/>
    <hyperlink ref="AD401" r:id="rId1596" display="https://fbref.com/en/players/7b355808/matchlogs/2023-2024/summary/William-Osula-Match-Logs" xr:uid="{5508BF0D-24A2-4DC9-A129-8F5B37B2EED6}"/>
    <hyperlink ref="B402" r:id="rId1597" display="https://fbref.com/en/players/2f9e4435/Dango-Ouattara" xr:uid="{1DE8587F-670F-4E59-990C-70C530ECE6A1}"/>
    <hyperlink ref="C402" r:id="rId1598" display="https://fbref.com/en/country/BFA/Burkina-Faso-Football" xr:uid="{D5B1441D-071D-4438-963C-D1DF82149D43}"/>
    <hyperlink ref="E402" r:id="rId1599" display="https://fbref.com/en/squads/4ba7cbea/Bournemouth-Stats" xr:uid="{932A6769-BEA8-4FB3-8EFC-A5627483832E}"/>
    <hyperlink ref="AD402" r:id="rId1600" display="https://fbref.com/en/players/2f9e4435/matchlogs/2023-2024/summary/Dango-Ouattara-Match-Logs" xr:uid="{FA2DF233-A31A-4134-B552-238DDF1CDB33}"/>
    <hyperlink ref="B403" r:id="rId1601" display="https://fbref.com/en/players/d00d45ab/David-Ozoh" xr:uid="{2D33BFC1-37E3-4AA1-A8F0-9E021E56F02E}"/>
    <hyperlink ref="C403" r:id="rId1602" display="https://fbref.com/en/country/ENG/England-Football" xr:uid="{6968FED5-344E-4119-B4A9-631052413496}"/>
    <hyperlink ref="E403" r:id="rId1603" display="https://fbref.com/en/squads/47c64c55/Crystal-Palace-Stats" xr:uid="{39D946AB-638B-4AB2-A90C-14E5581C2039}"/>
    <hyperlink ref="AD403" r:id="rId1604" display="https://fbref.com/en/players/d00d45ab/matchlogs/2023-2024/summary/David-Ozoh-Match-Logs" xr:uid="{778457B2-E014-428F-9E01-2CACC7BD3B83}"/>
    <hyperlink ref="B404" r:id="rId1605" display="https://fbref.com/en/players/a78ff07f/Joao-Palhinha" xr:uid="{FF126FA8-6BEB-4E65-8ED8-9C96432DB30B}"/>
    <hyperlink ref="C404" r:id="rId1606" display="https://fbref.com/en/country/POR/Portugal-Football" xr:uid="{BFC28F61-1BFB-4158-ACDA-B14E82105016}"/>
    <hyperlink ref="E404" r:id="rId1607" display="https://fbref.com/en/squads/fd962109/Fulham-Stats" xr:uid="{67C0665F-2E28-4F58-BB88-807CE7151322}"/>
    <hyperlink ref="AD404" r:id="rId1608" display="https://fbref.com/en/players/a78ff07f/matchlogs/2023-2024/summary/Joao-Palhinha-Match-Logs" xr:uid="{D34289BF-F366-4F01-8B83-5406650303FC}"/>
    <hyperlink ref="B405" r:id="rId1609" display="https://fbref.com/en/players/dc7f8a28/Cole-Palmer" xr:uid="{C3BB2C37-2F95-4603-8E3D-C1C15478A3D5}"/>
    <hyperlink ref="C405" r:id="rId1610" display="https://fbref.com/en/country/ENG/England-Football" xr:uid="{EEA3A427-EB18-4868-90B2-576E2311A7AE}"/>
    <hyperlink ref="E405" r:id="rId1611" display="https://fbref.com/en/squads/b8fd03ef/Manchester-City-Stats" xr:uid="{F98853A4-B0D6-49B8-B7F8-B994B89904F7}"/>
    <hyperlink ref="AD405" r:id="rId1612" display="https://fbref.com/en/players/dc7f8a28/matchlogs/2023-2024/summary/Cole-Palmer-Match-Logs" xr:uid="{9405A981-9B7A-46CC-B28A-AE9358D0D5F8}"/>
    <hyperlink ref="B406" r:id="rId1613" display="https://fbref.com/en/players/dc7f8a28/Cole-Palmer" xr:uid="{215EA285-7411-4C6C-8DDE-D0EE9330CC28}"/>
    <hyperlink ref="C406" r:id="rId1614" display="https://fbref.com/en/country/ENG/England-Football" xr:uid="{6DC620FD-35E9-495B-95E0-8B8E8B1E08A1}"/>
    <hyperlink ref="E406" r:id="rId1615" display="https://fbref.com/en/squads/cff3d9bb/Chelsea-Stats" xr:uid="{B90BD05A-35E6-44D7-9C21-B21A40FDFE82}"/>
    <hyperlink ref="AD406" r:id="rId1616" display="https://fbref.com/en/players/dc7f8a28/matchlogs/2023-2024/summary/Cole-Palmer-Match-Logs" xr:uid="{2F724BED-E515-4837-9A68-00CF950E66E0}"/>
    <hyperlink ref="B407" r:id="rId1617" display="https://fbref.com/en/players/e0bc6fdc/Emerson-Palmieri" xr:uid="{78FFC950-2C36-4B4A-8741-295172D7C3EE}"/>
    <hyperlink ref="C407" r:id="rId1618" display="https://fbref.com/en/country/ITA/Italy-Football" xr:uid="{0DD00619-0F2C-4FDD-8E50-07F4D86D7E09}"/>
    <hyperlink ref="E407" r:id="rId1619" display="https://fbref.com/en/squads/7c21e445/West-Ham-United-Stats" xr:uid="{58C4F194-E42B-4FA2-9C3B-A0D35A5CCF94}"/>
    <hyperlink ref="AD407" r:id="rId1620" display="https://fbref.com/en/players/e0bc6fdc/matchlogs/2023-2024/summary/Emerson-Palmieri-Match-Logs" xr:uid="{157F6F9A-6A80-4B9D-8493-2F8B3B2C53D6}"/>
    <hyperlink ref="B408" r:id="rId1621" display="https://fbref.com/en/players/9b6f7fd5/Lucas-Paqueta" xr:uid="{262B1D8D-C8F6-4174-8C59-8BD25B1F923B}"/>
    <hyperlink ref="C408" r:id="rId1622" display="https://fbref.com/en/country/BRA/Brazil-Football" xr:uid="{FDE4D265-412E-465E-9C98-37A6885203CA}"/>
    <hyperlink ref="E408" r:id="rId1623" display="https://fbref.com/en/squads/7c21e445/West-Ham-United-Stats" xr:uid="{28918CE4-E2F7-4C14-99C9-83251BB61E06}"/>
    <hyperlink ref="AD408" r:id="rId1624" display="https://fbref.com/en/players/9b6f7fd5/matchlogs/2023-2024/summary/Lucas-Paqueta-Match-Logs" xr:uid="{E3DCA6DD-23F0-453F-9592-F03F52F73A3E}"/>
    <hyperlink ref="B409" r:id="rId1625" display="https://fbref.com/en/players/529f49ab/Thomas-Partey" xr:uid="{645C4DB3-9BF3-4107-830B-25BA3B18B223}"/>
    <hyperlink ref="C409" r:id="rId1626" display="https://fbref.com/en/country/GHA/Ghana-Football" xr:uid="{E06693E8-364F-4BC8-876C-805FB6A53B96}"/>
    <hyperlink ref="E409" r:id="rId1627" display="https://fbref.com/en/squads/18bb7c10/Arsenal-Stats" xr:uid="{1E1F5198-166D-441A-8C7F-C660F7A99606}"/>
    <hyperlink ref="AD409" r:id="rId1628" display="https://fbref.com/en/players/529f49ab/matchlogs/2023-2024/summary/Thomas-Partey-Match-Logs" xr:uid="{94F17B4D-7D2D-4D39-925F-8FCC1F67358A}"/>
    <hyperlink ref="B410" r:id="rId1629" display="https://fbref.com/en/players/230f0471/Nathan-Patterson" xr:uid="{59F9C875-4DC0-49DA-8583-9F497E026205}"/>
    <hyperlink ref="C410" r:id="rId1630" display="https://fbref.com/en/country/SCO/Scotland-Football" xr:uid="{EBEE03DF-AF0C-49DD-AA30-ECF7ABE15D23}"/>
    <hyperlink ref="E410" r:id="rId1631" display="https://fbref.com/en/squads/d3fd31cc/Everton-Stats" xr:uid="{545CB227-6958-4CC5-B920-41818FE7577B}"/>
    <hyperlink ref="AD410" r:id="rId1632" display="https://fbref.com/en/players/230f0471/matchlogs/2023-2024/summary/Nathan-Patterson-Match-Logs" xr:uid="{0032E784-F4AC-4769-963B-5AF3FF65FEC2}"/>
    <hyperlink ref="B411" r:id="rId1633" display="https://fbref.com/en/players/ac7e7b1c/Facundo-Pellistri" xr:uid="{35C8C26F-CA8C-4C48-A518-C51981DEF45E}"/>
    <hyperlink ref="C411" r:id="rId1634" display="https://fbref.com/en/country/URU/Uruguay-Football" xr:uid="{A199FFB8-BE97-4D3D-BDFD-769111C29BB3}"/>
    <hyperlink ref="E411" r:id="rId1635" display="https://fbref.com/en/squads/19538871/Manchester-United-Stats" xr:uid="{9D6A9821-A73B-4640-92F8-E97B04E05A1C}"/>
    <hyperlink ref="AD411" r:id="rId1636" display="https://fbref.com/en/players/ac7e7b1c/matchlogs/2023-2024/summary/Facundo-Pellistri-Match-Logs" xr:uid="{33A147D8-B805-4DF5-A041-2B152A4BF03F}"/>
    <hyperlink ref="B412" r:id="rId1637" display="https://fbref.com/en/players/6639e500/Andreas-Pereira" xr:uid="{68BF67E0-FF3A-43EC-9E3F-99781C77B65B}"/>
    <hyperlink ref="C412" r:id="rId1638" display="https://fbref.com/en/country/BRA/Brazil-Football" xr:uid="{699F2CE1-5254-49DA-9242-143A64A0B56D}"/>
    <hyperlink ref="E412" r:id="rId1639" display="https://fbref.com/en/squads/fd962109/Fulham-Stats" xr:uid="{9A3F094D-337E-463E-BA41-CC76C7588C27}"/>
    <hyperlink ref="AD412" r:id="rId1640" display="https://fbref.com/en/players/6639e500/matchlogs/2023-2024/summary/Andreas-Pereira-Match-Logs" xr:uid="{4944AF43-1009-46AF-B55C-B793E135E925}"/>
    <hyperlink ref="B413" r:id="rId1641" display="https://fbref.com/en/players/6fe90922/Ivan-Perisic" xr:uid="{3E6CB6E4-8D31-4904-9A88-D8EFFEED6605}"/>
    <hyperlink ref="C413" r:id="rId1642" display="https://fbref.com/en/country/CRO/Croatia-Football" xr:uid="{B766F5AF-CCDD-4C62-B862-A31C92AF079A}"/>
    <hyperlink ref="E413" r:id="rId1643" display="https://fbref.com/en/squads/361ca564/Tottenham-Hotspur-Stats" xr:uid="{79BE7784-C4A9-480E-ABEE-4CCB8BBBC5CF}"/>
    <hyperlink ref="AD413" r:id="rId1644" display="https://fbref.com/en/players/6fe90922/matchlogs/2023-2024/summary/Ivan-Perisic-Match-Logs" xr:uid="{9155C69E-C376-403F-BC62-C2D6F49782C1}"/>
    <hyperlink ref="B414" r:id="rId1645" display="https://fbref.com/en/players/53552942/Maximo-Perrone" xr:uid="{E1E656CA-5799-4145-99ED-CF4D4EEE83DA}"/>
    <hyperlink ref="C414" r:id="rId1646" display="https://fbref.com/en/country/ARG/Argentina-Football" xr:uid="{4E4256D9-FEB7-4F2E-AB74-843BFC2128DC}"/>
    <hyperlink ref="E414" r:id="rId1647" display="https://fbref.com/en/squads/b8fd03ef/Manchester-City-Stats" xr:uid="{B8481376-42CC-4716-A67E-BBD665B8575D}"/>
    <hyperlink ref="AD414" r:id="rId1648" display="https://fbref.com/en/players/53552942/matchlogs/2023-2024/summary/Maximo-Perrone-Match-Logs" xr:uid="{893C5220-C25F-45D6-AA4F-BD7A448517E3}"/>
    <hyperlink ref="B415" r:id="rId1649" display="https://fbref.com/en/players/0cf321c8/Djordje-Petrovic" xr:uid="{6A9A58D3-5B22-4629-99FC-5711BA356FB6}"/>
    <hyperlink ref="C415" r:id="rId1650" display="https://fbref.com/en/country/SRB/Serbia-Football" xr:uid="{4B01EA33-AC7B-4A18-B0E3-35E93648BEEB}"/>
    <hyperlink ref="E415" r:id="rId1651" display="https://fbref.com/en/squads/cff3d9bb/Chelsea-Stats" xr:uid="{9D2728D4-8B19-4A21-8E6A-2C7992E26069}"/>
    <hyperlink ref="AD415" r:id="rId1652" display="https://fbref.com/en/players/0cf321c8/matchlogs/2023-2024/summary/Djordje-Petrovic-Match-Logs" xr:uid="{A13FA65A-EDF8-4603-B456-B7A1BBF8C266}"/>
    <hyperlink ref="B416" r:id="rId1653" display="https://fbref.com/en/players/4f21d3af/Ashley-Phillips" xr:uid="{C12C66F7-C7F1-4E85-913D-7AF77AA8C596}"/>
    <hyperlink ref="C416" r:id="rId1654" display="https://fbref.com/en/country/WAL/Wales-Football" xr:uid="{F07C6EBD-0B95-4E70-ACFB-3176A79B4F1A}"/>
    <hyperlink ref="E416" r:id="rId1655" display="https://fbref.com/en/squads/361ca564/Tottenham-Hotspur-Stats" xr:uid="{C1B034F9-711E-4107-9278-3F46B4AE7769}"/>
    <hyperlink ref="AD416" r:id="rId1656" display="https://fbref.com/en/players/4f21d3af/matchlogs/2023-2024/summary/Ashley-Phillips-Match-Logs" xr:uid="{CD5906F0-02A1-4804-A9AA-51117934F4D9}"/>
    <hyperlink ref="B417" r:id="rId1657" display="https://fbref.com/en/players/4f565d77/Kalvin-Phillips" xr:uid="{5A73F2A2-D8C6-4D1B-9ADB-C4F71A9CC735}"/>
    <hyperlink ref="C417" r:id="rId1658" display="https://fbref.com/en/country/ENG/England-Football" xr:uid="{12D69DF2-BAB4-4C60-B7CF-E0DDBB3D0351}"/>
    <hyperlink ref="E417" r:id="rId1659" display="https://fbref.com/en/squads/b8fd03ef/Manchester-City-Stats" xr:uid="{E327B50C-726C-41C4-A56A-6A1CB2FC336E}"/>
    <hyperlink ref="AD417" r:id="rId1660" display="https://fbref.com/en/players/4f565d77/matchlogs/2023-2024/summary/Kalvin-Phillips-Match-Logs" xr:uid="{9441223B-1419-45A2-8B64-15ABBA829CCF}"/>
    <hyperlink ref="B418" r:id="rId1661" display="https://fbref.com/en/players/19f4d211/Jaden-Philogene-Bidace" xr:uid="{C51E861F-4CDD-4AFA-989B-D8555839B3AC}"/>
    <hyperlink ref="C418" r:id="rId1662" display="https://fbref.com/en/country/ENG/England-Football" xr:uid="{816FC87A-CD6E-46A4-A369-7D622AB6274C}"/>
    <hyperlink ref="E418" r:id="rId1663" display="https://fbref.com/en/squads/8602292d/Aston-Villa-Stats" xr:uid="{4E758552-0580-4EFF-B111-0F8885E32704}"/>
    <hyperlink ref="AD418" r:id="rId1664" display="https://fbref.com/en/players/19f4d211/matchlogs/2023-2024/summary/Jaden-Philogene-Bidace-Match-Logs" xr:uid="{EC804F63-4C81-45B4-B20A-5C69FCCC8DFF}"/>
    <hyperlink ref="B419" r:id="rId1665" display="https://fbref.com/en/players/4806ec67/Jordan-Pickford" xr:uid="{359D06D4-A720-44F6-A900-49A14318EF6D}"/>
    <hyperlink ref="C419" r:id="rId1666" display="https://fbref.com/en/country/ENG/England-Football" xr:uid="{E882F7C0-6702-4E28-A4E0-BEF829025F98}"/>
    <hyperlink ref="E419" r:id="rId1667" display="https://fbref.com/en/squads/d3fd31cc/Everton-Stats" xr:uid="{950F7C61-3971-40F2-9EFC-599EB29AB027}"/>
    <hyperlink ref="AD419" r:id="rId1668" display="https://fbref.com/en/players/4806ec67/matchlogs/2023-2024/summary/Jordan-Pickford-Match-Logs" xr:uid="{27C2D5B3-0D6C-40D6-81D0-EC1679FD75AB}"/>
    <hyperlink ref="B420" r:id="rId1669" display="https://fbref.com/en/players/e541326e/Ethan-Pinnock" xr:uid="{A1EBE434-7002-4B6A-8A71-765C0347CA1A}"/>
    <hyperlink ref="C420" r:id="rId1670" display="https://fbref.com/en/country/JAM/Jamaica-Football" xr:uid="{831788E0-0D28-44FA-A3CC-60D682AC9945}"/>
    <hyperlink ref="E420" r:id="rId1671" display="https://fbref.com/en/squads/cd051869/Brentford-Stats" xr:uid="{0F50AB97-0845-4B75-A19B-DA7B0700E45C}"/>
    <hyperlink ref="AD420" r:id="rId1672" display="https://fbref.com/en/players/e541326e/matchlogs/2023-2024/summary/Ethan-Pinnock-Match-Logs" xr:uid="{ABBA39F9-8AEC-4B97-BCB8-159F847C6E99}"/>
    <hyperlink ref="B421" r:id="rId1673" display="https://fbref.com/en/players/4b40d9ca/Nick-Pope" xr:uid="{CBF1FA34-3DF0-441B-A23D-F1F51043C3DD}"/>
    <hyperlink ref="C421" r:id="rId1674" display="https://fbref.com/en/country/ENG/England-Football" xr:uid="{21C994CA-86B3-41F8-9F8D-108F5E96FD84}"/>
    <hyperlink ref="E421" r:id="rId1675" display="https://fbref.com/en/squads/b2b47a98/Newcastle-United-Stats" xr:uid="{0667520C-5711-453F-BD64-C4768E606F04}"/>
    <hyperlink ref="AD421" r:id="rId1676" display="https://fbref.com/en/players/4b40d9ca/matchlogs/2023-2024/summary/Nick-Pope-Match-Logs" xr:uid="{6E6E86CA-12CA-4B19-8C1A-D84F01ABFB8B}"/>
    <hyperlink ref="B422" r:id="rId1677" display="https://fbref.com/en/players/27d0a506/Pedro-Porro" xr:uid="{44D76B6F-D2A3-487B-9CF7-3AF94D990885}"/>
    <hyperlink ref="C422" r:id="rId1678" display="https://fbref.com/en/country/ESP/Spain-Football" xr:uid="{995DAF45-09CC-433B-AE74-FBA648463AF0}"/>
    <hyperlink ref="E422" r:id="rId1679" display="https://fbref.com/en/squads/361ca564/Tottenham-Hotspur-Stats" xr:uid="{EFFF4C43-953F-401E-9487-B21A81C09709}"/>
    <hyperlink ref="AD422" r:id="rId1680" display="https://fbref.com/en/players/27d0a506/matchlogs/2023-2024/summary/Pedro-Porro-Match-Logs" xr:uid="{30F7BFCD-2D31-4E01-B7C7-3234C2362C32}"/>
    <hyperlink ref="B423" r:id="rId1681" display="https://fbref.com/en/players/4125cb98/Jarrell-Quansah" xr:uid="{775AACFD-1968-4E7D-B998-F4FCC9155EF7}"/>
    <hyperlink ref="C423" r:id="rId1682" display="https://fbref.com/en/country/ENG/England-Football" xr:uid="{36BFBB56-9D11-4B26-A2A9-7698E507647E}"/>
    <hyperlink ref="E423" r:id="rId1683" display="https://fbref.com/en/squads/822bd0ba/Liverpool-Stats" xr:uid="{64F99917-38B7-4858-8B1A-B9CBE09F8D73}"/>
    <hyperlink ref="AD423" r:id="rId1684" display="https://fbref.com/en/players/4125cb98/matchlogs/2023-2024/summary/Jarrell-Quansah-Match-Logs" xr:uid="{665A2529-F115-4457-82BA-0EAABCB17C98}"/>
    <hyperlink ref="B424" r:id="rId1685" display="https://fbref.com/en/players/67f649be/Ionut-Radu" xr:uid="{C00D91FE-751F-4194-8990-B17CB882C7D8}"/>
    <hyperlink ref="C424" r:id="rId1686" display="https://fbref.com/en/country/ROU/Romania-Football" xr:uid="{98175AD3-A8EE-4682-9C6A-31F8EA015D8C}"/>
    <hyperlink ref="E424" r:id="rId1687" display="https://fbref.com/en/squads/4ba7cbea/Bournemouth-Stats" xr:uid="{D7F59BB2-4835-48C8-BC0C-FB6A02948B7B}"/>
    <hyperlink ref="AD424" r:id="rId1688" display="https://fbref.com/en/players/67f649be/matchlogs/2023-2024/summary/Ionut-Radu-Match-Logs" xr:uid="{24152A25-18AB-4F7C-BDE6-971FBF0A6B7C}"/>
    <hyperlink ref="B425" r:id="rId1689" display="https://fbref.com/en/players/45685411/Jesuran-Rak-Sakyi" xr:uid="{99EFA547-753E-4A5C-9559-4ED637307906}"/>
    <hyperlink ref="C425" r:id="rId1690" display="https://fbref.com/en/country/ENG/England-Football" xr:uid="{1FD5877E-149B-4A88-90B1-C7B567F0F240}"/>
    <hyperlink ref="E425" r:id="rId1691" display="https://fbref.com/en/squads/47c64c55/Crystal-Palace-Stats" xr:uid="{AC023234-438B-4EED-9D18-5F2F033731CF}"/>
    <hyperlink ref="AD425" r:id="rId1692" display="https://fbref.com/en/players/45685411/matchlogs/2023-2024/summary/Jesuran-Rak-Sakyi-Match-Logs" xr:uid="{7E8BD3BB-3AF6-4C4C-AEE2-F59CF4E58E16}"/>
    <hyperlink ref="B426" r:id="rId1693" display="https://fbref.com/en/players/466fb2c5/Aaron-Ramsdale" xr:uid="{6D0FC6DD-5936-42CF-B082-78F45B4D7C6E}"/>
    <hyperlink ref="C426" r:id="rId1694" display="https://fbref.com/en/country/ENG/England-Football" xr:uid="{24FB8C2C-C89D-4FE8-8872-810B576DFFA7}"/>
    <hyperlink ref="E426" r:id="rId1695" display="https://fbref.com/en/squads/18bb7c10/Arsenal-Stats" xr:uid="{170AB638-CEA9-41CF-B577-ABA07705B9CA}"/>
    <hyperlink ref="AD426" r:id="rId1696" display="https://fbref.com/en/players/466fb2c5/matchlogs/2023-2024/summary/Aaron-Ramsdale-Match-Logs" xr:uid="{B7D2910E-1D52-4EAC-938A-5D841FFE7AEC}"/>
    <hyperlink ref="B427" r:id="rId1697" display="https://fbref.com/en/players/e1618c22/Aaron-Ramsey" xr:uid="{4AE8B4F9-426E-4E82-A2DC-B8241156CEBB}"/>
    <hyperlink ref="C427" r:id="rId1698" display="https://fbref.com/en/country/ENG/England-Football" xr:uid="{FDA9E059-7384-4281-A979-23C454FF1231}"/>
    <hyperlink ref="E427" r:id="rId1699" display="https://fbref.com/en/squads/943e8050/Burnley-Stats" xr:uid="{53060994-A6C3-42B9-BCDB-E614CBDA7293}"/>
    <hyperlink ref="AD427" r:id="rId1700" display="https://fbref.com/en/players/e1618c22/matchlogs/2023-2024/summary/Aaron-Ramsey-Match-Logs" xr:uid="{9A4935AA-F1EB-45EF-8843-5DF8BE6BFA8F}"/>
    <hyperlink ref="B428" r:id="rId1701" display="https://fbref.com/en/players/1544f145/Jacob-Ramsey" xr:uid="{63055BED-E561-4A5C-87E4-D7C391E4B321}"/>
    <hyperlink ref="C428" r:id="rId1702" display="https://fbref.com/en/country/ENG/England-Football" xr:uid="{96425282-0924-40A3-A7F5-58D9A52D9821}"/>
    <hyperlink ref="E428" r:id="rId1703" display="https://fbref.com/en/squads/8602292d/Aston-Villa-Stats" xr:uid="{8B86EE1D-E03F-49C2-8F17-C330BBE12A5C}"/>
    <hyperlink ref="AD428" r:id="rId1704" display="https://fbref.com/en/players/1544f145/matchlogs/2023-2024/summary/Jacob-Ramsey-Match-Logs" xr:uid="{8CC4DEB7-379E-465A-80A6-E84942531FE1}"/>
    <hyperlink ref="B429" r:id="rId1705" display="https://fbref.com/en/players/a1d5bd30/Marcus-Rashford" xr:uid="{0FCFDDF0-72CD-41F9-BA25-2E02D17A1378}"/>
    <hyperlink ref="C429" r:id="rId1706" display="https://fbref.com/en/country/ENG/England-Football" xr:uid="{4B2DE2B4-B79C-4548-921B-8D2433156961}"/>
    <hyperlink ref="E429" r:id="rId1707" display="https://fbref.com/en/squads/19538871/Manchester-United-Stats" xr:uid="{1CB9C860-AA4D-440F-AD17-D6E8808AF206}"/>
    <hyperlink ref="AD429" r:id="rId1708" display="https://fbref.com/en/players/a1d5bd30/matchlogs/2023-2024/summary/Marcus-Rashford-Match-Logs" xr:uid="{0B1BB6B6-381B-4028-B125-AD6E76928DAF}"/>
    <hyperlink ref="B430" r:id="rId1709" display="https://fbref.com/en/players/98ea5115/David-Raya" xr:uid="{0E8A9AC6-B270-4239-BC9A-77DE9247AC68}"/>
    <hyperlink ref="C430" r:id="rId1710" display="https://fbref.com/en/country/ESP/Spain-Football" xr:uid="{F0C0448E-4E50-4A61-83D3-F5FD9ED04F15}"/>
    <hyperlink ref="E430" r:id="rId1711" display="https://fbref.com/en/squads/18bb7c10/Arsenal-Stats" xr:uid="{C3BAF67B-97BB-4B0C-AADB-64E58FA8B03A}"/>
    <hyperlink ref="AD430" r:id="rId1712" display="https://fbref.com/en/players/98ea5115/matchlogs/2023-2024/summary/David-Raya-Match-Logs" xr:uid="{584FA4F3-AB9B-480B-B660-D3946F0D0366}"/>
    <hyperlink ref="B431" r:id="rId1713" display="https://fbref.com/en/players/9ad8d732/Jadan-Raymond" xr:uid="{CE213116-9845-478F-BC40-242669DBD458}"/>
    <hyperlink ref="C431" r:id="rId1714" display="https://fbref.com/en/country/WAL/Wales-Football" xr:uid="{76F67842-5B3C-4533-8C97-6FA762434373}"/>
    <hyperlink ref="E431" r:id="rId1715" display="https://fbref.com/en/squads/47c64c55/Crystal-Palace-Stats" xr:uid="{A746C020-9DDF-4C0D-8474-808429E7738E}"/>
    <hyperlink ref="AD431" r:id="rId1716" display="https://fbref.com/en/players/9ad8d732/matchlogs/2023-2024/summary/Jadan-Raymond-Match-Logs" xr:uid="{68429D88-2BC6-42E2-B6EB-E2FB80AC10B5}"/>
    <hyperlink ref="B432" r:id="rId1717" display="https://fbref.com/en/players/28b40c9c/Tim-Ream" xr:uid="{AA70BA20-C719-4ABD-868F-7CAFD78F7488}"/>
    <hyperlink ref="C432" r:id="rId1718" display="https://fbref.com/en/country/USA/United-States-Football" xr:uid="{F1E0380F-AF64-4A7E-A683-CBC2D4075992}"/>
    <hyperlink ref="E432" r:id="rId1719" display="https://fbref.com/en/squads/fd962109/Fulham-Stats" xr:uid="{6461CCAE-8F61-435D-8FEE-B1ADB95056FB}"/>
    <hyperlink ref="AD432" r:id="rId1720" display="https://fbref.com/en/players/28b40c9c/matchlogs/2023-2024/summary/Tim-Ream-Match-Logs" xr:uid="{C1FFEB00-9619-412D-8425-FF4671BBEE00}"/>
    <hyperlink ref="B433" r:id="rId1721" display="https://fbref.com/en/players/ab651565/Nathan-Redmond" xr:uid="{EFE28909-BE34-49CB-8633-0770F3162EB4}"/>
    <hyperlink ref="C433" r:id="rId1722" display="https://fbref.com/en/country/ENG/England-Football" xr:uid="{6B3C6DEC-2C6D-4BAF-B69F-C3571C68A4CF}"/>
    <hyperlink ref="E433" r:id="rId1723" display="https://fbref.com/en/squads/943e8050/Burnley-Stats" xr:uid="{CB483BA2-4705-4577-9399-F543C9976EB8}"/>
    <hyperlink ref="AD433" r:id="rId1724" display="https://fbref.com/en/players/ab651565/matchlogs/2023-2024/summary/Nathan-Redmond-Match-Logs" xr:uid="{DB0BAF70-35FA-4E48-A25B-EC89674755E3}"/>
    <hyperlink ref="B434" r:id="rId1725" display="https://fbref.com/en/players/803ae100/Harrison-Reed" xr:uid="{88C6674B-9627-4A03-B45F-6A2CD7BF5D64}"/>
    <hyperlink ref="C434" r:id="rId1726" display="https://fbref.com/en/country/ENG/England-Football" xr:uid="{DE82CA10-82BE-420C-8538-26D13E5D4EF9}"/>
    <hyperlink ref="E434" r:id="rId1727" display="https://fbref.com/en/squads/fd962109/Fulham-Stats" xr:uid="{363E395F-AF1F-4BB4-9D49-BB6B423AA93F}"/>
    <hyperlink ref="AD434" r:id="rId1728" display="https://fbref.com/en/players/803ae100/matchlogs/2023-2024/summary/Harrison-Reed-Match-Logs" xr:uid="{5023BE7D-7791-4BBF-BD2B-D4276FD0C6FA}"/>
    <hyperlink ref="B435" r:id="rId1729" display="https://fbref.com/en/players/3353737a/Sergio-Reguilon" xr:uid="{C4F856E0-7F02-4684-B3CB-A77F98C08ED1}"/>
    <hyperlink ref="C435" r:id="rId1730" display="https://fbref.com/en/country/ESP/Spain-Football" xr:uid="{DF497801-8C72-4787-9475-281C58778559}"/>
    <hyperlink ref="E435" r:id="rId1731" display="https://fbref.com/en/squads/19538871/Manchester-United-Stats" xr:uid="{02D99F23-D769-4288-8509-76D054735029}"/>
    <hyperlink ref="AD435" r:id="rId1732" display="https://fbref.com/en/players/3353737a/matchlogs/2023-2024/summary/Sergio-Reguilon-Match-Logs" xr:uid="{527E2BB1-6924-4248-B8B1-B18AC15669E1}"/>
    <hyperlink ref="B436" r:id="rId1733" display="https://fbref.com/en/players/0f7533cd/Bobby-Reid" xr:uid="{83DE13FE-00F8-43DA-A1C8-EB0BD520D270}"/>
    <hyperlink ref="C436" r:id="rId1734" display="https://fbref.com/en/country/JAM/Jamaica-Football" xr:uid="{27518592-0DB4-47DA-B0AC-E3BC60FFD2DA}"/>
    <hyperlink ref="E436" r:id="rId1735" display="https://fbref.com/en/squads/fd962109/Fulham-Stats" xr:uid="{7CCE0FE9-0510-45C5-A8EF-421C7EAC3226}"/>
    <hyperlink ref="AD436" r:id="rId1736" display="https://fbref.com/en/players/0f7533cd/matchlogs/2023-2024/summary/Bobby-Reid-Match-Logs" xr:uid="{53949B78-6C50-44B3-82EC-CE5FACDFE3B0}"/>
    <hyperlink ref="B437" r:id="rId1737" display="https://fbref.com/en/players/1c7012b8/Declan-Rice" xr:uid="{73612C3B-BF3F-40B4-9D68-44F82DAD4128}"/>
    <hyperlink ref="C437" r:id="rId1738" display="https://fbref.com/en/country/ENG/England-Football" xr:uid="{83CEABC0-4B00-4EDD-BADF-DC31E33C3F88}"/>
    <hyperlink ref="E437" r:id="rId1739" display="https://fbref.com/en/squads/18bb7c10/Arsenal-Stats" xr:uid="{04521FA7-CF57-4954-B0B7-76243851335F}"/>
    <hyperlink ref="AD437" r:id="rId1740" display="https://fbref.com/en/players/1c7012b8/matchlogs/2023-2024/summary/Declan-Rice-Match-Logs" xr:uid="{155DEC46-AC3A-481F-9224-0E7FB1B5A640}"/>
    <hyperlink ref="B438" r:id="rId1741" display="https://fbref.com/en/players/0a3d6d2b/Chris-Richards" xr:uid="{2C87F2C4-EC80-4C82-B9DB-780AB751E679}"/>
    <hyperlink ref="C438" r:id="rId1742" display="https://fbref.com/en/country/USA/United-States-Football" xr:uid="{34D1E8DC-A498-41D5-B820-50A781234D7B}"/>
    <hyperlink ref="E438" r:id="rId1743" display="https://fbref.com/en/squads/47c64c55/Crystal-Palace-Stats" xr:uid="{1583A4BE-42F0-4912-AF6F-B3EC8C21C4D5}"/>
    <hyperlink ref="AD438" r:id="rId1744" display="https://fbref.com/en/players/0a3d6d2b/matchlogs/2023-2024/summary/Chris-Richards-Match-Logs" xr:uid="{7A943093-76CC-426F-B068-D291C5A4AD96}"/>
    <hyperlink ref="B439" r:id="rId1745" display="https://fbref.com/en/players/fa031b34/Richarlison" xr:uid="{39117FF4-F5BA-4C00-8E35-06650C37E93C}"/>
    <hyperlink ref="C439" r:id="rId1746" display="https://fbref.com/en/country/BRA/Brazil-Football" xr:uid="{78A1E3E5-3079-476A-981A-9184D05C4044}"/>
    <hyperlink ref="E439" r:id="rId1747" display="https://fbref.com/en/squads/361ca564/Tottenham-Hotspur-Stats" xr:uid="{DBA6A46D-444E-4181-B928-255CD62BF827}"/>
    <hyperlink ref="AD439" r:id="rId1748" display="https://fbref.com/en/players/fa031b34/matchlogs/2023-2024/summary/Richarlison-Match-Logs" xr:uid="{89633346-00A1-483F-8AAA-E18DE5CF8659}"/>
    <hyperlink ref="B440" r:id="rId1749" display="https://fbref.com/en/players/7a1f2c08/Jairo-Riedewald" xr:uid="{0D2FF75F-6220-4760-BE7A-C4BD096BA9B9}"/>
    <hyperlink ref="C440" r:id="rId1750" display="https://fbref.com/en/country/NED/Netherlands-Football" xr:uid="{729536BC-64F1-4AFD-97A7-FBF63D15F08A}"/>
    <hyperlink ref="E440" r:id="rId1751" display="https://fbref.com/en/squads/47c64c55/Crystal-Palace-Stats" xr:uid="{A7006E8B-1745-4F40-B775-4CFBF49F906D}"/>
    <hyperlink ref="AD440" r:id="rId1752" display="https://fbref.com/en/players/7a1f2c08/matchlogs/2023-2024/summary/Jairo-Riedewald-Match-Logs" xr:uid="{4185A450-C2F0-41D4-A9C3-C3DC7712F1DC}"/>
    <hyperlink ref="B441" r:id="rId1753" display="https://fbref.com/en/players/71ef519e/Matt-Ritchie" xr:uid="{3F1123E7-D757-4E0A-8632-20C073E907BB}"/>
    <hyperlink ref="C441" r:id="rId1754" display="https://fbref.com/en/country/SCO/Scotland-Football" xr:uid="{7182DE76-02D9-4C0A-B833-EE7C7FDB11DF}"/>
    <hyperlink ref="E441" r:id="rId1755" display="https://fbref.com/en/squads/b2b47a98/Newcastle-United-Stats" xr:uid="{E7657F73-8A4F-408A-928E-03EE274CEE66}"/>
    <hyperlink ref="AD441" r:id="rId1756" display="https://fbref.com/en/players/71ef519e/matchlogs/2023-2024/summary/Matt-Ritchie-Match-Logs" xr:uid="{4DB82E9A-2BBA-42A2-80DE-46B9774E18CB}"/>
    <hyperlink ref="B442" r:id="rId1757" display="https://fbref.com/en/players/24fae784/Connor-Roberts" xr:uid="{269E1DBB-75CE-406B-9559-749715ECD4DE}"/>
    <hyperlink ref="C442" r:id="rId1758" display="https://fbref.com/en/country/WAL/Wales-Football" xr:uid="{B233ED83-8047-4A74-9BFA-2B4A54B250A8}"/>
    <hyperlink ref="E442" r:id="rId1759" display="https://fbref.com/en/squads/943e8050/Burnley-Stats" xr:uid="{EDCB761A-76AE-430C-9C98-C5D242B8CE61}"/>
    <hyperlink ref="AD442" r:id="rId1760" display="https://fbref.com/en/players/24fae784/matchlogs/2023-2024/summary/Connor-Roberts-Match-Logs" xr:uid="{0577E1D4-9AF8-4BD9-B74A-D0911ADA83F4}"/>
    <hyperlink ref="B443" r:id="rId1761" display="https://fbref.com/en/players/2e4f5f03/Andrew-Robertson" xr:uid="{B90EFC67-89E3-4C79-A6DD-C806F1F0B089}"/>
    <hyperlink ref="C443" r:id="rId1762" display="https://fbref.com/en/country/SCO/Scotland-Football" xr:uid="{541BD77C-39AF-410F-8067-B9000E203E3E}"/>
    <hyperlink ref="E443" r:id="rId1763" display="https://fbref.com/en/squads/822bd0ba/Liverpool-Stats" xr:uid="{8E87A04F-8E9D-4F4B-9A07-81C429DB7CE2}"/>
    <hyperlink ref="AD443" r:id="rId1764" display="https://fbref.com/en/players/2e4f5f03/matchlogs/2023-2024/summary/Andrew-Robertson-Match-Logs" xr:uid="{E06D947C-443F-46AB-A22D-DDCBD5B18C8B}"/>
    <hyperlink ref="B444" r:id="rId1765" display="https://fbref.com/en/players/289601e6/Antonee-Robinson" xr:uid="{77DC404A-3ABD-43FF-AD53-1066CE16DFD1}"/>
    <hyperlink ref="C444" r:id="rId1766" display="https://fbref.com/en/country/USA/United-States-Football" xr:uid="{5BB000A8-9DD7-4980-BF03-032DF5C0DD90}"/>
    <hyperlink ref="E444" r:id="rId1767" display="https://fbref.com/en/squads/fd962109/Fulham-Stats" xr:uid="{203CE18E-0F4C-4ABF-AE6C-BFC83A336A40}"/>
    <hyperlink ref="AD444" r:id="rId1768" display="https://fbref.com/en/players/289601e6/matchlogs/2023-2024/summary/Antonee-Robinson-Match-Logs" xr:uid="{D427F23F-C70C-4CA1-9D0E-024770335040}"/>
    <hyperlink ref="B445" r:id="rId1769" display="https://fbref.com/en/players/7399c7a8/Jack-Robinson" xr:uid="{91194277-FD0E-4B37-973D-596085285631}"/>
    <hyperlink ref="C445" r:id="rId1770" display="https://fbref.com/en/country/ENG/England-Football" xr:uid="{63E5F23E-96D2-4064-81A2-22177BF70F61}"/>
    <hyperlink ref="E445" r:id="rId1771" display="https://fbref.com/en/squads/1df6b87e/Sheffield-United-Stats" xr:uid="{45868F29-AC19-424A-A74B-810236766F62}"/>
    <hyperlink ref="AD445" r:id="rId1772" display="https://fbref.com/en/players/7399c7a8/matchlogs/2023-2024/summary/Jack-Robinson-Match-Logs" xr:uid="{D68FC4CD-589E-441A-BBC7-6372B6DC8491}"/>
    <hyperlink ref="B446" r:id="rId1773" display="https://fbref.com/en/players/17acc2ed/Marek-Rodak" xr:uid="{F073130C-1FFE-47E8-B380-AE7BE86858EA}"/>
    <hyperlink ref="C446" r:id="rId1774" display="https://fbref.com/en/country/SVK/Slovakia-Football" xr:uid="{BF555D2F-0515-46D4-9781-5B009B25E680}"/>
    <hyperlink ref="E446" r:id="rId1775" display="https://fbref.com/en/squads/fd962109/Fulham-Stats" xr:uid="{0D75408C-F79E-46CC-A6FB-D7ADAC389FCF}"/>
    <hyperlink ref="AD446" r:id="rId1776" display="https://fbref.com/en/players/17acc2ed/matchlogs/2023-2024/summary/Marek-Rodak-Match-Logs" xr:uid="{79DC2120-A48F-488E-A2B1-867A0731285A}"/>
    <hyperlink ref="B447" r:id="rId1777" display="https://fbref.com/en/players/6434f10d/Rodri" xr:uid="{AC60DFE8-7149-44D8-BD41-720A82F611C4}"/>
    <hyperlink ref="C447" r:id="rId1778" display="https://fbref.com/en/country/ESP/Spain-Football" xr:uid="{85F692C2-E312-41F2-83AF-0018794B3A8C}"/>
    <hyperlink ref="E447" r:id="rId1779" display="https://fbref.com/en/squads/b8fd03ef/Manchester-City-Stats" xr:uid="{D6EB7EC3-B1A6-4A75-B130-227F05195BB2}"/>
    <hyperlink ref="AD447" r:id="rId1780" display="https://fbref.com/en/players/6434f10d/matchlogs/2023-2024/summary/Rodri-Match-Logs" xr:uid="{A4008107-F0CE-4744-BB6E-2EA4D2AA5E88}"/>
    <hyperlink ref="B448" r:id="rId1781" display="https://fbref.com/en/players/4ab53cdb/Jay-Rodriguez" xr:uid="{BCA05D49-B0C3-4C6C-9990-22F54F7533D0}"/>
    <hyperlink ref="C448" r:id="rId1782" display="https://fbref.com/en/country/ENG/England-Football" xr:uid="{3365FE25-89C2-4E1A-9E32-6F1DE1A0FCD1}"/>
    <hyperlink ref="E448" r:id="rId1783" display="https://fbref.com/en/squads/943e8050/Burnley-Stats" xr:uid="{8D3D9274-F771-4A85-8A56-C61433D628CC}"/>
    <hyperlink ref="AD448" r:id="rId1784" display="https://fbref.com/en/players/4ab53cdb/matchlogs/2023-2024/summary/Jay-Rodriguez-Match-Logs" xr:uid="{A74CAA20-A284-4EF9-AF70-3A98AF43DE9C}"/>
    <hyperlink ref="B449" r:id="rId1785" display="https://fbref.com/en/players/57c94db2/Mads-Roerslev" xr:uid="{3B702BAB-F02C-4505-A928-21ACF5D55108}"/>
    <hyperlink ref="C449" r:id="rId1786" display="https://fbref.com/en/country/DEN/Denmark-Football" xr:uid="{132528A9-C415-439B-9E68-2AA473DCD411}"/>
    <hyperlink ref="E449" r:id="rId1787" display="https://fbref.com/en/squads/cd051869/Brentford-Stats" xr:uid="{0374F6AF-6336-40E6-87D3-9EF7E94853E2}"/>
    <hyperlink ref="AD449" r:id="rId1788" display="https://fbref.com/en/players/57c94db2/matchlogs/2023-2024/summary/Mads-Roerslev-Match-Logs" xr:uid="{A570CD7E-07E7-41D7-8691-704EDB660873}"/>
    <hyperlink ref="B450" r:id="rId1789" display="https://fbref.com/en/players/a3d94a58/Cristian-Romero" xr:uid="{2ED6075F-03AC-4308-ABC4-552D5FE1ACA0}"/>
    <hyperlink ref="C450" r:id="rId1790" display="https://fbref.com/en/country/ARG/Argentina-Football" xr:uid="{C607E88E-CB14-4DC9-A43D-94D9020DC15B}"/>
    <hyperlink ref="E450" r:id="rId1791" display="https://fbref.com/en/squads/361ca564/Tottenham-Hotspur-Stats" xr:uid="{E590F76D-2F78-44F4-8D9D-DB63A577CFF9}"/>
    <hyperlink ref="AD450" r:id="rId1792" display="https://fbref.com/en/players/a3d94a58/matchlogs/2023-2024/summary/Cristian-Romero-Match-Logs" xr:uid="{7CD676CB-9A95-401B-B071-8CC0639A3320}"/>
    <hyperlink ref="B451" r:id="rId1793" display="https://fbref.com/en/players/10a10454/Joe-Rothwell" xr:uid="{2E3DEE8B-A083-4CAC-BC67-539AE066C2D4}"/>
    <hyperlink ref="C451" r:id="rId1794" display="https://fbref.com/en/country/ENG/England-Football" xr:uid="{2D8031BF-C474-418F-92A2-B08388E1C15F}"/>
    <hyperlink ref="E451" r:id="rId1795" display="https://fbref.com/en/squads/4ba7cbea/Bournemouth-Stats" xr:uid="{81B33B96-B5BE-4082-8E0D-2E4B62BC6BB1}"/>
    <hyperlink ref="AD451" r:id="rId1796" display="https://fbref.com/en/players/10a10454/matchlogs/2023-2024/summary/Joe-Rothwell-Match-Logs" xr:uid="{4DA8441E-FC6E-45ED-9AF2-4A564742BFF2}"/>
    <hyperlink ref="B452" r:id="rId1797" display="https://fbref.com/en/players/a9b1c319/Pelly-Ruddock-Mpanzu" xr:uid="{9785FFF2-A499-4737-BAA9-F82B6E78241F}"/>
    <hyperlink ref="C452" r:id="rId1798" display="https://fbref.com/en/country/COD/Congo-DR-Football" xr:uid="{57A0D27F-9283-4802-87D5-002B6656FF14}"/>
    <hyperlink ref="E452" r:id="rId1799" display="https://fbref.com/en/squads/e297cd13/Luton-Town-Stats" xr:uid="{ECFC8926-E9A4-4C39-BD56-644CC7EC5FB2}"/>
    <hyperlink ref="AD452" r:id="rId1800" display="https://fbref.com/en/players/a9b1c319/matchlogs/2023-2024/summary/Pelly-Ruddock-Mpanzu-Match-Logs" xr:uid="{F07A8253-355B-4A16-8B79-C9A340347C6B}"/>
    <hyperlink ref="B453" r:id="rId1801" display="https://fbref.com/en/players/903b6e8b/Jose-Sa" xr:uid="{1D15B722-D2DD-4BB6-A80B-41AFD7ECA536}"/>
    <hyperlink ref="C453" r:id="rId1802" display="https://fbref.com/en/country/POR/Portugal-Football" xr:uid="{E9D3E423-A4D0-42A8-A0D9-877D877C9721}"/>
    <hyperlink ref="E453" r:id="rId1803" display="https://fbref.com/en/squads/8cec06e1/Wolverhampton-Wanderers-Stats" xr:uid="{6B672234-EF32-46E2-BB5D-B96DA37C9318}"/>
    <hyperlink ref="AD453" r:id="rId1804" display="https://fbref.com/en/players/903b6e8b/matchlogs/2023-2024/summary/Jose-Sa-Match-Logs" xr:uid="{DA66A21C-79E3-46D8-A7CC-89431A47C1A3}"/>
    <hyperlink ref="B454" r:id="rId1805" display="https://fbref.com/en/players/bc7dc64d/Bukayo-Saka" xr:uid="{409E4F6C-C0CC-49DA-A3B8-B8F1C42A099C}"/>
    <hyperlink ref="C454" r:id="rId1806" display="https://fbref.com/en/country/ENG/England-Football" xr:uid="{78A0D777-A9F4-4F1C-8A57-AF907F57EBF2}"/>
    <hyperlink ref="E454" r:id="rId1807" display="https://fbref.com/en/squads/18bb7c10/Arsenal-Stats" xr:uid="{0B9A269E-CD09-4A49-B27C-3E7A52FFFAB3}"/>
    <hyperlink ref="AD454" r:id="rId1808" display="https://fbref.com/en/players/bc7dc64d/matchlogs/2023-2024/summary/Bukayo-Saka-Match-Logs" xr:uid="{6E752079-515D-4995-BB1A-884DD7362DF3}"/>
    <hyperlink ref="B455" r:id="rId1809" display="https://fbref.com/en/players/e342ad68/Mohamed-Salah" xr:uid="{22FD4428-C5D1-4CA3-B241-4B4B4105FE98}"/>
    <hyperlink ref="C455" r:id="rId1810" display="https://fbref.com/en/country/EGY/Egypt-Football" xr:uid="{60166570-427B-4A21-A581-A136B74CEDD0}"/>
    <hyperlink ref="E455" r:id="rId1811" display="https://fbref.com/en/squads/822bd0ba/Liverpool-Stats" xr:uid="{E59705D3-F414-42B9-8726-BE4312ACA2C7}"/>
    <hyperlink ref="AD455" r:id="rId1812" display="https://fbref.com/en/players/e342ad68/matchlogs/2023-2024/summary/Mohamed-Salah-Match-Logs" xr:uid="{38B67459-F2B7-458B-A023-303A0F3E1EF5}"/>
    <hyperlink ref="B456" r:id="rId1813" display="https://fbref.com/en/players/972aeb2a/William-Saliba" xr:uid="{B36E4281-D680-4F26-8C4C-7B40BA674726}"/>
    <hyperlink ref="C456" r:id="rId1814" display="https://fbref.com/en/country/FRA/France-Football" xr:uid="{0C429D82-7FDC-4DC7-98BA-7EC4E096C9DD}"/>
    <hyperlink ref="E456" r:id="rId1815" display="https://fbref.com/en/squads/18bb7c10/Arsenal-Stats" xr:uid="{AF8F8AAD-30F5-47FF-8039-1D7969DD9E05}"/>
    <hyperlink ref="AD456" r:id="rId1816" display="https://fbref.com/en/players/972aeb2a/matchlogs/2023-2024/summary/William-Saliba-Match-Logs" xr:uid="{6C820A44-27BD-40FB-A042-E70421586356}"/>
    <hyperlink ref="B457" r:id="rId1817" display="https://fbref.com/en/players/1b4f1169/Albert-Sambi-Lokonga" xr:uid="{F4B86AD0-7D97-418C-817F-A878AD681185}"/>
    <hyperlink ref="C457" r:id="rId1818" display="https://fbref.com/en/country/BEL/Belgium-Football" xr:uid="{2EAA42B1-C075-4FBE-AC43-C1A73F868F02}"/>
    <hyperlink ref="E457" r:id="rId1819" display="https://fbref.com/en/squads/e297cd13/Luton-Town-Stats" xr:uid="{DB0F2535-6AD0-4125-A41E-35C4BC25A71E}"/>
    <hyperlink ref="AD457" r:id="rId1820" display="https://fbref.com/en/players/1b4f1169/matchlogs/2023-2024/summary/Albert-Sambi-Lokonga-Match-Logs" xr:uid="{79F55025-B948-495C-A0FB-9B0A23D3632E}"/>
    <hyperlink ref="B458" r:id="rId1821" display="https://fbref.com/en/players/da7b447d/Davinson-Sanchez" xr:uid="{02F8E2CC-649F-4111-9951-381A91D79D0A}"/>
    <hyperlink ref="C458" r:id="rId1822" display="https://fbref.com/en/country/COL/Colombia-Football" xr:uid="{FF17DCB6-9480-4660-8239-10320F9ADD2B}"/>
    <hyperlink ref="E458" r:id="rId1823" display="https://fbref.com/en/squads/361ca564/Tottenham-Hotspur-Stats" xr:uid="{1B7AD625-CB54-48FF-8453-D3262926C0B4}"/>
    <hyperlink ref="AD458" r:id="rId1824" display="https://fbref.com/en/players/da7b447d/matchlogs/2023-2024/summary/Davinson-Sanchez-Match-Logs" xr:uid="{751E8BBA-44F9-4323-B3D7-4D4CEA268B3D}"/>
    <hyperlink ref="B459" r:id="rId1825" display="https://fbref.com/en/players/6a713852/Robert-Sanchez" xr:uid="{CED3F1A1-B38E-4C68-903D-A9BB1E852145}"/>
    <hyperlink ref="C459" r:id="rId1826" display="https://fbref.com/en/country/ESP/Spain-Football" xr:uid="{667E66A9-8FFC-401E-ABE3-3F00319BA6F7}"/>
    <hyperlink ref="E459" r:id="rId1827" display="https://fbref.com/en/squads/cff3d9bb/Chelsea-Stats" xr:uid="{B2AFF484-4BAE-4DB2-AC28-F4EC28535D9D}"/>
    <hyperlink ref="AD459" r:id="rId1828" display="https://fbref.com/en/players/6a713852/matchlogs/2023-2024/summary/Robert-Sanchez-Match-Logs" xr:uid="{9FF0C0D9-95E4-4AFB-984D-933A39108772}"/>
    <hyperlink ref="B460" r:id="rId1829" display="https://fbref.com/en/players/dbf053da/Jadon-Sancho" xr:uid="{13042743-303F-40E3-B7E6-E957015001EF}"/>
    <hyperlink ref="C460" r:id="rId1830" display="https://fbref.com/en/country/ENG/England-Football" xr:uid="{10D749EF-E89F-47BB-9DBB-7D504C007CB3}"/>
    <hyperlink ref="E460" r:id="rId1831" display="https://fbref.com/en/squads/19538871/Manchester-United-Stats" xr:uid="{E2A31F98-86F4-4FF3-830E-BB2F5F97EDA6}"/>
    <hyperlink ref="AD460" r:id="rId1832" display="https://fbref.com/en/players/dbf053da/matchlogs/2023-2024/summary/Jadon-Sancho-Match-Logs" xr:uid="{C88B06EA-7BE4-4A18-8C63-BAD3B6500949}"/>
    <hyperlink ref="B461" r:id="rId1833" display="https://fbref.com/en/players/bced0375/Ibrahim-Sangare" xr:uid="{36AE7724-38A7-495B-83CD-9C7813B3787D}"/>
    <hyperlink ref="C461" r:id="rId1834" display="https://fbref.com/en/country/CIV/Cote-dIvoire-Football" xr:uid="{7315A471-8C1D-4551-A496-2625755BCFD7}"/>
    <hyperlink ref="E461" r:id="rId1835" display="https://fbref.com/en/squads/e4a775cb/Nottingham-Forest-Stats" xr:uid="{FB2EB67A-D4C9-4FC7-A133-B05651A16279}"/>
    <hyperlink ref="AD461" r:id="rId1836" display="https://fbref.com/en/players/bced0375/matchlogs/2023-2024/summary/Ibrahim-Sangare-Match-Logs" xr:uid="{377BAC37-609D-4F08-80AB-FF6D2A5096A3}"/>
    <hyperlink ref="B462" r:id="rId1837" display="https://fbref.com/en/players/dd745366/Andrey-Santos" xr:uid="{43717B9C-5904-49A5-85A2-8C95921CB32D}"/>
    <hyperlink ref="C462" r:id="rId1838" display="https://fbref.com/en/country/BRA/Brazil-Football" xr:uid="{395F2FE3-096D-4AD8-88E2-76B9EB8A48A2}"/>
    <hyperlink ref="E462" r:id="rId1839" display="https://fbref.com/en/squads/cff3d9bb/Chelsea-Stats" xr:uid="{69471032-490F-4E3E-AAA8-EB769CD79A00}"/>
    <hyperlink ref="AD462" r:id="rId1840" display="https://fbref.com/en/players/dd745366/matchlogs/2023-2024/summary/Andrey-Santos-Match-Logs" xr:uid="{0539FDD0-187C-4266-921A-EAF3C7990CA7}"/>
    <hyperlink ref="B463" r:id="rId1841" display="https://fbref.com/en/players/dd745366/Andrey-Santos" xr:uid="{6634D025-8CC0-43AB-B092-68983E5C4C00}"/>
    <hyperlink ref="C463" r:id="rId1842" display="https://fbref.com/en/country/BRA/Brazil-Football" xr:uid="{1794C609-184A-40A4-B397-6192C9F7B68A}"/>
    <hyperlink ref="E463" r:id="rId1843" display="https://fbref.com/en/squads/e4a775cb/Nottingham-Forest-Stats" xr:uid="{2961379B-FB02-4BEE-823D-6BC062C430FE}"/>
    <hyperlink ref="AD463" r:id="rId1844" display="https://fbref.com/en/players/dd745366/matchlogs/2023-2024/summary/Andrey-Santos-Match-Logs" xr:uid="{3C00BAC6-7F59-444A-B1C0-65DC66BF351A}"/>
    <hyperlink ref="B464" r:id="rId1845" display="https://fbref.com/en/players/9744ff80/Pablo-Sarabia" xr:uid="{8B3ACABD-760A-4FBE-9A59-24F91C93AC8C}"/>
    <hyperlink ref="C464" r:id="rId1846" display="https://fbref.com/en/country/ESP/Spain-Football" xr:uid="{B323B4AA-1283-42B2-99E9-7258EA80D3D1}"/>
    <hyperlink ref="E464" r:id="rId1847" display="https://fbref.com/en/squads/8cec06e1/Wolverhampton-Wanderers-Stats" xr:uid="{3917049D-D528-4687-AFBD-8DA411263876}"/>
    <hyperlink ref="AD464" r:id="rId1848" display="https://fbref.com/en/players/9744ff80/matchlogs/2023-2024/summary/Pablo-Sarabia-Match-Logs" xr:uid="{17D17CD5-A969-4C76-B505-301E31495AD7}"/>
    <hyperlink ref="B465" r:id="rId1849" display="https://fbref.com/en/players/37739c71/Calum-Scanlon" xr:uid="{7A2A01B6-31AB-4FF4-BCE0-F3590EED9621}"/>
    <hyperlink ref="C465" r:id="rId1850" display="https://fbref.com/en/country/ENG/England-Football" xr:uid="{901F5219-FCE3-4A89-B698-FAB515689E19}"/>
    <hyperlink ref="E465" r:id="rId1851" display="https://fbref.com/en/squads/822bd0ba/Liverpool-Stats" xr:uid="{0F2C2D7D-46E8-42D7-A1F8-CD58E722211A}"/>
    <hyperlink ref="AD465" r:id="rId1852" display="https://fbref.com/en/players/37739c71/matchlogs/2023-2024/summary/Calum-Scanlon-Match-Logs" xr:uid="{CD45CE64-BB82-4808-A7D4-FBB7598EC329}"/>
    <hyperlink ref="B466" r:id="rId1853" display="https://fbref.com/en/players/52afb588/Kevin-Schade" xr:uid="{ED70C2D2-C020-4122-B258-DE76248C86B9}"/>
    <hyperlink ref="C466" r:id="rId1854" display="https://fbref.com/en/country/GER/Germany-Football" xr:uid="{5B049522-C692-4546-A64D-B809824766AA}"/>
    <hyperlink ref="E466" r:id="rId1855" display="https://fbref.com/en/squads/cd051869/Brentford-Stats" xr:uid="{32F16589-269A-4D16-95B9-ECF3FE13BF7D}"/>
    <hyperlink ref="AD466" r:id="rId1856" display="https://fbref.com/en/players/52afb588/matchlogs/2023-2024/summary/Kevin-Schade-Match-Logs" xr:uid="{D6AE90D2-46E5-4BDF-AF83-9966BBA5ED70}"/>
    <hyperlink ref="B467" r:id="rId1857" display="https://fbref.com/en/players/c8aa95da/Fabian-Schar" xr:uid="{44C77DC8-4C5C-4449-B00C-507FB74891D5}"/>
    <hyperlink ref="C467" r:id="rId1858" display="https://fbref.com/en/country/SUI/Switzerland-Football" xr:uid="{8F205165-B9BE-4FC3-8D94-8B94FC90F65A}"/>
    <hyperlink ref="E467" r:id="rId1859" display="https://fbref.com/en/squads/b2b47a98/Newcastle-United-Stats" xr:uid="{0BA71C78-F47B-4C81-9C34-DD5C63391349}"/>
    <hyperlink ref="AD467" r:id="rId1860" display="https://fbref.com/en/players/c8aa95da/matchlogs/2023-2024/summary/Fabian-Schar-Match-Logs" xr:uid="{DF909020-0686-454B-A825-3EE78D7785D8}"/>
    <hyperlink ref="B468" r:id="rId1861" display="https://fbref.com/en/players/3312f911/Jeffrey-Schlupp" xr:uid="{6042A238-C720-4886-BDD3-4D61540EAC38}"/>
    <hyperlink ref="C468" r:id="rId1862" display="https://fbref.com/en/country/GHA/Ghana-Football" xr:uid="{80680DA4-BFCC-4405-81E3-78CC8093A2F9}"/>
    <hyperlink ref="E468" r:id="rId1863" display="https://fbref.com/en/squads/47c64c55/Crystal-Palace-Stats" xr:uid="{077E9581-5523-4BCC-827A-E926400DCD6A}"/>
    <hyperlink ref="AD468" r:id="rId1864" display="https://fbref.com/en/players/3312f911/matchlogs/2023-2024/summary/Jeffrey-Schlupp-Match-Logs" xr:uid="{EF56D48F-A2A5-460E-A9E1-B75D2893B5CF}"/>
    <hyperlink ref="B469" r:id="rId1865" display="https://fbref.com/en/players/104d0bb8/Alex-Scott" xr:uid="{3AFE3A06-4695-4A04-BEC0-E9D7CE374F2D}"/>
    <hyperlink ref="C469" r:id="rId1866" display="https://fbref.com/en/country/ENG/England-Football" xr:uid="{8E9FAB2D-FCE0-4F17-A4D7-D9CCD41395A6}"/>
    <hyperlink ref="E469" r:id="rId1867" display="https://fbref.com/en/squads/4ba7cbea/Bournemouth-Stats" xr:uid="{22CF0BB4-F39C-489F-B38C-5F82543CD912}"/>
    <hyperlink ref="AD469" r:id="rId1868" display="https://fbref.com/en/players/104d0bb8/matchlogs/2023-2024/summary/Alex-Scott-Match-Logs" xr:uid="{230950C4-04E1-4182-9764-DD1E44C65961}"/>
    <hyperlink ref="B470" r:id="rId1869" display="https://fbref.com/en/players/d04b94db/Nelson-Semedo" xr:uid="{BBEE8A34-4870-471E-B753-57C127042A75}"/>
    <hyperlink ref="C470" r:id="rId1870" display="https://fbref.com/en/country/POR/Portugal-Football" xr:uid="{E3102A82-43C1-4339-948B-14CCDC460C09}"/>
    <hyperlink ref="E470" r:id="rId1871" display="https://fbref.com/en/squads/8cec06e1/Wolverhampton-Wanderers-Stats" xr:uid="{33F312D9-401A-4516-ABF5-C39817C377CF}"/>
    <hyperlink ref="AD470" r:id="rId1872" display="https://fbref.com/en/players/d04b94db/matchlogs/2023-2024/summary/Nelson-Semedo-Match-Logs" xr:uid="{4A239686-FC0C-4B6F-A023-E16677A64DB7}"/>
    <hyperlink ref="B471" r:id="rId1873" display="https://fbref.com/en/players/efd2ec23/Antoine-Semenyo" xr:uid="{5E06DFDB-082C-4F65-9B77-482CAFFD740A}"/>
    <hyperlink ref="C471" r:id="rId1874" display="https://fbref.com/en/country/GHA/Ghana-Football" xr:uid="{68DC7F76-3BD3-44AB-989D-FF5FC53961A5}"/>
    <hyperlink ref="E471" r:id="rId1875" display="https://fbref.com/en/squads/4ba7cbea/Bournemouth-Stats" xr:uid="{5B6583F6-C43D-436E-A1D7-4C8D3C8075F1}"/>
    <hyperlink ref="AD471" r:id="rId1876" display="https://fbref.com/en/players/efd2ec23/matchlogs/2023-2024/summary/Antoine-Semenyo-Match-Logs" xr:uid="{2BA8EF08-CD97-4174-9381-1AE100CA52D1}"/>
    <hyperlink ref="B472" r:id="rId1877" display="https://fbref.com/en/players/35141f4c/Marcos-Senesi" xr:uid="{44D2D5A9-10C8-4B77-9F62-F188905721D8}"/>
    <hyperlink ref="C472" r:id="rId1878" display="https://fbref.com/en/country/ARG/Argentina-Football" xr:uid="{9DF4AECA-99E8-4EEE-B590-BF6A490E6BE7}"/>
    <hyperlink ref="E472" r:id="rId1879" display="https://fbref.com/en/squads/4ba7cbea/Bournemouth-Stats" xr:uid="{3307E90B-CF02-42C5-AE73-2B016FFAB3EE}"/>
    <hyperlink ref="AD472" r:id="rId1880" display="https://fbref.com/en/players/35141f4c/matchlogs/2023-2024/summary/Marcos-Senesi-Match-Logs" xr:uid="{F898D796-B9E0-442C-8630-485EE67EA23B}"/>
    <hyperlink ref="B473" r:id="rId1881" display="https://fbref.com/en/players/e4e0deaa/Femi-Seriki" xr:uid="{6235ABD6-C078-4154-AE0F-912CAD416FE6}"/>
    <hyperlink ref="C473" r:id="rId1882" display="https://fbref.com/en/country/ENG/England-Football" xr:uid="{1C4F40E4-0DCD-402E-AF0F-B0AB44503C74}"/>
    <hyperlink ref="E473" r:id="rId1883" display="https://fbref.com/en/squads/1df6b87e/Sheffield-United-Stats" xr:uid="{EC447B66-E564-43B8-83C5-5FBA44B8E1CA}"/>
    <hyperlink ref="AD473" r:id="rId1884" display="https://fbref.com/en/players/e4e0deaa/matchlogs/2023-2024/summary/Femi-Seriki-Match-Logs" xr:uid="{0C0277DE-E45C-4887-899F-D93BCA383760}"/>
    <hyperlink ref="B474" r:id="rId1885" display="https://fbref.com/en/players/9c94165b/Luke-Shaw" xr:uid="{734BCD71-E1B4-4889-8ECE-970E97770C58}"/>
    <hyperlink ref="C474" r:id="rId1886" display="https://fbref.com/en/country/ENG/England-Football" xr:uid="{0C5B4D14-A3ED-48C3-B3B8-D5D13B749A7E}"/>
    <hyperlink ref="E474" r:id="rId1887" display="https://fbref.com/en/squads/19538871/Manchester-United-Stats" xr:uid="{7498A302-8AA9-466D-B012-85DCFD68EC3C}"/>
    <hyperlink ref="AD474" r:id="rId1888" display="https://fbref.com/en/players/9c94165b/matchlogs/2023-2024/summary/Luke-Shaw-Match-Logs" xr:uid="{EDCE188A-7B34-4C8B-9DEC-53671F26FEC6}"/>
    <hyperlink ref="B475" r:id="rId1889" display="https://fbref.com/en/players/ee7c0a5e/James-Shea" xr:uid="{058918D0-7BC8-4E6B-9942-E855685D95D2}"/>
    <hyperlink ref="C475" r:id="rId1890" display="https://fbref.com/en/country/ENG/England-Football" xr:uid="{7690BA50-9E89-48C7-966A-754FE9161639}"/>
    <hyperlink ref="E475" r:id="rId1891" display="https://fbref.com/en/squads/e297cd13/Luton-Town-Stats" xr:uid="{93C7E861-E189-4E0D-A844-9505B67A336C}"/>
    <hyperlink ref="AD475" r:id="rId1892" display="https://fbref.com/en/players/ee7c0a5e/matchlogs/2023-2024/summary/James-Shea-Match-Logs" xr:uid="{8BCBDE03-3426-454B-828D-CAA22677142C}"/>
    <hyperlink ref="B476" r:id="rId1893" display="https://fbref.com/en/players/3eb22ec9/Bernardo-Silva" xr:uid="{3DF0DDFC-5AE6-4C3E-86AC-F5027EDFBC42}"/>
    <hyperlink ref="C476" r:id="rId1894" display="https://fbref.com/en/country/POR/Portugal-Football" xr:uid="{A7219AFE-E2C0-49E5-BF2A-E9B7D2B815A7}"/>
    <hyperlink ref="E476" r:id="rId1895" display="https://fbref.com/en/squads/b8fd03ef/Manchester-City-Stats" xr:uid="{1DCA58CF-40FE-4C87-BC38-570B0CEA66B9}"/>
    <hyperlink ref="AD476" r:id="rId1896" display="https://fbref.com/en/players/3eb22ec9/matchlogs/2023-2024/summary/Bernardo-Silva-Match-Logs" xr:uid="{9A6E17D0-8419-4806-A853-B7212AD70FF5}"/>
    <hyperlink ref="B477" r:id="rId1897" display="https://fbref.com/en/players/e7aa9d7c/Fabio-Silva" xr:uid="{B5F932A5-C134-4F61-AF23-25FE5ADFCFB4}"/>
    <hyperlink ref="C477" r:id="rId1898" display="https://fbref.com/en/country/POR/Portugal-Football" xr:uid="{25E6FD3C-337B-404D-9151-05A98C1A6D7F}"/>
    <hyperlink ref="E477" r:id="rId1899" display="https://fbref.com/en/squads/8cec06e1/Wolverhampton-Wanderers-Stats" xr:uid="{3BEC0C50-A36D-40CA-A84B-E61E107DB88E}"/>
    <hyperlink ref="AD477" r:id="rId1900" display="https://fbref.com/en/players/e7aa9d7c/matchlogs/2023-2024/summary/Fabio-Silva-Match-Logs" xr:uid="{983A774C-A969-40CE-8AD2-761336581503}"/>
    <hyperlink ref="B478" r:id="rId1901" display="https://fbref.com/en/players/86e7deaf/Thiago-Silva" xr:uid="{8D5B30F9-4528-42F9-A11B-32B718CA3198}"/>
    <hyperlink ref="C478" r:id="rId1902" display="https://fbref.com/en/country/BRA/Brazil-Football" xr:uid="{DD717D73-6816-44D4-96D5-0527FDD22766}"/>
    <hyperlink ref="E478" r:id="rId1903" display="https://fbref.com/en/squads/cff3d9bb/Chelsea-Stats" xr:uid="{92E47390-1A8C-4F3C-87F4-C5E3195E9A8F}"/>
    <hyperlink ref="AD478" r:id="rId1904" display="https://fbref.com/en/players/86e7deaf/matchlogs/2023-2024/summary/Thiago-Silva-Match-Logs" xr:uid="{4DDBD2CC-0382-4FF6-8A18-88513153A864}"/>
    <hyperlink ref="B479" r:id="rId1905" display="https://fbref.com/en/players/8e16dd48/Luis-Sinisterra" xr:uid="{7B13AFA7-C126-427B-A3E3-11B38403CDE9}"/>
    <hyperlink ref="C479" r:id="rId1906" display="https://fbref.com/en/country/COL/Colombia-Football" xr:uid="{513B9D00-C7CF-47DA-A19D-24B6E9A2BAC2}"/>
    <hyperlink ref="E479" r:id="rId1907" display="https://fbref.com/en/squads/4ba7cbea/Bournemouth-Stats" xr:uid="{CEDFB090-CDD4-4DAE-B3B9-7EA369270F05}"/>
    <hyperlink ref="AD479" r:id="rId1908" display="https://fbref.com/en/players/8e16dd48/matchlogs/2023-2024/summary/Luis-Sinisterra-Match-Logs" xr:uid="{75D10BA3-FD69-4440-949E-183A791DC23F}"/>
    <hyperlink ref="B480" r:id="rId1909" display="https://fbref.com/en/players/6250083a/Oliver-Skipp" xr:uid="{64A2644E-817A-4FFD-B669-4DA27F080112}"/>
    <hyperlink ref="C480" r:id="rId1910" display="https://fbref.com/en/country/ENG/England-Football" xr:uid="{B596A8DA-1A7F-4F9B-A1C6-61AC1586B973}"/>
    <hyperlink ref="E480" r:id="rId1911" display="https://fbref.com/en/squads/361ca564/Tottenham-Hotspur-Stats" xr:uid="{A0A2EC75-59E2-4151-856B-53ECCC54A2F2}"/>
    <hyperlink ref="AD480" r:id="rId1912" display="https://fbref.com/en/players/6250083a/matchlogs/2023-2024/summary/Oliver-Skipp-Match-Logs" xr:uid="{AFDF8964-3462-476A-8916-7A3C79C2C22F}"/>
    <hyperlink ref="B481" r:id="rId1913" display="https://fbref.com/en/players/20b104bc/Adam-Smith" xr:uid="{F5B29DDE-508E-4C37-8A44-93EC3B35FEE1}"/>
    <hyperlink ref="C481" r:id="rId1914" display="https://fbref.com/en/country/ENG/England-Football" xr:uid="{C74C12E7-A273-4D1B-97E4-D9ADB7F3AD51}"/>
    <hyperlink ref="E481" r:id="rId1915" display="https://fbref.com/en/squads/4ba7cbea/Bournemouth-Stats" xr:uid="{89C59914-E65F-4497-8439-098344D3BA5E}"/>
    <hyperlink ref="AD481" r:id="rId1916" display="https://fbref.com/en/players/20b104bc/matchlogs/2023-2024/summary/Adam-Smith-Match-Logs" xr:uid="{39C531FF-AED0-445F-9D4C-28CF50EDBEE6}"/>
    <hyperlink ref="B482" r:id="rId1917" display="https://fbref.com/en/players/17695062/Emile-Smith-Rowe" xr:uid="{CEC02307-31C7-4D2C-9CE1-249504A5FE3E}"/>
    <hyperlink ref="C482" r:id="rId1918" display="https://fbref.com/en/country/ENG/England-Football" xr:uid="{CDA86B44-40C5-4490-AA6C-A7567622CD6C}"/>
    <hyperlink ref="E482" r:id="rId1919" display="https://fbref.com/en/squads/18bb7c10/Arsenal-Stats" xr:uid="{C5F4A7F5-1DD7-4443-82BB-90602F3490D7}"/>
    <hyperlink ref="AD482" r:id="rId1920" display="https://fbref.com/en/players/17695062/matchlogs/2023-2024/summary/Emile-Smith-Rowe-Match-Logs" xr:uid="{DFA784DD-B724-429A-AC01-CF61FCA02387}"/>
    <hyperlink ref="B483" r:id="rId1921" display="https://fbref.com/en/players/839c14e1/Cedric-Soares" xr:uid="{67222C84-6078-4886-887F-71E28733ABB8}"/>
    <hyperlink ref="C483" r:id="rId1922" display="https://fbref.com/en/country/POR/Portugal-Football" xr:uid="{84088442-01AD-4E65-86B4-01CE0ED548B6}"/>
    <hyperlink ref="E483" r:id="rId1923" display="https://fbref.com/en/squads/18bb7c10/Arsenal-Stats" xr:uid="{08BAA8F9-C7FF-4A9D-8625-B5F33F483942}"/>
    <hyperlink ref="AD483" r:id="rId1924" display="https://fbref.com/en/players/839c14e1/matchlogs/2023-2024/summary/Cedric-Soares-Match-Logs" xr:uid="{9C1816EE-4FA5-4C82-B7C8-269F07514C26}"/>
    <hyperlink ref="B484" r:id="rId1925" display="https://fbref.com/en/players/e77dc3b2/Dominic-Solanke" xr:uid="{4A17B65F-6EC4-49EC-A187-E0E193FB6F6B}"/>
    <hyperlink ref="C484" r:id="rId1926" display="https://fbref.com/en/country/ENG/England-Football" xr:uid="{BA7683B0-4110-4879-8674-B1C7EB812B8B}"/>
    <hyperlink ref="E484" r:id="rId1927" display="https://fbref.com/en/squads/4ba7cbea/Bournemouth-Stats" xr:uid="{7B060D7F-1B5A-4DCB-A91E-E25D82B92250}"/>
    <hyperlink ref="AD484" r:id="rId1928" display="https://fbref.com/en/players/e77dc3b2/matchlogs/2023-2024/summary/Dominic-Solanke-Match-Logs" xr:uid="{E58C84F6-02C7-4EB7-A01D-8895E0BDA508}"/>
    <hyperlink ref="B485" r:id="rId1929" display="https://fbref.com/en/players/886f9aac/Manor-Solomon" xr:uid="{DC4F6D2C-C447-48E6-84B8-B6210154A82F}"/>
    <hyperlink ref="C485" r:id="rId1930" display="https://fbref.com/en/country/ISR/Israel-Football" xr:uid="{FDF05BA5-0F01-40B3-8935-549646651B6B}"/>
    <hyperlink ref="E485" r:id="rId1931" display="https://fbref.com/en/squads/361ca564/Tottenham-Hotspur-Stats" xr:uid="{CA6AC742-AF02-41BB-B362-091B523369C2}"/>
    <hyperlink ref="AD485" r:id="rId1932" display="https://fbref.com/en/players/886f9aac/matchlogs/2023-2024/summary/Manor-Solomon-Match-Logs" xr:uid="{9289DEC6-368F-44D9-963F-493078C589E4}"/>
    <hyperlink ref="B486" r:id="rId1933" display="https://fbref.com/en/players/6613c819/Tomas-Soucek" xr:uid="{1D6AFD42-B19C-49D7-B29C-6785EB916BC3}"/>
    <hyperlink ref="C486" r:id="rId1934" display="https://fbref.com/en/country/CZE/Czech-Republic-Football" xr:uid="{19D2DBFA-DC71-481B-A104-5C8C36A58BEF}"/>
    <hyperlink ref="E486" r:id="rId1935" display="https://fbref.com/en/squads/7c21e445/West-Ham-United-Stats" xr:uid="{FA0533BC-3570-44E6-80F7-F61B7F2A1B3C}"/>
    <hyperlink ref="AD486" r:id="rId1936" display="https://fbref.com/en/players/6613c819/matchlogs/2023-2024/summary/Tomas-Soucek-Match-Logs" xr:uid="{298707AE-1EBB-4FFB-9478-795B7D2CE0E3}"/>
    <hyperlink ref="B487" r:id="rId1937" display="https://fbref.com/en/players/6a8a7af8/Vinicius-Souza" xr:uid="{50801FFA-1F5D-42EB-803A-9B7505AB10B4}"/>
    <hyperlink ref="C487" r:id="rId1938" display="https://fbref.com/en/country/BRA/Brazil-Football" xr:uid="{0EE78875-BBDB-413C-A6ED-CD57B7477324}"/>
    <hyperlink ref="E487" r:id="rId1939" display="https://fbref.com/en/squads/1df6b87e/Sheffield-United-Stats" xr:uid="{66813AB5-EA59-4734-9B7C-7DB5E3DF4D96}"/>
    <hyperlink ref="AD487" r:id="rId1940" display="https://fbref.com/en/players/6a8a7af8/matchlogs/2023-2024/summary/Vinicius-Souza-Match-Logs" xr:uid="{8AE8ACF1-F086-42C2-ABE3-965085BB5B6A}"/>
    <hyperlink ref="B488" r:id="rId1941" display="https://fbref.com/en/players/b2626673/Jay-Stansfield" xr:uid="{164FC227-62A2-47D7-A3E3-9434E70FCE63}"/>
    <hyperlink ref="C488" r:id="rId1942" display="https://fbref.com/en/country/ENG/England-Football" xr:uid="{1C0218A6-E28C-4DE5-828F-25A746BB025B}"/>
    <hyperlink ref="E488" r:id="rId1943" display="https://fbref.com/en/squads/fd962109/Fulham-Stats" xr:uid="{D8F892B2-5B41-4B27-9F89-D5631F09FA05}"/>
    <hyperlink ref="AD488" r:id="rId1944" display="https://fbref.com/en/players/b2626673/matchlogs/2023-2024/summary/Jay-Stansfield-Match-Logs" xr:uid="{9631E505-9D55-4520-A89D-4ED05CE26408}"/>
    <hyperlink ref="B489" r:id="rId1945" display="https://fbref.com/en/players/28300a16/Jason-Steele" xr:uid="{31A03652-DB58-4AD6-BE75-8A9193014135}"/>
    <hyperlink ref="C489" r:id="rId1946" display="https://fbref.com/en/country/ENG/England-Football" xr:uid="{19899955-CB6F-453E-9C0F-016D9CDE06AC}"/>
    <hyperlink ref="E489" r:id="rId1947" display="https://fbref.com/en/squads/d07537b9/Brighton-and-Hove-Albion-Stats" xr:uid="{3F0F4E70-D5B6-4648-9036-CFEC097A25BE}"/>
    <hyperlink ref="AD489" r:id="rId1948" display="https://fbref.com/en/players/28300a16/matchlogs/2023-2024/summary/Jason-Steele-Match-Logs" xr:uid="{078D986E-47A8-4B09-8ADD-F443B5E75D1D}"/>
    <hyperlink ref="B490" r:id="rId1949" display="https://fbref.com/en/players/b400bde0/Raheem-Sterling" xr:uid="{F9209868-56CB-4C3C-8075-3BCFEA80DAD7}"/>
    <hyperlink ref="C490" r:id="rId1950" display="https://fbref.com/en/country/ENG/England-Football" xr:uid="{7EC6FD7D-F09B-489D-962D-C280B55DBB87}"/>
    <hyperlink ref="E490" r:id="rId1951" display="https://fbref.com/en/squads/cff3d9bb/Chelsea-Stats" xr:uid="{84FC3290-0510-408E-A3D2-3EA9F85D9982}"/>
    <hyperlink ref="AD490" r:id="rId1952" display="https://fbref.com/en/players/b400bde0/matchlogs/2023-2024/summary/Raheem-Sterling-Match-Logs" xr:uid="{4AC0DB98-B1A3-4E96-A70E-8AB006E1ADA4}"/>
    <hyperlink ref="B491" r:id="rId1953" display="https://fbref.com/en/players/5eecec3d/John-Stones" xr:uid="{0ABB47D9-27B6-4F19-84B8-A81992F9E4B4}"/>
    <hyperlink ref="C491" r:id="rId1954" display="https://fbref.com/en/country/ENG/England-Football" xr:uid="{A47F3479-CDB5-464F-A701-AEDDF0AC3D12}"/>
    <hyperlink ref="E491" r:id="rId1955" display="https://fbref.com/en/squads/b8fd03ef/Manchester-City-Stats" xr:uid="{D337D264-5C52-4CAD-9BC6-26716C31FB82}"/>
    <hyperlink ref="AD491" r:id="rId1956" display="https://fbref.com/en/players/5eecec3d/matchlogs/2023-2024/summary/John-Stones-Match-Logs" xr:uid="{6DBB93EE-3802-4E8F-AD27-99C66AB07637}"/>
    <hyperlink ref="B492" r:id="rId1957" display="https://fbref.com/en/players/339fe0e8/Thomas-Strakosha" xr:uid="{4148A89A-1B87-4A0A-B9BA-558D1FE01CDA}"/>
    <hyperlink ref="C492" r:id="rId1958" display="https://fbref.com/en/country/ALB/Albania-Football" xr:uid="{A0167E6E-A065-4F78-BD6D-D1BCC5393888}"/>
    <hyperlink ref="E492" r:id="rId1959" display="https://fbref.com/en/squads/cd051869/Brentford-Stats" xr:uid="{345BD8A9-663D-4DA1-B24A-568C861F1F13}"/>
    <hyperlink ref="AD492" r:id="rId1960" display="https://fbref.com/en/players/339fe0e8/matchlogs/2023-2024/summary/Thomas-Strakosha-Match-Logs" xr:uid="{C61CDD4A-9EC5-466A-BE1E-E34E5B6F69F0}"/>
    <hyperlink ref="B493" r:id="rId1961" display="https://fbref.com/en/players/e3f9e68a/Ronnie-Stutter" xr:uid="{C038B8A4-C54F-4F54-8C6D-1D3871EF8CE9}"/>
    <hyperlink ref="C493" r:id="rId1962" display="https://fbref.com/en/country/ENG/England-Football" xr:uid="{BDC2D678-9C52-4AB2-AC6E-4B327557C9A4}"/>
    <hyperlink ref="E493" r:id="rId1963" display="https://fbref.com/en/squads/cff3d9bb/Chelsea-Stats" xr:uid="{1BF47F03-7ADC-44A9-AB9B-504AD3A197AA}"/>
    <hyperlink ref="AD493" r:id="rId1964" display="https://fbref.com/en/players/e3f9e68a/matchlogs/2023-2024/summary/Ronnie-Stutter-Match-Logs" xr:uid="{B986D21E-2F17-4848-A012-B3E6A2828BD6}"/>
    <hyperlink ref="B494" r:id="rId1965" display="https://fbref.com/en/players/934e1968/Dominik-Szoboszlai" xr:uid="{2A58BCB1-0084-4F97-BEF1-0753C9FB7B6A}"/>
    <hyperlink ref="C494" r:id="rId1966" display="https://fbref.com/en/country/HUN/Hungary-Football" xr:uid="{D0114F44-5EFC-4F76-84B1-35A3CD4EE9E2}"/>
    <hyperlink ref="E494" r:id="rId1967" display="https://fbref.com/en/squads/822bd0ba/Liverpool-Stats" xr:uid="{2E81284B-7B3B-459E-B2A4-2E7F138F1B18}"/>
    <hyperlink ref="AD494" r:id="rId1968" display="https://fbref.com/en/players/934e1968/matchlogs/2023-2024/summary/Dominik-Szoboszlai-Match-Logs" xr:uid="{EEE73D4F-D81D-4420-9427-B54DFFEA9FE5}"/>
    <hyperlink ref="B495" r:id="rId1969" display="https://fbref.com/en/players/e514ab62/Matt-Targett" xr:uid="{5333BE91-ACCD-4FDB-8971-7D62C8F1FF47}"/>
    <hyperlink ref="C495" r:id="rId1970" display="https://fbref.com/en/country/ENG/England-Football" xr:uid="{198F08B6-8D95-4462-BC5C-A622F215F411}"/>
    <hyperlink ref="E495" r:id="rId1971" display="https://fbref.com/en/squads/b2b47a98/Newcastle-United-Stats" xr:uid="{677F70D9-99A1-44E6-9FE9-1D021D809BCA}"/>
    <hyperlink ref="AD495" r:id="rId1972" display="https://fbref.com/en/players/e514ab62/matchlogs/2023-2024/summary/Matt-Targett-Match-Logs" xr:uid="{3941464E-1D82-4E3D-B019-BD144317E921}"/>
    <hyperlink ref="B496" r:id="rId1973" display="https://fbref.com/en/players/15ea812b/James-Tarkowski" xr:uid="{3D86F059-1A3E-42EE-BA5B-AD87562C0A4D}"/>
    <hyperlink ref="C496" r:id="rId1974" display="https://fbref.com/en/country/ENG/England-Football" xr:uid="{3F4ACF86-A2F6-42B2-B4CE-75DDF81E93DD}"/>
    <hyperlink ref="E496" r:id="rId1975" display="https://fbref.com/en/squads/d3fd31cc/Everton-Stats" xr:uid="{0997E3B4-98D9-454C-B336-771F62873C3D}"/>
    <hyperlink ref="AD496" r:id="rId1976" display="https://fbref.com/en/players/15ea812b/matchlogs/2023-2024/summary/James-Tarkowski-Match-Logs" xr:uid="{76B92DE7-FCCD-449F-9443-12CB47ACD1B3}"/>
    <hyperlink ref="B497" r:id="rId1977" display="https://fbref.com/en/players/a65c844b/Nuno-Tavares" xr:uid="{27F3077B-30E9-4B2D-A754-967DC0D8DC5B}"/>
    <hyperlink ref="C497" r:id="rId1978" display="https://fbref.com/en/country/POR/Portugal-Football" xr:uid="{8022846B-028C-43B1-A0D2-7AC0E061C552}"/>
    <hyperlink ref="E497" r:id="rId1979" display="https://fbref.com/en/squads/e4a775cb/Nottingham-Forest-Stats" xr:uid="{CDCDE05D-5B02-455E-BC69-EC946C1B8416}"/>
    <hyperlink ref="AD497" r:id="rId1980" display="https://fbref.com/en/players/a65c844b/matchlogs/2023-2024/summary/Nuno-Tavares-Match-Logs" xr:uid="{2E5AE678-E462-465E-A083-06E5C4C739ED}"/>
    <hyperlink ref="B498" r:id="rId1981" display="https://fbref.com/en/players/5c0da4a4/Marcus-Tavernier" xr:uid="{9CEC64A6-0A39-4E09-A3AF-FC94F0E0D826}"/>
    <hyperlink ref="C498" r:id="rId1982" display="https://fbref.com/en/country/ENG/England-Football" xr:uid="{CF337C1E-0267-422C-8BB5-607D626A2F09}"/>
    <hyperlink ref="E498" r:id="rId1983" display="https://fbref.com/en/squads/4ba7cbea/Bournemouth-Stats" xr:uid="{925D2CCC-F3F2-44AF-A778-01BBF87506B5}"/>
    <hyperlink ref="AD498" r:id="rId1984" display="https://fbref.com/en/players/5c0da4a4/matchlogs/2023-2024/summary/Marcus-Tavernier-Match-Logs" xr:uid="{94C9B3CA-EB54-4E10-8111-69D764DA2D9A}"/>
    <hyperlink ref="B499" r:id="rId1985" display="https://fbref.com/en/players/cc2d7ad5/Charlie-Taylor" xr:uid="{CEF85858-FF42-4A35-B4C0-B2EB41514022}"/>
    <hyperlink ref="C499" r:id="rId1986" display="https://fbref.com/en/country/ENG/England-Football" xr:uid="{43A40B83-ACFC-4F2B-A634-06F9280A17A6}"/>
    <hyperlink ref="E499" r:id="rId1987" display="https://fbref.com/en/squads/943e8050/Burnley-Stats" xr:uid="{910732D8-7936-41D5-A769-463548396E21}"/>
    <hyperlink ref="AD499" r:id="rId1988" display="https://fbref.com/en/players/cc2d7ad5/matchlogs/2023-2024/summary/Charlie-Taylor-Match-Logs" xr:uid="{36049B21-BD09-4493-A8C6-3BDB296DF4AA}"/>
    <hyperlink ref="B500" r:id="rId1989" display="https://fbref.com/en/players/77d7c96f/Kenny-Tete" xr:uid="{5AF1873F-8809-4F78-8E56-080AD2FA2F23}"/>
    <hyperlink ref="C500" r:id="rId1990" display="https://fbref.com/en/country/NED/Netherlands-Football" xr:uid="{D61545E5-9DD5-4DCD-A2B8-0CF10713968E}"/>
    <hyperlink ref="E500" r:id="rId1991" display="https://fbref.com/en/squads/fd962109/Fulham-Stats" xr:uid="{7C50DC53-BEBF-4064-8803-87CBEA412138}"/>
    <hyperlink ref="AD500" r:id="rId1992" display="https://fbref.com/en/players/77d7c96f/matchlogs/2023-2024/summary/Kenny-Tete-Match-Logs" xr:uid="{C086C221-D929-4F13-9005-F96B74BA50BA}"/>
    <hyperlink ref="B501" r:id="rId1993" display="https://fbref.com/en/players/fc027d02/Luke-Thomas" xr:uid="{B7BBF950-2102-412F-8DCD-13885DE42B9D}"/>
    <hyperlink ref="C501" r:id="rId1994" display="https://fbref.com/en/country/ENG/England-Football" xr:uid="{77B0481B-AB32-4416-90A3-A293BA6E5D4D}"/>
    <hyperlink ref="E501" r:id="rId1995" display="https://fbref.com/en/squads/1df6b87e/Sheffield-United-Stats" xr:uid="{470D9518-5803-47EF-B1E9-F0EDE22A00EA}"/>
    <hyperlink ref="AD501" r:id="rId1996" display="https://fbref.com/en/players/fc027d02/matchlogs/2023-2024/summary/Luke-Thomas-Match-Logs" xr:uid="{ED2ABCD7-9909-466D-9F3A-E6C28D701BF7}"/>
    <hyperlink ref="B502" r:id="rId1997" display="https://fbref.com/en/players/56f7a928/Youri-Tielemans" xr:uid="{F1905BCB-EDED-469D-9179-0726E43B653E}"/>
    <hyperlink ref="C502" r:id="rId1998" display="https://fbref.com/en/country/BEL/Belgium-Football" xr:uid="{0F7D1AF7-D0E7-47E9-B323-14CF1212F910}"/>
    <hyperlink ref="E502" r:id="rId1999" display="https://fbref.com/en/squads/8602292d/Aston-Villa-Stats" xr:uid="{A0F858E8-FD90-4367-898B-5ABFB2F72496}"/>
    <hyperlink ref="AD502" r:id="rId2000" display="https://fbref.com/en/players/56f7a928/matchlogs/2023-2024/summary/Youri-Tielemans-Match-Logs" xr:uid="{73A8D2A8-513D-49CF-B492-2FEBFA111A10}"/>
    <hyperlink ref="B503" r:id="rId2001" display="https://fbref.com/en/players/41034650/Jurrien-Timber" xr:uid="{06D0A008-AE4F-4727-B225-DBFD6BB051A0}"/>
    <hyperlink ref="C503" r:id="rId2002" display="https://fbref.com/en/country/NED/Netherlands-Football" xr:uid="{96D5AFA9-4D94-4B17-AC39-E686DEBACF49}"/>
    <hyperlink ref="E503" r:id="rId2003" display="https://fbref.com/en/squads/18bb7c10/Arsenal-Stats" xr:uid="{E4C73028-27BB-4518-A398-5B4A23F95A82}"/>
    <hyperlink ref="AD503" r:id="rId2004" display="https://fbref.com/en/players/41034650/matchlogs/2023-2024/summary/Jurrien-Timber-Match-Logs" xr:uid="{F6D355C4-5668-43D0-A752-EFBC83F6507B}"/>
    <hyperlink ref="B504" r:id="rId2005" display="https://fbref.com/en/players/a105d46a/Harry-Toffolo" xr:uid="{F31C7E0A-CF92-4E52-ABD2-CA02C0BDCF3C}"/>
    <hyperlink ref="C504" r:id="rId2006" display="https://fbref.com/en/country/ENG/England-Football" xr:uid="{42768056-5690-4398-BDD3-977064053333}"/>
    <hyperlink ref="E504" r:id="rId2007" display="https://fbref.com/en/squads/e4a775cb/Nottingham-Forest-Stats" xr:uid="{F9639E87-E42D-488E-AC13-2F52ADA6E4D0}"/>
    <hyperlink ref="AD504" r:id="rId2008" display="https://fbref.com/en/players/a105d46a/matchlogs/2023-2024/summary/Harry-Toffolo-Match-Logs" xr:uid="{270203EA-3BC2-47D6-96DB-9E789EDFE3AC}"/>
    <hyperlink ref="B505" r:id="rId2009" display="https://fbref.com/en/players/b3af9be1/Takehiro-Tomiyasu" xr:uid="{6DABF121-973F-4D24-B5B1-C65A682F517A}"/>
    <hyperlink ref="C505" r:id="rId2010" display="https://fbref.com/en/country/JPN/Japan-Football" xr:uid="{23FF7EE5-AB94-447B-AC6E-A1291F0C3179}"/>
    <hyperlink ref="E505" r:id="rId2011" display="https://fbref.com/en/squads/18bb7c10/Arsenal-Stats" xr:uid="{5EC77ACC-D339-4981-BB33-BB5583966035}"/>
    <hyperlink ref="AD505" r:id="rId2012" display="https://fbref.com/en/players/b3af9be1/matchlogs/2023-2024/summary/Takehiro-Tomiyasu-Match-Logs" xr:uid="{95468124-613B-49EE-85DB-417F09348B42}"/>
    <hyperlink ref="B506" r:id="rId2013" display="https://fbref.com/en/players/e7ca0439/James-Tomkins" xr:uid="{5498AFCF-09F9-4677-85F5-F549A20FB1CB}"/>
    <hyperlink ref="C506" r:id="rId2014" display="https://fbref.com/en/country/ENG/England-Football" xr:uid="{59ECFBB7-4A50-442F-91CB-005F665211CB}"/>
    <hyperlink ref="E506" r:id="rId2015" display="https://fbref.com/en/squads/47c64c55/Crystal-Palace-Stats" xr:uid="{656CD1C5-B87A-4186-8F95-6A385C68C63E}"/>
    <hyperlink ref="AD506" r:id="rId2016" display="https://fbref.com/en/players/e7ca0439/matchlogs/2023-2024/summary/James-Tomkins-Match-Logs" xr:uid="{BF518BE3-FE60-44F5-8203-53C3BC769036}"/>
    <hyperlink ref="B507" r:id="rId2017" display="https://fbref.com/en/players/0db169ae/Sandro-Tonali" xr:uid="{FD8EBE5A-ED92-4C25-9223-454338BF8286}"/>
    <hyperlink ref="C507" r:id="rId2018" display="https://fbref.com/en/country/ITA/Italy-Football" xr:uid="{1C80B74F-2186-4BF5-91D9-9BF9B9E33B3E}"/>
    <hyperlink ref="E507" r:id="rId2019" display="https://fbref.com/en/squads/b2b47a98/Newcastle-United-Stats" xr:uid="{8057B552-8B41-4AAE-95C6-C0F52B4A9E9D}"/>
    <hyperlink ref="AD507" r:id="rId2020" display="https://fbref.com/en/players/0db169ae/matchlogs/2023-2024/summary/Sandro-Tonali-Match-Logs" xr:uid="{E46B2778-4A15-4371-B4E9-097D319899AD}"/>
    <hyperlink ref="B508" r:id="rId2021" display="https://fbref.com/en/players/532e1e4f/Pau-Torres" xr:uid="{E101D650-C957-4D5B-9037-0B85C4B2C92C}"/>
    <hyperlink ref="C508" r:id="rId2022" display="https://fbref.com/en/country/ESP/Spain-Football" xr:uid="{6C78647A-3A68-4A2B-B56A-B617E110996A}"/>
    <hyperlink ref="E508" r:id="rId2023" display="https://fbref.com/en/squads/8602292d/Aston-Villa-Stats" xr:uid="{538FFC77-D714-416A-A4C6-9E5CADBE0CD8}"/>
    <hyperlink ref="AD508" r:id="rId2024" display="https://fbref.com/en/players/532e1e4f/matchlogs/2023-2024/summary/Pau-Torres-Match-Logs" xr:uid="{069A1A04-1846-406E-B2EE-0F3349DA4510}"/>
    <hyperlink ref="B509" r:id="rId2025" display="https://fbref.com/en/players/b28bbd58/Andros-Townsend" xr:uid="{877D1DA2-2854-45F0-9A86-25BEB68F6E15}"/>
    <hyperlink ref="C509" r:id="rId2026" display="https://fbref.com/en/country/ENG/England-Football" xr:uid="{D4EF1C58-BF5C-4940-9E11-7FBD0672853F}"/>
    <hyperlink ref="E509" r:id="rId2027" display="https://fbref.com/en/squads/e297cd13/Luton-Town-Stats" xr:uid="{D1473E63-17CF-4B83-B314-AD29B2F62778}"/>
    <hyperlink ref="AD509" r:id="rId2028" display="https://fbref.com/en/players/b28bbd58/matchlogs/2023-2024/summary/Andros-Townsend-Match-Logs" xr:uid="{4D50F991-655B-4F22-9B5C-9374B3476E7A}"/>
    <hyperlink ref="B510" r:id="rId2029" display="https://fbref.com/en/players/259fea27/James-Trafford" xr:uid="{45F2CAD7-73B6-4E82-9F0A-2BC08C0D37A3}"/>
    <hyperlink ref="C510" r:id="rId2030" display="https://fbref.com/en/country/ENG/England-Football" xr:uid="{E760FC8A-981D-4F30-8654-A14DC1DCCAB4}"/>
    <hyperlink ref="E510" r:id="rId2031" display="https://fbref.com/en/squads/943e8050/Burnley-Stats" xr:uid="{7E3623A1-A086-41BF-88BE-577ED5A8C2B5}"/>
    <hyperlink ref="AD510" r:id="rId2032" display="https://fbref.com/en/players/259fea27/matchlogs/2023-2024/summary/James-Trafford-Match-Logs" xr:uid="{F52039A8-682B-4D14-8972-D135326F9F9B}"/>
    <hyperlink ref="B511" r:id="rId2033" display="https://fbref.com/en/players/9a28eba4/Adama-Traore" xr:uid="{1AB53511-9491-486B-94F2-FB785080F74D}"/>
    <hyperlink ref="C511" r:id="rId2034" display="https://fbref.com/en/country/ESP/Spain-Football" xr:uid="{B2D860C9-2CE8-4668-AAD4-DE820097E1FD}"/>
    <hyperlink ref="E511" r:id="rId2035" display="https://fbref.com/en/squads/fd962109/Fulham-Stats" xr:uid="{95942B33-7D5E-4A6B-9086-E2F2DF266F15}"/>
    <hyperlink ref="AD511" r:id="rId2036" display="https://fbref.com/en/players/9a28eba4/matchlogs/2023-2024/summary/Adama-Traore-Match-Logs" xr:uid="{99DB787B-B9ED-4728-B57F-F77EBDE38040}"/>
    <hyperlink ref="B512" r:id="rId2037" display="https://fbref.com/en/players/c47541e0/Bertrand-Traore" xr:uid="{E54BDB13-743A-451D-8444-B6732571BAF8}"/>
    <hyperlink ref="C512" r:id="rId2038" display="https://fbref.com/en/country/BFA/Burkina-Faso-Football" xr:uid="{2FE8B34F-D0F3-4638-A66C-98850C2D901F}"/>
    <hyperlink ref="E512" r:id="rId2039" display="https://fbref.com/en/squads/8602292d/Aston-Villa-Stats" xr:uid="{BF325D38-8DC8-4DC6-8382-594825C4A4CA}"/>
    <hyperlink ref="AD512" r:id="rId2040" display="https://fbref.com/en/players/c47541e0/matchlogs/2023-2024/summary/Bertrand-Traore-Match-Logs" xr:uid="{268CB5D8-88D9-4A1B-8C94-4AAAC4695E6B}"/>
    <hyperlink ref="B513" r:id="rId2041" display="https://fbref.com/en/players/999ceb5f/Boubacar-Traore" xr:uid="{6B980967-B013-4ABA-B549-B273CF946EB4}"/>
    <hyperlink ref="C513" r:id="rId2042" display="https://fbref.com/en/country/MLI/Mali-Football" xr:uid="{F0B1DE19-C126-4CE5-9D0A-E29EDED54FEC}"/>
    <hyperlink ref="E513" r:id="rId2043" display="https://fbref.com/en/squads/8cec06e1/Wolverhampton-Wanderers-Stats" xr:uid="{CBF27001-6EC3-4385-AAAA-477009B59FDE}"/>
    <hyperlink ref="AD513" r:id="rId2044" display="https://fbref.com/en/players/999ceb5f/matchlogs/2023-2024/summary/Boubacar-Traore-Match-Logs" xr:uid="{63C5785D-758A-4143-A6CA-71F3BAB5CF8F}"/>
    <hyperlink ref="B514" r:id="rId2045" display="https://fbref.com/en/players/b2a81fc6/Mike-Tresor" xr:uid="{AE2D6DF8-8FB0-4E44-9BB5-AE0BC72B2970}"/>
    <hyperlink ref="C514" r:id="rId2046" display="https://fbref.com/en/country/BEL/Belgium-Football" xr:uid="{198C3122-B089-44D1-AFBA-A4C40CEC62D4}"/>
    <hyperlink ref="E514" r:id="rId2047" display="https://fbref.com/en/squads/943e8050/Burnley-Stats" xr:uid="{516497EE-676D-47FA-8A5E-6EEB9A2E2F43}"/>
    <hyperlink ref="AD514" r:id="rId2048" display="https://fbref.com/en/players/b2a81fc6/matchlogs/2023-2024/summary/Mike-Tresor-Match-Logs" xr:uid="{80D1F584-E9B4-4350-99A5-E39DB9829823}"/>
    <hyperlink ref="B515" r:id="rId2049" display="https://fbref.com/en/players/21512407/Kieran-Trippier" xr:uid="{2E144E9B-DC72-4943-9972-70F4D67AA674}"/>
    <hyperlink ref="C515" r:id="rId2050" display="https://fbref.com/en/country/ENG/England-Football" xr:uid="{BB832963-E271-49E6-A55A-F0B121A8BE2C}"/>
    <hyperlink ref="E515" r:id="rId2051" display="https://fbref.com/en/squads/b2b47a98/Newcastle-United-Stats" xr:uid="{0C4E1A0B-59E5-492A-B046-B6D3F8559FFE}"/>
    <hyperlink ref="AD515" r:id="rId2052" display="https://fbref.com/en/players/21512407/matchlogs/2023-2024/summary/Kieran-Trippier-Match-Logs" xr:uid="{05DBA063-BC7F-4602-A76E-A2BA49BF3A14}"/>
    <hyperlink ref="B516" r:id="rId2053" display="https://fbref.com/en/players/38ceb24a/Leandro-Trossard" xr:uid="{1B3D8AD8-C288-481B-B13C-781C7A92DB67}"/>
    <hyperlink ref="C516" r:id="rId2054" display="https://fbref.com/en/country/BEL/Belgium-Football" xr:uid="{C1E08332-98D2-4052-B2B6-88A9D35BEC65}"/>
    <hyperlink ref="E516" r:id="rId2055" display="https://fbref.com/en/squads/18bb7c10/Arsenal-Stats" xr:uid="{11423857-EFB2-4E3C-9423-C0BC90066579}"/>
    <hyperlink ref="AD516" r:id="rId2056" display="https://fbref.com/en/players/38ceb24a/matchlogs/2023-2024/summary/Leandro-Trossard-Match-Logs" xr:uid="{039AF73A-5BFA-4874-81A6-A27870BA70D7}"/>
    <hyperlink ref="B517" r:id="rId2057" display="https://fbref.com/en/players/cddf767b/Auston-Trusty" xr:uid="{94191478-2AB0-4522-8C75-C204E66F9C75}"/>
    <hyperlink ref="C517" r:id="rId2058" display="https://fbref.com/en/country/USA/United-States-Football" xr:uid="{9D8D0E5E-8145-41E6-BDE0-6672E9E42F32}"/>
    <hyperlink ref="E517" r:id="rId2059" display="https://fbref.com/en/squads/1df6b87e/Sheffield-United-Stats" xr:uid="{24AEFED5-6CAD-4F68-97A3-860C5B9E7F54}"/>
    <hyperlink ref="AD517" r:id="rId2060" display="https://fbref.com/en/players/cddf767b/matchlogs/2023-2024/summary/Auston-Trusty-Match-Logs" xr:uid="{CA24277A-DF70-497F-AEA4-26D2C4AF5BCB}"/>
    <hyperlink ref="B518" r:id="rId2061" display="https://fbref.com/en/players/f315ca93/Kostas-Tsimikas" xr:uid="{33D60A90-D9DD-43D2-95CA-3CD516F13258}"/>
    <hyperlink ref="C518" r:id="rId2062" display="https://fbref.com/en/country/GRE/Greece-Football" xr:uid="{8195BB5F-1D8B-49C5-A6B3-BE03D3AC01AC}"/>
    <hyperlink ref="E518" r:id="rId2063" display="https://fbref.com/en/squads/822bd0ba/Liverpool-Stats" xr:uid="{9523CFC9-1106-4B47-BCE9-316882433FE4}"/>
    <hyperlink ref="AD518" r:id="rId2064" display="https://fbref.com/en/players/f315ca93/matchlogs/2023-2024/summary/Kostas-Tsimikas-Match-Logs" xr:uid="{D321BC69-666F-49D8-98AF-C89F950D48F2}"/>
    <hyperlink ref="B519" r:id="rId2065" display="https://fbref.com/en/players/4a51ba65/Matt-Turner" xr:uid="{9705CDCF-9656-4D57-9F13-E23C6E5E43FA}"/>
    <hyperlink ref="C519" r:id="rId2066" display="https://fbref.com/en/country/USA/United-States-Football" xr:uid="{E6C076FA-530A-4AFB-8C92-585ADE16659F}"/>
    <hyperlink ref="E519" r:id="rId2067" display="https://fbref.com/en/squads/e4a775cb/Nottingham-Forest-Stats" xr:uid="{0CB0448E-5437-4FF0-868E-66D3D1611C7B}"/>
    <hyperlink ref="AD519" r:id="rId2068" display="https://fbref.com/en/players/4a51ba65/matchlogs/2023-2024/summary/Matt-Turner-Match-Logs" xr:uid="{E44D1607-56BA-42EB-B32A-30CE5DB8BECD}"/>
    <hyperlink ref="B520" r:id="rId2069" display="https://fbref.com/en/players/7cd520e8/Destiny-Udogie" xr:uid="{D377FCD8-23F1-4D89-BF81-19975654AB87}"/>
    <hyperlink ref="C520" r:id="rId2070" display="https://fbref.com/en/country/ITA/Italy-Football" xr:uid="{A1AC9DED-9B6C-43C2-B248-74107A52F5BC}"/>
    <hyperlink ref="E520" r:id="rId2071" display="https://fbref.com/en/squads/361ca564/Tottenham-Hotspur-Stats" xr:uid="{463BF5F2-66CB-4B55-BDAA-E79AF9A3E4E9}"/>
    <hyperlink ref="AD520" r:id="rId2072" display="https://fbref.com/en/players/7cd520e8/matchlogs/2023-2024/summary/Destiny-Udogie-Match-Logs" xr:uid="{FF26FE53-1967-4188-B2CF-C0E9BCAC8B4F}"/>
    <hyperlink ref="B521" r:id="rId2073" display="https://fbref.com/en/players/1df4a109/Lesley-Ugochukwu" xr:uid="{00E86D98-8ABC-4E7C-9125-6F184A8B464F}"/>
    <hyperlink ref="C521" r:id="rId2074" display="https://fbref.com/en/country/FRA/France-Football" xr:uid="{8CD1CA94-9A4E-48C8-B6D3-E10E924CD263}"/>
    <hyperlink ref="E521" r:id="rId2075" display="https://fbref.com/en/squads/cff3d9bb/Chelsea-Stats" xr:uid="{995FD54F-C160-430C-9D54-D5C8F2931A9D}"/>
    <hyperlink ref="AD521" r:id="rId2076" display="https://fbref.com/en/players/1df4a109/matchlogs/2023-2024/summary/Lesley-Ugochukwu-Match-Logs" xr:uid="{4AF8A2F6-0FB9-417A-806B-68A45A95CC78}"/>
    <hyperlink ref="B522" r:id="rId2077" display="https://fbref.com/en/players/a2d873dd/Hwang-Ui-jo" xr:uid="{1548DDBF-B6F2-48D4-9BD1-BCFA8FBDCC4F}"/>
    <hyperlink ref="C522" r:id="rId2078" display="https://fbref.com/en/country/KOR/Korea-Republic-Football" xr:uid="{CA2779C5-2214-4343-BF2B-8B86DE90AD91}"/>
    <hyperlink ref="E522" r:id="rId2079" display="https://fbref.com/en/squads/e4a775cb/Nottingham-Forest-Stats" xr:uid="{400BD5EA-8A1F-49CE-B429-7041F86EF857}"/>
    <hyperlink ref="AD522" r:id="rId2080" display="https://fbref.com/en/players/a2d873dd/matchlogs/2023-2024/summary/Hwang-Ui-jo-Match-Logs" xr:uid="{62BC3D74-D05F-426C-AB3E-F85137A767A7}"/>
    <hyperlink ref="B523" r:id="rId2081" display="https://fbref.com/en/players/e06683ca/Virgil-van-Dijk" xr:uid="{EAA43B26-A45B-44C7-8139-5B072B28B5FF}"/>
    <hyperlink ref="C523" r:id="rId2082" display="https://fbref.com/en/country/NED/Netherlands-Football" xr:uid="{A0ED8FA9-B50E-4B2A-AE65-D34CB0A3AAC0}"/>
    <hyperlink ref="E523" r:id="rId2083" display="https://fbref.com/en/squads/822bd0ba/Liverpool-Stats" xr:uid="{7566E3F5-29B2-4DDF-937B-BE21BDC2907B}"/>
    <hyperlink ref="AD523" r:id="rId2084" display="https://fbref.com/en/players/e06683ca/matchlogs/2023-2024/summary/Virgil-van-Dijk-Match-Logs" xr:uid="{2C9CFDE0-EDB3-4A0F-9A14-1350D2E65A9A}"/>
    <hyperlink ref="B524" r:id="rId2085" display="https://fbref.com/en/players/9f8e9423/Raphael-Varane" xr:uid="{7FE98280-9002-46A1-BFBF-5B5C1E3A2B57}"/>
    <hyperlink ref="C524" r:id="rId2086" display="https://fbref.com/en/country/FRA/France-Football" xr:uid="{4D329E47-83BE-4763-BF02-DE8BE621017C}"/>
    <hyperlink ref="E524" r:id="rId2087" display="https://fbref.com/en/squads/19538871/Manchester-United-Stats" xr:uid="{12C76E53-162E-4121-8C03-A033155C71BD}"/>
    <hyperlink ref="AD524" r:id="rId2088" display="https://fbref.com/en/players/9f8e9423/matchlogs/2023-2024/summary/Raphael-Varane-Match-Logs" xr:uid="{77397C08-7CED-455D-9D97-138AC1CC186D}"/>
    <hyperlink ref="B525" r:id="rId2089" display="https://fbref.com/en/players/3f7bafbe/Alejo-Veliz" xr:uid="{3650772E-DE0F-4A65-A768-9CCE0727CA25}"/>
    <hyperlink ref="C525" r:id="rId2090" display="https://fbref.com/en/country/ARG/Argentina-Football" xr:uid="{AACB793B-0985-4350-92A9-C342CB39DA75}"/>
    <hyperlink ref="E525" r:id="rId2091" display="https://fbref.com/en/squads/361ca564/Tottenham-Hotspur-Stats" xr:uid="{CA63C21D-FC4E-483C-BCEF-C49679562B06}"/>
    <hyperlink ref="AD525" r:id="rId2092" display="https://fbref.com/en/players/3f7bafbe/matchlogs/2023-2024/summary/Alejo-Veliz-Match-Logs" xr:uid="{6334A1A5-5FB0-46FF-85F1-C8BAD0863691}"/>
    <hyperlink ref="B526" r:id="rId2093" display="https://fbref.com/en/players/dad4b285/Joel-Veltman" xr:uid="{F1E76A24-9FBA-491E-9FF0-DDAE5A8717A8}"/>
    <hyperlink ref="C526" r:id="rId2094" display="https://fbref.com/en/country/NED/Netherlands-Football" xr:uid="{7FFFAF6B-B5CF-41C0-A7FE-AEE477961B7C}"/>
    <hyperlink ref="E526" r:id="rId2095" display="https://fbref.com/en/squads/d07537b9/Brighton-and-Hove-Albion-Stats" xr:uid="{557EA842-BD7F-4659-9AAF-2C6809F18B7D}"/>
    <hyperlink ref="AD526" r:id="rId2096" display="https://fbref.com/en/players/dad4b285/matchlogs/2023-2024/summary/Joel-Veltman-Match-Logs" xr:uid="{E7C60DE1-AF6A-4558-9DEF-A8DA6ABCDFDC}"/>
    <hyperlink ref="B527" r:id="rId2097" display="https://fbref.com/en/players/8fe2a392/Micky-van-de-Ven" xr:uid="{D551E95F-BADD-4644-B784-FD02D59E6BB2}"/>
    <hyperlink ref="C527" r:id="rId2098" display="https://fbref.com/en/country/NED/Netherlands-Football" xr:uid="{BB85DF8A-89FB-4E65-A967-534F26C3BEFB}"/>
    <hyperlink ref="E527" r:id="rId2099" display="https://fbref.com/en/squads/361ca564/Tottenham-Hotspur-Stats" xr:uid="{859B6D5A-9F15-4C06-882F-3DE9D80DC230}"/>
    <hyperlink ref="AD527" r:id="rId2100" display="https://fbref.com/en/players/8fe2a392/matchlogs/2023-2024/summary/Micky-van-de-Ven-Match-Logs" xr:uid="{D5EABADD-0C7F-4FC6-B61D-B1D91C35D02E}"/>
    <hyperlink ref="B528" r:id="rId2101" display="https://fbref.com/en/players/cf134113/Bart-Verbruggen" xr:uid="{0AD7E91B-8190-42E9-A24B-AC7D60AA39BC}"/>
    <hyperlink ref="C528" r:id="rId2102" display="https://fbref.com/en/country/NED/Netherlands-Football" xr:uid="{A88DA741-4BDC-4C31-A15B-94C3F94E7E89}"/>
    <hyperlink ref="E528" r:id="rId2103" display="https://fbref.com/en/squads/d07537b9/Brighton-and-Hove-Albion-Stats" xr:uid="{B07FC167-56D5-4BA2-8DF6-8FBF63884600}"/>
    <hyperlink ref="AD528" r:id="rId2104" display="https://fbref.com/en/players/cf134113/matchlogs/2023-2024/summary/Bart-Verbruggen-Match-Logs" xr:uid="{73222344-AF7C-44CE-B613-8B6487E4CDB6}"/>
    <hyperlink ref="B529" r:id="rId2105" display="https://fbref.com/en/players/77d6fd4d/Guglielmo-Vicario" xr:uid="{8E37100A-0C07-4B23-8043-C4CE26F4C0B3}"/>
    <hyperlink ref="C529" r:id="rId2106" display="https://fbref.com/en/country/ITA/Italy-Football" xr:uid="{DB9C46D0-7F68-4AD7-952E-29E7496535E9}"/>
    <hyperlink ref="E529" r:id="rId2107" display="https://fbref.com/en/squads/361ca564/Tottenham-Hotspur-Stats" xr:uid="{DD4E002A-1D0C-4F72-8CBF-C457C57817D0}"/>
    <hyperlink ref="AD529" r:id="rId2108" display="https://fbref.com/en/players/77d6fd4d/matchlogs/2023-2024/summary/Guglielmo-Vicario-Match-Logs" xr:uid="{FFD1AAD0-8385-47D4-9CE8-C68A8CECB01F}"/>
    <hyperlink ref="B530" r:id="rId2109" display="https://fbref.com/en/players/6412cc03/Fabio-Vieira" xr:uid="{0E27D104-1E46-47D5-A3E5-0A1138754212}"/>
    <hyperlink ref="C530" r:id="rId2110" display="https://fbref.com/en/country/POR/Portugal-Football" xr:uid="{0B2261F3-A2E6-4055-9CF7-4BBD495A6E20}"/>
    <hyperlink ref="E530" r:id="rId2111" display="https://fbref.com/en/squads/18bb7c10/Arsenal-Stats" xr:uid="{174F3208-BC7B-48CC-A2DB-7668AE26F4ED}"/>
    <hyperlink ref="AD530" r:id="rId2112" display="https://fbref.com/en/players/6412cc03/matchlogs/2023-2024/summary/Fabio-Vieira-Match-Logs" xr:uid="{FB03D36A-2743-42D1-AC6D-306A1749FB7B}"/>
    <hyperlink ref="B531" r:id="rId2113" display="https://fbref.com/en/players/8b529245/Carlos-Vinicius" xr:uid="{4CB5B198-2379-4218-A54D-7E1EE05E5E3E}"/>
    <hyperlink ref="C531" r:id="rId2114" display="https://fbref.com/en/country/BRA/Brazil-Football" xr:uid="{BAD6FA0F-30AB-4D09-BEA1-9E855A52BF49}"/>
    <hyperlink ref="E531" r:id="rId2115" display="https://fbref.com/en/squads/fd962109/Fulham-Stats" xr:uid="{AFD2B85B-941B-441E-9C46-99C67DD1025E}"/>
    <hyperlink ref="AD531" r:id="rId2116" display="https://fbref.com/en/players/8b529245/matchlogs/2023-2024/summary/Carlos-Vinicius-Match-Logs" xr:uid="{4BC6628A-B78A-4973-9395-C4EB163132FE}"/>
    <hyperlink ref="B532" r:id="rId2117" display="https://fbref.com/en/players/728e9b2e/Joao-Virginia" xr:uid="{2BAFDF3D-4D3F-4316-9D44-5B5EFFC15687}"/>
    <hyperlink ref="C532" r:id="rId2118" display="https://fbref.com/en/country/POR/Portugal-Football" xr:uid="{B4DD9A4C-8694-4B8A-A070-AA0A19AABC69}"/>
    <hyperlink ref="E532" r:id="rId2119" display="https://fbref.com/en/squads/d3fd31cc/Everton-Stats" xr:uid="{0231261E-9D62-4082-926C-6FD64B97672E}"/>
    <hyperlink ref="AD532" r:id="rId2120" display="https://fbref.com/en/players/728e9b2e/matchlogs/2023-2024/summary/Joao-Virginia-Match-Logs" xr:uid="{6BD81B6F-9BB1-401F-979B-86CDCCE3F1D5}"/>
    <hyperlink ref="B533" r:id="rId2121" display="https://fbref.com/en/players/d617bff6/Radek-Vitek" xr:uid="{D5622D96-3F93-4B12-B2AB-645B3A25151C}"/>
    <hyperlink ref="E533" r:id="rId2122" display="https://fbref.com/en/squads/19538871/Manchester-United-Stats" xr:uid="{9AFE5CD1-D372-4ABB-8938-472786E5B902}"/>
    <hyperlink ref="AD533" r:id="rId2123" display="https://fbref.com/en/players/d617bff6/matchlogs/2023-2024/summary/Radek-Vitek-Match-Logs" xr:uid="{76DCD569-119E-460D-A21F-AB01086714C6}"/>
    <hyperlink ref="B534" r:id="rId2124" display="https://fbref.com/en/players/9295dc1c/Vitinho" xr:uid="{9C4A1199-885E-4E09-A8FA-68D65F6A88CD}"/>
    <hyperlink ref="C534" r:id="rId2125" display="https://fbref.com/en/country/BRA/Brazil-Football" xr:uid="{CF36720A-390B-44AC-8C43-90257768BAF2}"/>
    <hyperlink ref="E534" r:id="rId2126" display="https://fbref.com/en/squads/943e8050/Burnley-Stats" xr:uid="{A77AA354-3FF7-4BF6-94D0-436B6A9B455F}"/>
    <hyperlink ref="AD534" r:id="rId2127" display="https://fbref.com/en/players/9295dc1c/matchlogs/2023-2024/summary/Vitinho-Match-Logs" xr:uid="{833EB8A7-1939-4F37-A885-A422600361F8}"/>
    <hyperlink ref="B535" r:id="rId2128" display="https://fbref.com/en/players/03df04ff/Odisseas-Vlachodimos" xr:uid="{C53DD9A6-1F0A-45A8-83C2-FBB61920CAFC}"/>
    <hyperlink ref="C535" r:id="rId2129" display="https://fbref.com/en/country/GRE/Greece-Football" xr:uid="{E28D9D88-EAA8-4434-974D-1E2BFCABB33B}"/>
    <hyperlink ref="E535" r:id="rId2130" display="https://fbref.com/en/squads/e4a775cb/Nottingham-Forest-Stats" xr:uid="{2D6D5A7E-8DF0-45E6-9D74-E6F08F216454}"/>
    <hyperlink ref="AD535" r:id="rId2131" display="https://fbref.com/en/players/03df04ff/matchlogs/2023-2024/summary/Odisseas-Vlachodimos-Match-Logs" xr:uid="{79F625DD-9070-4335-9F28-AD1DB22B9D0E}"/>
    <hyperlink ref="B536" r:id="rId2132" display="https://fbref.com/en/players/86dd77d1/Kyle-Walker" xr:uid="{0071BB91-4389-4399-A84C-D8A3A0020495}"/>
    <hyperlink ref="C536" r:id="rId2133" display="https://fbref.com/en/country/ENG/England-Football" xr:uid="{A6FB0370-BDA1-4AA9-BCD7-37D8F4BE4C02}"/>
    <hyperlink ref="E536" r:id="rId2134" display="https://fbref.com/en/squads/b8fd03ef/Manchester-City-Stats" xr:uid="{9C10BFA2-9197-496F-8011-24670EB0DE8B}"/>
    <hyperlink ref="AD536" r:id="rId2135" display="https://fbref.com/en/players/86dd77d1/matchlogs/2023-2024/summary/Kyle-Walker-Match-Logs" xr:uid="{279D93C1-AB1A-4837-AEC4-A21E8D342003}"/>
    <hyperlink ref="B537" r:id="rId2136" display="https://fbref.com/en/players/9e525177/Aaron-Wan-Bissaka" xr:uid="{0DF932E0-AEB4-48C4-AD73-189E54DDA844}"/>
    <hyperlink ref="C537" r:id="rId2137" display="https://fbref.com/en/country/ENG/England-Football" xr:uid="{F198645B-8423-4F09-BFC5-EF132A68245C}"/>
    <hyperlink ref="E537" r:id="rId2138" display="https://fbref.com/en/squads/19538871/Manchester-United-Stats" xr:uid="{8598F289-EF56-493E-B585-92F646DEFDD2}"/>
    <hyperlink ref="AD537" r:id="rId2139" display="https://fbref.com/en/players/9e525177/matchlogs/2023-2024/summary/Aaron-Wan-Bissaka-Match-Logs" xr:uid="{5C82F3D7-C0CD-4018-A502-43C26BF12E13}"/>
    <hyperlink ref="B538" r:id="rId2140" display="https://fbref.com/en/players/8a7ff278/Joel-Ward" xr:uid="{7371CA1C-A502-40B9-810D-D1272945D293}"/>
    <hyperlink ref="C538" r:id="rId2141" display="https://fbref.com/en/country/ENG/England-Football" xr:uid="{85CA1CEA-8848-40D8-AE3E-ED68B954E495}"/>
    <hyperlink ref="E538" r:id="rId2142" display="https://fbref.com/en/squads/47c64c55/Crystal-Palace-Stats" xr:uid="{306FB9D8-B710-4CFF-ABDE-12D033FFBD64}"/>
    <hyperlink ref="AD538" r:id="rId2143" display="https://fbref.com/en/players/8a7ff278/matchlogs/2023-2024/summary/Joel-Ward-Match-Logs" xr:uid="{19F32BEA-6265-4B57-9D8B-8C1BDE580F95}"/>
    <hyperlink ref="B539" r:id="rId2144" display="https://fbref.com/en/players/3515d404/James-Ward-Prowse" xr:uid="{DFBDD74C-91DB-4DDE-98D4-C62FB3C33D3B}"/>
    <hyperlink ref="C539" r:id="rId2145" display="https://fbref.com/en/country/ENG/England-Football" xr:uid="{3BC3C767-48CE-4CE0-AD58-51E151266C30}"/>
    <hyperlink ref="E539" r:id="rId2146" display="https://fbref.com/en/squads/7c21e445/West-Ham-United-Stats" xr:uid="{211862D4-2513-4ED8-85FB-7867999FBE59}"/>
    <hyperlink ref="AD539" r:id="rId2147" display="https://fbref.com/en/players/3515d404/matchlogs/2023-2024/summary/James-Ward-Prowse-Match-Logs" xr:uid="{67334600-D66E-44BE-AA25-751086AC694F}"/>
    <hyperlink ref="B540" r:id="rId2148" display="https://fbref.com/en/players/95bd120d/Deivid-Washington" xr:uid="{38402F18-2651-4299-B8D9-86B1ADD5372E}"/>
    <hyperlink ref="C540" r:id="rId2149" display="https://fbref.com/en/country/BRA/Brazil-Football" xr:uid="{7EE203E9-03E9-41CB-8A9D-92F95E735990}"/>
    <hyperlink ref="E540" r:id="rId2150" display="https://fbref.com/en/squads/cff3d9bb/Chelsea-Stats" xr:uid="{B8FEADA7-2790-4FC6-9E54-C0A23F4FD0E4}"/>
    <hyperlink ref="AD540" r:id="rId2151" display="https://fbref.com/en/players/95bd120d/matchlogs/2023-2024/summary/Deivid-Washington-Match-Logs" xr:uid="{FF70F08E-D3A0-489C-BAC0-98830798F628}"/>
    <hyperlink ref="B541" r:id="rId2152" display="https://fbref.com/en/players/aed3a70f/Ollie-Watkins" xr:uid="{FF8A3598-9307-4600-9533-98CD1D70715B}"/>
    <hyperlink ref="C541" r:id="rId2153" display="https://fbref.com/en/country/ENG/England-Football" xr:uid="{E81AE6E3-A03C-4199-BE07-B2FC9B9CD2FC}"/>
    <hyperlink ref="E541" r:id="rId2154" display="https://fbref.com/en/squads/8602292d/Aston-Villa-Stats" xr:uid="{299F3225-E772-44EE-B209-1C4F0E3600EC}"/>
    <hyperlink ref="AD541" r:id="rId2155" display="https://fbref.com/en/players/aed3a70f/matchlogs/2023-2024/summary/Ollie-Watkins-Match-Logs" xr:uid="{1261A5CC-15F8-4C8B-81E7-F4167D76436D}"/>
    <hyperlink ref="B542" r:id="rId2156" display="https://fbref.com/en/players/c40b6180/Adam-Webster" xr:uid="{02BAA9FD-A194-4466-B011-C04F2606288A}"/>
    <hyperlink ref="C542" r:id="rId2157" display="https://fbref.com/en/country/ENG/England-Football" xr:uid="{97EDA4F7-7853-4AB6-B0EC-6EF6C38FB45F}"/>
    <hyperlink ref="E542" r:id="rId2158" display="https://fbref.com/en/squads/d07537b9/Brighton-and-Hove-Albion-Stats" xr:uid="{61A7996C-C120-4342-A67E-059B5A5BF390}"/>
    <hyperlink ref="AD542" r:id="rId2159" display="https://fbref.com/en/players/c40b6180/matchlogs/2023-2024/summary/Adam-Webster-Match-Logs" xr:uid="{3CCFABA7-7933-4BBF-B1ED-DA5B360FABF7}"/>
    <hyperlink ref="B543" r:id="rId2160" display="https://fbref.com/en/players/ce5143da/Danny-Welbeck" xr:uid="{BB75FBAD-80DF-45B0-9486-97B53E844D96}"/>
    <hyperlink ref="C543" r:id="rId2161" display="https://fbref.com/en/country/ENG/England-Football" xr:uid="{3131722D-6579-4E7D-B605-3D2B621AF770}"/>
    <hyperlink ref="E543" r:id="rId2162" display="https://fbref.com/en/squads/d07537b9/Brighton-and-Hove-Albion-Stats" xr:uid="{2C6B2FFE-267E-4E04-97F9-896684097549}"/>
    <hyperlink ref="AD543" r:id="rId2163" display="https://fbref.com/en/players/ce5143da/matchlogs/2023-2024/summary/Danny-Welbeck-Match-Logs" xr:uid="{55349172-EEC6-419E-917F-75C2346C6CF3}"/>
    <hyperlink ref="B544" r:id="rId2164" display="https://fbref.com/en/players/35e413f1/Ben-White" xr:uid="{7835B150-9399-47B2-ADF8-3611D04005B2}"/>
    <hyperlink ref="C544" r:id="rId2165" display="https://fbref.com/en/country/ENG/England-Football" xr:uid="{1561CDBD-A89F-4DCE-9DF6-34503C2F5894}"/>
    <hyperlink ref="E544" r:id="rId2166" display="https://fbref.com/en/squads/18bb7c10/Arsenal-Stats" xr:uid="{3FC2CBF3-94CB-4CA8-A2AC-BAA6B507962A}"/>
    <hyperlink ref="AD544" r:id="rId2167" display="https://fbref.com/en/players/35e413f1/matchlogs/2023-2024/summary/Ben-White-Match-Logs" xr:uid="{6662A95F-07E5-4DAE-9F3A-A0B9C754235E}"/>
    <hyperlink ref="B545" r:id="rId2168" display="https://fbref.com/en/players/dd323728/Neco-Williams" xr:uid="{721D5566-7515-4ADA-9C99-7FC590CAB3CF}"/>
    <hyperlink ref="C545" r:id="rId2169" display="https://fbref.com/en/country/WAL/Wales-Football" xr:uid="{F1A87C2A-CB21-497C-8F3D-5C87AC5338BC}"/>
    <hyperlink ref="E545" r:id="rId2170" display="https://fbref.com/en/squads/e4a775cb/Nottingham-Forest-Stats" xr:uid="{49AD9344-97DC-4477-A3EF-E1D9DDBB6BFE}"/>
    <hyperlink ref="AD545" r:id="rId2171" display="https://fbref.com/en/players/dd323728/matchlogs/2023-2024/summary/Neco-Williams-Match-Logs" xr:uid="{BAF7DB37-E528-4BCD-A00F-A3390317CAE5}"/>
    <hyperlink ref="B546" r:id="rId2172" display="https://fbref.com/en/players/8b9ebd03/Willian" xr:uid="{E542E1C7-6E51-40CF-BA77-8AD3D3F30BB6}"/>
    <hyperlink ref="C546" r:id="rId2173" display="https://fbref.com/en/country/BRA/Brazil-Football" xr:uid="{0D5CB42F-1E70-4941-8EFF-94F197C0196D}"/>
    <hyperlink ref="E546" r:id="rId2174" display="https://fbref.com/en/squads/fd962109/Fulham-Stats" xr:uid="{E268FA3D-1004-4353-BD12-92B7E987F051}"/>
    <hyperlink ref="AD546" r:id="rId2175" display="https://fbref.com/en/players/8b9ebd03/matchlogs/2023-2024/summary/Willian-Match-Logs" xr:uid="{CFC6E4ED-7935-4531-8DAF-C6268A0816E8}"/>
    <hyperlink ref="B547" r:id="rId2176" display="https://fbref.com/en/players/c596fcb0/Callum-Wilson" xr:uid="{3D20E215-C3EB-4048-8BD5-FED032CF0A28}"/>
    <hyperlink ref="C547" r:id="rId2177" display="https://fbref.com/en/country/ENG/England-Football" xr:uid="{7339500E-4E85-4CC5-98D6-D9DA0DEAA98B}"/>
    <hyperlink ref="E547" r:id="rId2178" display="https://fbref.com/en/squads/b2b47a98/Newcastle-United-Stats" xr:uid="{9EE5E7DF-9213-4535-BF32-B50FB622C9A1}"/>
    <hyperlink ref="AD547" r:id="rId2179" display="https://fbref.com/en/players/c596fcb0/matchlogs/2023-2024/summary/Callum-Wilson-Match-Logs" xr:uid="{473AE9D0-981F-449D-BABB-E2DE8B890967}"/>
    <hyperlink ref="B548" r:id="rId2180" display="https://fbref.com/en/players/c6dc9ecd/Harry-Wilson" xr:uid="{1E508269-8D5F-4CF6-975F-907AAE6C6318}"/>
    <hyperlink ref="C548" r:id="rId2181" display="https://fbref.com/en/country/WAL/Wales-Football" xr:uid="{F7CD7843-8B7F-457F-8EB4-F598D0093152}"/>
    <hyperlink ref="E548" r:id="rId2182" display="https://fbref.com/en/squads/fd962109/Fulham-Stats" xr:uid="{DEF8ED35-9442-4EF3-9D10-5E625A5120CE}"/>
    <hyperlink ref="AD548" r:id="rId2183" display="https://fbref.com/en/players/c6dc9ecd/matchlogs/2023-2024/summary/Harry-Wilson-Match-Logs" xr:uid="{2205BCDE-36F5-4AFD-A6F5-63F2B79A50EF}"/>
    <hyperlink ref="B549" r:id="rId2184" display="https://fbref.com/en/players/2500cef9/Yoane-Wissa" xr:uid="{91FD8E37-120A-4370-8222-6AC1F543CD67}"/>
    <hyperlink ref="C549" r:id="rId2185" display="https://fbref.com/en/country/COD/Congo-DR-Football" xr:uid="{61E16461-1989-43A2-B4E9-29D8E01C1877}"/>
    <hyperlink ref="E549" r:id="rId2186" display="https://fbref.com/en/squads/cd051869/Brentford-Stats" xr:uid="{271A7E92-372D-41CC-AF0D-80197336E817}"/>
    <hyperlink ref="AD549" r:id="rId2187" display="https://fbref.com/en/players/2500cef9/matchlogs/2023-2024/summary/Yoane-Wissa-Match-Logs" xr:uid="{180C5820-84E4-4159-8600-6841167E9D7A}"/>
    <hyperlink ref="B550" r:id="rId2188" display="https://fbref.com/en/players/4e9a0555/Chris-Wood" xr:uid="{31CF7FF5-74D8-4495-AA28-37DAE27B3808}"/>
    <hyperlink ref="C550" r:id="rId2189" display="https://fbref.com/en/country/NZL/New-Zealand-Football" xr:uid="{C756F9B0-6069-4EE1-8B39-5BFFE38E6514}"/>
    <hyperlink ref="E550" r:id="rId2190" display="https://fbref.com/en/squads/e4a775cb/Nottingham-Forest-Stats" xr:uid="{670A5F17-ABAF-4E91-8B21-54F38F524F1B}"/>
    <hyperlink ref="AD550" r:id="rId2191" display="https://fbref.com/en/players/4e9a0555/matchlogs/2023-2024/summary/Chris-Wood-Match-Logs" xr:uid="{0C7C24C9-DBD9-4573-9333-EBB91E166BD8}"/>
    <hyperlink ref="B551" r:id="rId2192" display="https://fbref.com/en/players/d3085b49/Cauley-Woodrow" xr:uid="{245D0508-FDBD-4286-A142-88380F9A9D05}"/>
    <hyperlink ref="C551" r:id="rId2193" display="https://fbref.com/en/country/ENG/England-Football" xr:uid="{83A717C7-74BE-4861-8B0B-69FF903C83FE}"/>
    <hyperlink ref="E551" r:id="rId2194" display="https://fbref.com/en/squads/e297cd13/Luton-Town-Stats" xr:uid="{5AB78840-6877-4524-90EB-64A214B444CE}"/>
    <hyperlink ref="AD551" r:id="rId2195" display="https://fbref.com/en/players/d3085b49/matchlogs/2023-2024/summary/Cauley-Woodrow-Match-Logs" xr:uid="{D1B9FD8D-D132-4A49-8652-5DF7674F630E}"/>
    <hyperlink ref="B552" r:id="rId2196" display="https://fbref.com/en/players/a5212312/Joe-Worrall" xr:uid="{CFF33464-C3A8-409B-B785-253365910852}"/>
    <hyperlink ref="C552" r:id="rId2197" display="https://fbref.com/en/country/ENG/England-Football" xr:uid="{93457AFB-7658-456E-9822-84C9C208F9ED}"/>
    <hyperlink ref="E552" r:id="rId2198" display="https://fbref.com/en/squads/e4a775cb/Nottingham-Forest-Stats" xr:uid="{C7E3B43D-9411-455C-B7E5-F5062690AB1B}"/>
    <hyperlink ref="AD552" r:id="rId2199" display="https://fbref.com/en/players/a5212312/matchlogs/2023-2024/summary/Joe-Worrall-Match-Logs" xr:uid="{967159CF-7DB8-4FA8-B0C3-D6DC87E75EED}"/>
    <hyperlink ref="B553" r:id="rId2200" display="https://fbref.com/en/players/907a5d7c/Yehor-Yarmoliuk" xr:uid="{9AE8CE30-9FDB-4C18-A36D-5D4663005BB3}"/>
    <hyperlink ref="C553" r:id="rId2201" display="https://fbref.com/en/country/UKR/Ukraine-Football" xr:uid="{9BE364BE-02C8-4AF7-8F1C-264999386A42}"/>
    <hyperlink ref="E553" r:id="rId2202" display="https://fbref.com/en/squads/cd051869/Brentford-Stats" xr:uid="{56F7A110-7E67-44B3-A3A1-F071BFCD5417}"/>
    <hyperlink ref="AD553" r:id="rId2203" display="https://fbref.com/en/players/907a5d7c/matchlogs/2023-2024/summary/Yehor-Yarmoliuk-Match-Logs" xr:uid="{5A1883F7-971B-48D9-B856-AA482EE6822F}"/>
    <hyperlink ref="B554" r:id="rId2204" display="https://fbref.com/en/players/c1fe2a48/Ryan-Yates" xr:uid="{1E60AC79-0AD2-404C-9A85-2A3C599C7A53}"/>
    <hyperlink ref="C554" r:id="rId2205" display="https://fbref.com/en/country/ENG/England-Football" xr:uid="{A97D5681-5CF3-43A8-A01C-14781DDE1183}"/>
    <hyperlink ref="E554" r:id="rId2206" display="https://fbref.com/en/squads/e4a775cb/Nottingham-Forest-Stats" xr:uid="{478E8608-0E9E-4416-9EC1-29B977DE9B06}"/>
    <hyperlink ref="AD554" r:id="rId2207" display="https://fbref.com/en/players/c1fe2a48/matchlogs/2023-2024/summary/Ryan-Yates-Match-Logs" xr:uid="{66B49B9E-8A84-4A22-91B6-101281A9CE10}"/>
    <hyperlink ref="B555" r:id="rId2208" display="https://fbref.com/en/players/be927d03/Ashley-Young" xr:uid="{3DC2023F-C128-40DD-81C3-6EB07DEA2BD8}"/>
    <hyperlink ref="C555" r:id="rId2209" display="https://fbref.com/en/country/ENG/England-Football" xr:uid="{75092C15-6874-48F1-A423-930B9C6BB84B}"/>
    <hyperlink ref="E555" r:id="rId2210" display="https://fbref.com/en/squads/d3fd31cc/Everton-Stats" xr:uid="{0B5720C6-5A47-4594-96AB-976024624BDD}"/>
    <hyperlink ref="AD555" r:id="rId2211" display="https://fbref.com/en/players/be927d03/matchlogs/2023-2024/summary/Ashley-Young-Match-Logs" xr:uid="{D5D751D0-49F4-4D75-BF65-059BD7B05DB3}"/>
    <hyperlink ref="B556" r:id="rId2212" display="https://fbref.com/en/players/88968486/Illia-Zabarnyi" xr:uid="{804A10CB-E352-4E33-B393-80054BFF5CE3}"/>
    <hyperlink ref="C556" r:id="rId2213" display="https://fbref.com/en/country/UKR/Ukraine-Football" xr:uid="{D26A7F0A-76C3-4D24-A350-96315A2D4A00}"/>
    <hyperlink ref="E556" r:id="rId2214" display="https://fbref.com/en/squads/4ba7cbea/Bournemouth-Stats" xr:uid="{3EBBEE8D-51C2-44CE-A7B9-1B5A64D05397}"/>
    <hyperlink ref="AD556" r:id="rId2215" display="https://fbref.com/en/players/88968486/matchlogs/2023-2024/summary/Illia-Zabarnyi-Match-Logs" xr:uid="{0344472F-4557-4000-BD46-2F477D6103DD}"/>
    <hyperlink ref="B557" r:id="rId2216" display="https://fbref.com/en/players/9907b1c8/Nicolo-Zaniolo" xr:uid="{CF1C29FD-58D5-4ED5-B04C-00C48CAFF39A}"/>
    <hyperlink ref="C557" r:id="rId2217" display="https://fbref.com/en/country/ITA/Italy-Football" xr:uid="{A6D11447-0B50-44B5-BAFD-3A98A86EE3B0}"/>
    <hyperlink ref="E557" r:id="rId2218" display="https://fbref.com/en/squads/8602292d/Aston-Villa-Stats" xr:uid="{271CA9BA-CEDF-4D82-9C7D-FBCF341D44DE}"/>
    <hyperlink ref="AD557" r:id="rId2219" display="https://fbref.com/en/players/9907b1c8/matchlogs/2023-2024/summary/Nicolo-Zaniolo-Match-Logs" xr:uid="{3E6A4483-0BDA-43BA-89FE-3A12BCB19BEC}"/>
    <hyperlink ref="B558" r:id="rId2220" display="https://fbref.com/en/players/07d65234/Anass-Zaroury" xr:uid="{C04023F2-5A25-402A-A476-CE713579136E}"/>
    <hyperlink ref="C558" r:id="rId2221" display="https://fbref.com/en/country/MAR/Morocco-Football" xr:uid="{9ACA45D9-3932-455E-9E8A-0A5334BABDE0}"/>
    <hyperlink ref="E558" r:id="rId2222" display="https://fbref.com/en/squads/943e8050/Burnley-Stats" xr:uid="{028D9E1C-3856-4DCB-9F99-1E0CBDAF3C0B}"/>
    <hyperlink ref="AD558" r:id="rId2223" display="https://fbref.com/en/players/07d65234/matchlogs/2023-2024/summary/Anass-Zaroury-Match-Logs" xr:uid="{F4024366-2BC8-4127-8135-7D58BD2EC698}"/>
    <hyperlink ref="B559" r:id="rId2224" display="https://fbref.com/en/players/51cf8561/Oleksandr-Zinchenko" xr:uid="{A9155E56-9D78-4830-92A3-F5AEF23D01B9}"/>
    <hyperlink ref="C559" r:id="rId2225" display="https://fbref.com/en/country/UKR/Ukraine-Football" xr:uid="{BC68D905-B310-42F6-AA4F-887B15ABDFDF}"/>
    <hyperlink ref="E559" r:id="rId2226" display="https://fbref.com/en/squads/18bb7c10/Arsenal-Stats" xr:uid="{5797CB99-0EB0-45E0-B15F-FD80CB522D0D}"/>
    <hyperlink ref="AD559" r:id="rId2227" display="https://fbref.com/en/players/51cf8561/matchlogs/2023-2024/summary/Oleksandr-Zinchenko-Match-Logs" xr:uid="{9D87132B-59C1-4246-AFF3-D4CFFBBAEA18}"/>
    <hyperlink ref="B560" r:id="rId2228" display="https://fbref.com/en/players/ce4246f5/Kurt-Zouma" xr:uid="{77F3F6F3-F58E-4094-BDDB-042F9723C24F}"/>
    <hyperlink ref="C560" r:id="rId2229" display="https://fbref.com/en/country/FRA/France-Football" xr:uid="{D157C4EF-1F97-4562-8B9D-AB1CA6AB7FDC}"/>
    <hyperlink ref="E560" r:id="rId2230" display="https://fbref.com/en/squads/7c21e445/West-Ham-United-Stats" xr:uid="{8C795071-34C7-4037-8677-9436343DB9AB}"/>
    <hyperlink ref="AD560" r:id="rId2231" display="https://fbref.com/en/players/ce4246f5/matchlogs/2023-2024/summary/Kurt-Zouma-Match-Logs" xr:uid="{327E772E-0C02-4B44-B435-0055B37B2B3D}"/>
    <hyperlink ref="B561" r:id="rId2232" display="https://fbref.com/en/players/be18d79f/Oliwier-Zych" xr:uid="{73B4ED29-9627-4677-A9DA-2F3DE4609DD1}"/>
    <hyperlink ref="C561" r:id="rId2233" display="https://fbref.com/en/country/POL/Poland-Football" xr:uid="{BF5E13FD-163B-4A55-906D-8DB47A1FF94A}"/>
    <hyperlink ref="E561" r:id="rId2234" display="https://fbref.com/en/squads/8602292d/Aston-Villa-Stats" xr:uid="{692BBD8E-9440-4B8F-A7F8-08BF3897F57D}"/>
    <hyperlink ref="AD561" r:id="rId2235" display="https://fbref.com/en/players/be18d79f/matchlogs/2023-2024/summary/Oliwier-Zych-Match-Logs" xr:uid="{56C5FAF6-F39C-437A-9A9E-9511C2ED8C1E}"/>
    <hyperlink ref="B562" r:id="rId2236" display="https://fbref.com/en/players/79300479/Martin-Odegaard" xr:uid="{FAB08A5D-AB95-4E0B-BE05-BF6BE0B84BF4}"/>
    <hyperlink ref="C562" r:id="rId2237" display="https://fbref.com/en/country/NOR/Norway-Football" xr:uid="{0BD2ADAE-FB35-4AAA-82D4-92AEC6B67466}"/>
    <hyperlink ref="E562" r:id="rId2238" display="https://fbref.com/en/squads/18bb7c10/Arsenal-Stats" xr:uid="{4947141C-9257-42EC-AE39-868FDF6A37F0}"/>
    <hyperlink ref="AD562" r:id="rId2239" display="https://fbref.com/en/players/79300479/matchlogs/2023-2024/summary/Martin-Odegaard-Match-Logs" xr:uid="{765A8243-0DFE-4313-A29C-71ADC7ECA16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3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45204.866666666669</v>
      </c>
      <c r="B2" s="29" t="s">
        <v>451</v>
      </c>
      <c r="C2" s="29" t="s">
        <v>453</v>
      </c>
      <c r="D2" s="29" t="s">
        <v>3412</v>
      </c>
    </row>
    <row r="3" spans="1:4" ht="17.25" thickBot="1">
      <c r="A3" s="28">
        <v>45201.924305555556</v>
      </c>
      <c r="B3" s="29" t="s">
        <v>1910</v>
      </c>
      <c r="C3" s="29" t="s">
        <v>464</v>
      </c>
      <c r="D3" s="29" t="s">
        <v>3412</v>
      </c>
    </row>
    <row r="4" spans="1:4" ht="17.25" thickBot="1">
      <c r="A4" s="28">
        <v>45192.943749999999</v>
      </c>
      <c r="B4" s="29" t="s">
        <v>593</v>
      </c>
      <c r="C4" s="29" t="s">
        <v>470</v>
      </c>
      <c r="D4" s="29" t="s">
        <v>3326</v>
      </c>
    </row>
    <row r="5" spans="1:4" ht="17.25" thickBot="1">
      <c r="A5" s="28">
        <v>45191.868750000001</v>
      </c>
      <c r="B5" s="29" t="s">
        <v>400</v>
      </c>
      <c r="C5" s="29" t="s">
        <v>2255</v>
      </c>
      <c r="D5" s="29" t="s">
        <v>3327</v>
      </c>
    </row>
    <row r="6" spans="1:4" ht="17.25" thickBot="1">
      <c r="A6" s="28">
        <v>45189.893055555556</v>
      </c>
      <c r="B6" s="29" t="s">
        <v>2191</v>
      </c>
      <c r="C6" s="29" t="s">
        <v>2074</v>
      </c>
      <c r="D6" s="29" t="s">
        <v>3327</v>
      </c>
    </row>
    <row r="7" spans="1:4" ht="17.25" thickBot="1">
      <c r="A7" s="28">
        <v>45176.868750000001</v>
      </c>
      <c r="B7" s="29" t="s">
        <v>665</v>
      </c>
      <c r="C7" s="29" t="s">
        <v>1951</v>
      </c>
      <c r="D7" s="29" t="s">
        <v>3152</v>
      </c>
    </row>
    <row r="8" spans="1:4" ht="17.25" thickBot="1">
      <c r="A8" s="28">
        <v>45170.769444444442</v>
      </c>
      <c r="B8" s="29" t="s">
        <v>464</v>
      </c>
      <c r="C8" s="29" t="s">
        <v>393</v>
      </c>
      <c r="D8" s="29" t="s">
        <v>3150</v>
      </c>
    </row>
    <row r="9" spans="1:4" ht="17.25" thickBot="1">
      <c r="A9" s="28">
        <v>45170.769444444442</v>
      </c>
      <c r="B9" s="29" t="s">
        <v>453</v>
      </c>
      <c r="C9" s="29" t="s">
        <v>250</v>
      </c>
      <c r="D9" s="29" t="s">
        <v>3150</v>
      </c>
    </row>
    <row r="10" spans="1:4" ht="17.25" thickBot="1">
      <c r="A10" s="28">
        <v>45170.769444444442</v>
      </c>
      <c r="B10" s="29" t="s">
        <v>2316</v>
      </c>
      <c r="C10" s="29" t="s">
        <v>406</v>
      </c>
      <c r="D10" s="29" t="s">
        <v>3150</v>
      </c>
    </row>
    <row r="11" spans="1:4" ht="17.25" thickBot="1">
      <c r="A11" s="28">
        <v>45166.950694444444</v>
      </c>
      <c r="B11" s="29" t="s">
        <v>485</v>
      </c>
      <c r="C11" s="29" t="s">
        <v>390</v>
      </c>
      <c r="D11" s="29" t="s">
        <v>3150</v>
      </c>
    </row>
    <row r="12" spans="1:4" ht="17.25" thickBot="1">
      <c r="A12" s="28">
        <v>45166.950694444444</v>
      </c>
      <c r="B12" s="29" t="s">
        <v>508</v>
      </c>
      <c r="C12" s="29" t="s">
        <v>560</v>
      </c>
      <c r="D12" s="29" t="s">
        <v>3150</v>
      </c>
    </row>
    <row r="13" spans="1:4" ht="17.25" thickBot="1">
      <c r="A13" s="28">
        <v>45152.865972222222</v>
      </c>
      <c r="B13" s="29" t="s">
        <v>470</v>
      </c>
      <c r="C13" s="29" t="s">
        <v>412</v>
      </c>
      <c r="D13" s="29" t="s">
        <v>2755</v>
      </c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100" t="s">
        <v>4</v>
      </c>
      <c r="B1" s="83" t="s">
        <v>29</v>
      </c>
      <c r="C1" s="83" t="s">
        <v>10</v>
      </c>
      <c r="D1" s="83" t="s">
        <v>46</v>
      </c>
      <c r="E1" s="83" t="s">
        <v>47</v>
      </c>
      <c r="F1" s="83" t="s">
        <v>48</v>
      </c>
      <c r="G1" s="83" t="s">
        <v>49</v>
      </c>
      <c r="H1" s="83" t="s">
        <v>50</v>
      </c>
      <c r="I1" s="83" t="s">
        <v>51</v>
      </c>
      <c r="J1" s="83" t="s">
        <v>52</v>
      </c>
      <c r="K1" s="83" t="s">
        <v>53</v>
      </c>
      <c r="L1" s="83" t="s">
        <v>23</v>
      </c>
      <c r="M1" s="83" t="s">
        <v>54</v>
      </c>
      <c r="N1" s="83" t="s">
        <v>55</v>
      </c>
      <c r="O1" s="83" t="s">
        <v>56</v>
      </c>
      <c r="P1" s="83" t="s">
        <v>2756</v>
      </c>
      <c r="Q1" s="83" t="s">
        <v>57</v>
      </c>
      <c r="R1" s="83" t="s">
        <v>58</v>
      </c>
      <c r="S1" s="83" t="s">
        <v>59</v>
      </c>
      <c r="T1" s="61" t="s">
        <v>60</v>
      </c>
      <c r="U1" s="87" t="s">
        <v>61</v>
      </c>
      <c r="V1" s="87" t="s">
        <v>62</v>
      </c>
    </row>
    <row r="2" spans="1:22">
      <c r="A2" s="140">
        <v>1</v>
      </c>
      <c r="B2" s="141" t="s">
        <v>2764</v>
      </c>
      <c r="C2" s="139">
        <v>9</v>
      </c>
      <c r="D2" s="139">
        <v>7</v>
      </c>
      <c r="E2" s="139">
        <v>2</v>
      </c>
      <c r="F2" s="139">
        <v>0</v>
      </c>
      <c r="G2" s="139">
        <v>20</v>
      </c>
      <c r="H2" s="139">
        <v>8</v>
      </c>
      <c r="I2" s="139">
        <v>12</v>
      </c>
      <c r="J2" s="139">
        <v>23</v>
      </c>
      <c r="K2" s="139">
        <v>2.56</v>
      </c>
      <c r="L2" s="139">
        <v>16.5</v>
      </c>
      <c r="M2" s="139">
        <v>11.8</v>
      </c>
      <c r="N2" s="139">
        <v>4.7</v>
      </c>
      <c r="O2" s="139">
        <v>0.52</v>
      </c>
      <c r="P2" s="84" t="s">
        <v>46</v>
      </c>
      <c r="Q2" s="142">
        <v>61726</v>
      </c>
      <c r="R2" s="143" t="s">
        <v>4064</v>
      </c>
      <c r="S2" s="143" t="s">
        <v>2721</v>
      </c>
      <c r="T2" s="138"/>
      <c r="U2" s="2"/>
      <c r="V2" s="2"/>
    </row>
    <row r="3" spans="1:22">
      <c r="A3" s="136"/>
      <c r="B3" s="115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88"/>
      <c r="Q3" s="121"/>
      <c r="R3" s="124"/>
      <c r="S3" s="124"/>
      <c r="T3" s="109"/>
      <c r="U3" s="2"/>
      <c r="V3" s="2"/>
    </row>
    <row r="4" spans="1:22">
      <c r="A4" s="136"/>
      <c r="B4" s="115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84" t="s">
        <v>47</v>
      </c>
      <c r="Q4" s="121"/>
      <c r="R4" s="124"/>
      <c r="S4" s="124"/>
      <c r="T4" s="109"/>
      <c r="U4" s="2"/>
      <c r="V4" s="2"/>
    </row>
    <row r="5" spans="1:22">
      <c r="A5" s="136"/>
      <c r="B5" s="115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88"/>
      <c r="Q5" s="121"/>
      <c r="R5" s="124"/>
      <c r="S5" s="124"/>
      <c r="T5" s="109"/>
      <c r="U5" s="2"/>
      <c r="V5" s="2"/>
    </row>
    <row r="6" spans="1:22">
      <c r="A6" s="136"/>
      <c r="B6" s="115"/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84" t="s">
        <v>46</v>
      </c>
      <c r="Q6" s="121"/>
      <c r="R6" s="124"/>
      <c r="S6" s="124"/>
      <c r="T6" s="109"/>
      <c r="U6" s="2"/>
      <c r="V6" s="2"/>
    </row>
    <row r="7" spans="1:22">
      <c r="A7" s="136"/>
      <c r="B7" s="115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88"/>
      <c r="Q7" s="121"/>
      <c r="R7" s="124"/>
      <c r="S7" s="124"/>
      <c r="T7" s="109"/>
      <c r="U7" s="2"/>
      <c r="V7" s="2"/>
    </row>
    <row r="8" spans="1:22">
      <c r="A8" s="136"/>
      <c r="B8" s="115"/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84" t="s">
        <v>46</v>
      </c>
      <c r="Q8" s="121"/>
      <c r="R8" s="124"/>
      <c r="S8" s="124"/>
      <c r="T8" s="109"/>
      <c r="U8" s="2"/>
      <c r="V8" s="2"/>
    </row>
    <row r="9" spans="1:22">
      <c r="A9" s="136"/>
      <c r="B9" s="115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88"/>
      <c r="Q9" s="121"/>
      <c r="R9" s="124"/>
      <c r="S9" s="124"/>
      <c r="T9" s="109"/>
      <c r="U9" s="2"/>
      <c r="V9" s="2"/>
    </row>
    <row r="10" spans="1:22">
      <c r="A10" s="137"/>
      <c r="B10" s="116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82" t="s">
        <v>46</v>
      </c>
      <c r="Q10" s="122"/>
      <c r="R10" s="125"/>
      <c r="S10" s="125"/>
      <c r="T10" s="110"/>
      <c r="U10" s="2"/>
      <c r="V10" s="2"/>
    </row>
    <row r="11" spans="1:22">
      <c r="A11" s="135">
        <v>2</v>
      </c>
      <c r="B11" s="114" t="s">
        <v>2759</v>
      </c>
      <c r="C11" s="117">
        <v>9</v>
      </c>
      <c r="D11" s="117">
        <v>7</v>
      </c>
      <c r="E11" s="117">
        <v>0</v>
      </c>
      <c r="F11" s="117">
        <v>2</v>
      </c>
      <c r="G11" s="117">
        <v>19</v>
      </c>
      <c r="H11" s="117">
        <v>7</v>
      </c>
      <c r="I11" s="117">
        <v>12</v>
      </c>
      <c r="J11" s="117">
        <v>21</v>
      </c>
      <c r="K11" s="117">
        <v>2.33</v>
      </c>
      <c r="L11" s="117">
        <v>15.6</v>
      </c>
      <c r="M11" s="117">
        <v>6.3</v>
      </c>
      <c r="N11" s="117">
        <v>9.3000000000000007</v>
      </c>
      <c r="O11" s="117">
        <v>1.03</v>
      </c>
      <c r="P11" s="84" t="s">
        <v>46</v>
      </c>
      <c r="Q11" s="120">
        <v>39945</v>
      </c>
      <c r="R11" s="123" t="s">
        <v>4065</v>
      </c>
      <c r="S11" s="123" t="s">
        <v>66</v>
      </c>
      <c r="T11" s="108"/>
      <c r="U11" s="2"/>
      <c r="V11" s="2"/>
    </row>
    <row r="12" spans="1:22">
      <c r="A12" s="136"/>
      <c r="B12" s="115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88"/>
      <c r="Q12" s="121"/>
      <c r="R12" s="124"/>
      <c r="S12" s="124"/>
      <c r="T12" s="109"/>
      <c r="U12" s="2"/>
      <c r="V12" s="2"/>
    </row>
    <row r="13" spans="1:22">
      <c r="A13" s="136"/>
      <c r="B13" s="115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84" t="s">
        <v>46</v>
      </c>
      <c r="Q13" s="121"/>
      <c r="R13" s="124"/>
      <c r="S13" s="124"/>
      <c r="T13" s="109"/>
      <c r="U13" s="2"/>
      <c r="V13" s="2"/>
    </row>
    <row r="14" spans="1:22">
      <c r="A14" s="136"/>
      <c r="B14" s="115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88"/>
      <c r="Q14" s="121"/>
      <c r="R14" s="124"/>
      <c r="S14" s="124"/>
      <c r="T14" s="109"/>
      <c r="U14" s="2"/>
      <c r="V14" s="2"/>
    </row>
    <row r="15" spans="1:22">
      <c r="A15" s="136"/>
      <c r="B15" s="115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84" t="s">
        <v>48</v>
      </c>
      <c r="Q15" s="121"/>
      <c r="R15" s="124"/>
      <c r="S15" s="124"/>
      <c r="T15" s="109"/>
      <c r="U15" s="2"/>
      <c r="V15" s="2"/>
    </row>
    <row r="16" spans="1:22">
      <c r="A16" s="136"/>
      <c r="B16" s="115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88"/>
      <c r="Q16" s="121"/>
      <c r="R16" s="124"/>
      <c r="S16" s="124"/>
      <c r="T16" s="109"/>
      <c r="U16" s="2"/>
      <c r="V16" s="2"/>
    </row>
    <row r="17" spans="1:22">
      <c r="A17" s="136"/>
      <c r="B17" s="115"/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84" t="s">
        <v>48</v>
      </c>
      <c r="Q17" s="121"/>
      <c r="R17" s="124"/>
      <c r="S17" s="124"/>
      <c r="T17" s="109"/>
      <c r="U17" s="2"/>
      <c r="V17" s="2"/>
    </row>
    <row r="18" spans="1:22">
      <c r="A18" s="136"/>
      <c r="B18" s="115"/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88"/>
      <c r="Q18" s="121"/>
      <c r="R18" s="124"/>
      <c r="S18" s="124"/>
      <c r="T18" s="109"/>
      <c r="U18" s="2"/>
      <c r="V18" s="2"/>
    </row>
    <row r="19" spans="1:22">
      <c r="A19" s="137"/>
      <c r="B19" s="116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82" t="s">
        <v>46</v>
      </c>
      <c r="Q19" s="122"/>
      <c r="R19" s="125"/>
      <c r="S19" s="125"/>
      <c r="T19" s="110"/>
      <c r="U19" s="2"/>
      <c r="V19" s="2"/>
    </row>
    <row r="20" spans="1:22">
      <c r="A20" s="159">
        <v>3</v>
      </c>
      <c r="B20" s="144" t="s">
        <v>2760</v>
      </c>
      <c r="C20" s="147">
        <v>9</v>
      </c>
      <c r="D20" s="147">
        <v>6</v>
      </c>
      <c r="E20" s="147">
        <v>3</v>
      </c>
      <c r="F20" s="147">
        <v>0</v>
      </c>
      <c r="G20" s="147">
        <v>18</v>
      </c>
      <c r="H20" s="147">
        <v>8</v>
      </c>
      <c r="I20" s="147">
        <v>10</v>
      </c>
      <c r="J20" s="147">
        <v>21</v>
      </c>
      <c r="K20" s="147">
        <v>2.33</v>
      </c>
      <c r="L20" s="147">
        <v>15.9</v>
      </c>
      <c r="M20" s="147">
        <v>7.8</v>
      </c>
      <c r="N20" s="147">
        <v>8</v>
      </c>
      <c r="O20" s="147">
        <v>0.89</v>
      </c>
      <c r="P20" s="96" t="s">
        <v>46</v>
      </c>
      <c r="Q20" s="150">
        <v>60105</v>
      </c>
      <c r="R20" s="153" t="s">
        <v>3393</v>
      </c>
      <c r="S20" s="153" t="s">
        <v>78</v>
      </c>
      <c r="T20" s="156"/>
      <c r="U20" s="2"/>
      <c r="V20" s="2"/>
    </row>
    <row r="21" spans="1:22">
      <c r="A21" s="160"/>
      <c r="B21" s="145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97"/>
      <c r="Q21" s="151"/>
      <c r="R21" s="154"/>
      <c r="S21" s="154"/>
      <c r="T21" s="157"/>
      <c r="U21" s="2"/>
      <c r="V21" s="2"/>
    </row>
    <row r="22" spans="1:22">
      <c r="A22" s="160"/>
      <c r="B22" s="145"/>
      <c r="C22" s="148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96" t="s">
        <v>47</v>
      </c>
      <c r="Q22" s="151"/>
      <c r="R22" s="154"/>
      <c r="S22" s="154"/>
      <c r="T22" s="157"/>
    </row>
    <row r="23" spans="1:22">
      <c r="A23" s="160"/>
      <c r="B23" s="145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97"/>
      <c r="Q23" s="151"/>
      <c r="R23" s="154"/>
      <c r="S23" s="154"/>
      <c r="T23" s="157"/>
    </row>
    <row r="24" spans="1:22">
      <c r="A24" s="160"/>
      <c r="B24" s="145"/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96" t="s">
        <v>46</v>
      </c>
      <c r="Q24" s="151"/>
      <c r="R24" s="154"/>
      <c r="S24" s="154"/>
      <c r="T24" s="157"/>
    </row>
    <row r="25" spans="1:22">
      <c r="A25" s="160"/>
      <c r="B25" s="145"/>
      <c r="C25" s="148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97"/>
      <c r="Q25" s="151"/>
      <c r="R25" s="154"/>
      <c r="S25" s="154"/>
      <c r="T25" s="157"/>
    </row>
    <row r="26" spans="1:22">
      <c r="A26" s="160"/>
      <c r="B26" s="145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96" t="s">
        <v>46</v>
      </c>
      <c r="Q26" s="151"/>
      <c r="R26" s="154"/>
      <c r="S26" s="154"/>
      <c r="T26" s="157"/>
      <c r="U26" s="2"/>
      <c r="V26" s="2"/>
    </row>
    <row r="27" spans="1:22">
      <c r="A27" s="160"/>
      <c r="B27" s="145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97"/>
      <c r="Q27" s="151"/>
      <c r="R27" s="154"/>
      <c r="S27" s="154"/>
      <c r="T27" s="157"/>
      <c r="U27" s="2"/>
      <c r="V27" s="2"/>
    </row>
    <row r="28" spans="1:22">
      <c r="A28" s="161"/>
      <c r="B28" s="146"/>
      <c r="C28" s="149"/>
      <c r="D28" s="149"/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98" t="s">
        <v>47</v>
      </c>
      <c r="Q28" s="152"/>
      <c r="R28" s="155"/>
      <c r="S28" s="155"/>
      <c r="T28" s="158"/>
      <c r="U28" s="2"/>
      <c r="V28" s="2"/>
    </row>
    <row r="29" spans="1:22">
      <c r="A29" s="135">
        <v>4</v>
      </c>
      <c r="B29" s="114" t="s">
        <v>2766</v>
      </c>
      <c r="C29" s="117">
        <v>9</v>
      </c>
      <c r="D29" s="117">
        <v>6</v>
      </c>
      <c r="E29" s="117">
        <v>2</v>
      </c>
      <c r="F29" s="117">
        <v>1</v>
      </c>
      <c r="G29" s="117">
        <v>20</v>
      </c>
      <c r="H29" s="117">
        <v>9</v>
      </c>
      <c r="I29" s="117">
        <v>11</v>
      </c>
      <c r="J29" s="117">
        <v>20</v>
      </c>
      <c r="K29" s="117">
        <v>2.2200000000000002</v>
      </c>
      <c r="L29" s="117">
        <v>19.100000000000001</v>
      </c>
      <c r="M29" s="117">
        <v>11.6</v>
      </c>
      <c r="N29" s="117">
        <v>7.4</v>
      </c>
      <c r="O29" s="117">
        <v>0.83</v>
      </c>
      <c r="P29" s="84" t="s">
        <v>46</v>
      </c>
      <c r="Q29" s="120">
        <v>50898</v>
      </c>
      <c r="R29" s="123" t="s">
        <v>4066</v>
      </c>
      <c r="S29" s="123" t="s">
        <v>80</v>
      </c>
      <c r="T29" s="108"/>
    </row>
    <row r="30" spans="1:22">
      <c r="A30" s="136"/>
      <c r="B30" s="115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88"/>
      <c r="Q30" s="121"/>
      <c r="R30" s="124"/>
      <c r="S30" s="124"/>
      <c r="T30" s="109"/>
    </row>
    <row r="31" spans="1:22">
      <c r="A31" s="136"/>
      <c r="B31" s="115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84" t="s">
        <v>46</v>
      </c>
      <c r="Q31" s="121"/>
      <c r="R31" s="124"/>
      <c r="S31" s="124"/>
      <c r="T31" s="109"/>
    </row>
    <row r="32" spans="1:22">
      <c r="A32" s="136"/>
      <c r="B32" s="115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88"/>
      <c r="Q32" s="121"/>
      <c r="R32" s="124"/>
      <c r="S32" s="124"/>
      <c r="T32" s="109"/>
      <c r="U32" s="86" t="s">
        <v>61</v>
      </c>
      <c r="V32" s="86" t="s">
        <v>62</v>
      </c>
    </row>
    <row r="33" spans="1:22">
      <c r="A33" s="136"/>
      <c r="B33" s="115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84" t="s">
        <v>48</v>
      </c>
      <c r="Q33" s="121"/>
      <c r="R33" s="124"/>
      <c r="S33" s="124"/>
      <c r="T33" s="109"/>
      <c r="U33" s="2"/>
      <c r="V33" s="2"/>
    </row>
    <row r="34" spans="1:22">
      <c r="A34" s="136"/>
      <c r="B34" s="115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88"/>
      <c r="Q34" s="121"/>
      <c r="R34" s="124"/>
      <c r="S34" s="124"/>
      <c r="T34" s="109"/>
      <c r="U34" s="2"/>
      <c r="V34" s="2"/>
    </row>
    <row r="35" spans="1:22">
      <c r="A35" s="136"/>
      <c r="B35" s="115"/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84" t="s">
        <v>47</v>
      </c>
      <c r="Q35" s="121"/>
      <c r="R35" s="124"/>
      <c r="S35" s="124"/>
      <c r="T35" s="109"/>
      <c r="U35" s="2"/>
      <c r="V35" s="2"/>
    </row>
    <row r="36" spans="1:22">
      <c r="A36" s="136"/>
      <c r="B36" s="115"/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88"/>
      <c r="Q36" s="121"/>
      <c r="R36" s="124"/>
      <c r="S36" s="124"/>
      <c r="T36" s="109"/>
      <c r="U36" s="2"/>
      <c r="V36" s="2"/>
    </row>
    <row r="37" spans="1:22">
      <c r="A37" s="137"/>
      <c r="B37" s="116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82" t="s">
        <v>46</v>
      </c>
      <c r="Q37" s="122"/>
      <c r="R37" s="125"/>
      <c r="S37" s="125"/>
      <c r="T37" s="110"/>
      <c r="U37" s="2"/>
      <c r="V37" s="2"/>
    </row>
    <row r="38" spans="1:22">
      <c r="A38" s="132">
        <v>5</v>
      </c>
      <c r="B38" s="114" t="s">
        <v>2776</v>
      </c>
      <c r="C38" s="117">
        <v>9</v>
      </c>
      <c r="D38" s="117">
        <v>6</v>
      </c>
      <c r="E38" s="117">
        <v>1</v>
      </c>
      <c r="F38" s="117">
        <v>2</v>
      </c>
      <c r="G38" s="117">
        <v>23</v>
      </c>
      <c r="H38" s="117">
        <v>13</v>
      </c>
      <c r="I38" s="117">
        <v>10</v>
      </c>
      <c r="J38" s="117">
        <v>19</v>
      </c>
      <c r="K38" s="117">
        <v>2.11</v>
      </c>
      <c r="L38" s="117">
        <v>17</v>
      </c>
      <c r="M38" s="117">
        <v>14.1</v>
      </c>
      <c r="N38" s="117">
        <v>2.9</v>
      </c>
      <c r="O38" s="117">
        <v>0.32</v>
      </c>
      <c r="P38" s="84" t="s">
        <v>46</v>
      </c>
      <c r="Q38" s="120">
        <v>41218</v>
      </c>
      <c r="R38" s="129" t="s">
        <v>4067</v>
      </c>
      <c r="S38" s="123" t="s">
        <v>84</v>
      </c>
      <c r="T38" s="108"/>
      <c r="U38" s="2"/>
      <c r="V38" s="2"/>
    </row>
    <row r="39" spans="1:22">
      <c r="A39" s="133"/>
      <c r="B39" s="115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88"/>
      <c r="Q39" s="121"/>
      <c r="R39" s="130"/>
      <c r="S39" s="124"/>
      <c r="T39" s="109"/>
      <c r="U39" s="2"/>
      <c r="V39" s="2"/>
    </row>
    <row r="40" spans="1:22">
      <c r="A40" s="133"/>
      <c r="B40" s="115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84" t="s">
        <v>46</v>
      </c>
      <c r="Q40" s="121"/>
      <c r="R40" s="130"/>
      <c r="S40" s="124"/>
      <c r="T40" s="109"/>
      <c r="U40" s="2"/>
      <c r="V40" s="2"/>
    </row>
    <row r="41" spans="1:22">
      <c r="A41" s="133"/>
      <c r="B41" s="115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88"/>
      <c r="Q41" s="121"/>
      <c r="R41" s="130"/>
      <c r="S41" s="124"/>
      <c r="T41" s="109"/>
      <c r="U41" s="2"/>
      <c r="V41" s="2"/>
    </row>
    <row r="42" spans="1:22">
      <c r="A42" s="133"/>
      <c r="B42" s="115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84" t="s">
        <v>46</v>
      </c>
      <c r="Q42" s="121"/>
      <c r="R42" s="130"/>
      <c r="S42" s="124"/>
      <c r="T42" s="109"/>
      <c r="U42" s="2"/>
      <c r="V42" s="2"/>
    </row>
    <row r="43" spans="1:22">
      <c r="A43" s="133"/>
      <c r="B43" s="115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88"/>
      <c r="Q43" s="121"/>
      <c r="R43" s="130"/>
      <c r="S43" s="124"/>
      <c r="T43" s="109"/>
      <c r="U43" s="2"/>
      <c r="V43" s="2"/>
    </row>
    <row r="44" spans="1:22">
      <c r="A44" s="133"/>
      <c r="B44" s="115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84" t="s">
        <v>47</v>
      </c>
      <c r="Q44" s="121"/>
      <c r="R44" s="130"/>
      <c r="S44" s="124"/>
      <c r="T44" s="109"/>
      <c r="U44" s="2"/>
      <c r="V44" s="2"/>
    </row>
    <row r="45" spans="1:22">
      <c r="A45" s="133"/>
      <c r="B45" s="115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88"/>
      <c r="Q45" s="121"/>
      <c r="R45" s="130"/>
      <c r="S45" s="124"/>
      <c r="T45" s="109"/>
      <c r="U45" s="2"/>
      <c r="V45" s="2"/>
    </row>
    <row r="46" spans="1:22">
      <c r="A46" s="134"/>
      <c r="B46" s="116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82" t="s">
        <v>46</v>
      </c>
      <c r="Q46" s="122"/>
      <c r="R46" s="131"/>
      <c r="S46" s="125"/>
      <c r="T46" s="110"/>
      <c r="U46" s="2"/>
      <c r="V46" s="2"/>
    </row>
    <row r="47" spans="1:22">
      <c r="A47" s="126">
        <v>6</v>
      </c>
      <c r="B47" s="114" t="s">
        <v>2757</v>
      </c>
      <c r="C47" s="117">
        <v>9</v>
      </c>
      <c r="D47" s="117">
        <v>5</v>
      </c>
      <c r="E47" s="117">
        <v>1</v>
      </c>
      <c r="F47" s="117">
        <v>3</v>
      </c>
      <c r="G47" s="117">
        <v>24</v>
      </c>
      <c r="H47" s="117">
        <v>9</v>
      </c>
      <c r="I47" s="117">
        <v>15</v>
      </c>
      <c r="J47" s="117">
        <v>16</v>
      </c>
      <c r="K47" s="117">
        <v>1.78</v>
      </c>
      <c r="L47" s="117">
        <v>19.7</v>
      </c>
      <c r="M47" s="117">
        <v>9.4</v>
      </c>
      <c r="N47" s="117">
        <v>10.3</v>
      </c>
      <c r="O47" s="117">
        <v>1.1499999999999999</v>
      </c>
      <c r="P47" s="84" t="s">
        <v>46</v>
      </c>
      <c r="Q47" s="120">
        <v>51993</v>
      </c>
      <c r="R47" s="123" t="s">
        <v>3495</v>
      </c>
      <c r="S47" s="123" t="s">
        <v>68</v>
      </c>
      <c r="T47" s="108"/>
      <c r="U47" s="2"/>
      <c r="V47" s="2"/>
    </row>
    <row r="48" spans="1:22">
      <c r="A48" s="127"/>
      <c r="B48" s="115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88"/>
      <c r="Q48" s="121"/>
      <c r="R48" s="124"/>
      <c r="S48" s="124"/>
      <c r="T48" s="109"/>
      <c r="U48" s="2"/>
      <c r="V48" s="2"/>
    </row>
    <row r="49" spans="1:22">
      <c r="A49" s="127"/>
      <c r="B49" s="115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84" t="s">
        <v>46</v>
      </c>
      <c r="Q49" s="121"/>
      <c r="R49" s="124"/>
      <c r="S49" s="124"/>
      <c r="T49" s="109"/>
      <c r="U49" s="2"/>
      <c r="V49" s="2"/>
    </row>
    <row r="50" spans="1:22">
      <c r="A50" s="127"/>
      <c r="B50" s="115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88"/>
      <c r="Q50" s="121"/>
      <c r="R50" s="124"/>
      <c r="S50" s="124"/>
      <c r="T50" s="109"/>
      <c r="U50" s="2"/>
      <c r="V50" s="2"/>
    </row>
    <row r="51" spans="1:22">
      <c r="A51" s="127"/>
      <c r="B51" s="115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84" t="s">
        <v>46</v>
      </c>
      <c r="Q51" s="121"/>
      <c r="R51" s="124"/>
      <c r="S51" s="124"/>
      <c r="T51" s="109"/>
      <c r="U51" s="2"/>
      <c r="V51" s="2"/>
    </row>
    <row r="52" spans="1:22">
      <c r="A52" s="127"/>
      <c r="B52" s="115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88"/>
      <c r="Q52" s="121"/>
      <c r="R52" s="124"/>
      <c r="S52" s="124"/>
      <c r="T52" s="109"/>
      <c r="U52" s="2"/>
      <c r="V52" s="2"/>
    </row>
    <row r="53" spans="1:22">
      <c r="A53" s="127"/>
      <c r="B53" s="115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84" t="s">
        <v>47</v>
      </c>
      <c r="Q53" s="121"/>
      <c r="R53" s="124"/>
      <c r="S53" s="124"/>
      <c r="T53" s="109"/>
    </row>
    <row r="54" spans="1:22">
      <c r="A54" s="127"/>
      <c r="B54" s="115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88"/>
      <c r="Q54" s="121"/>
      <c r="R54" s="124"/>
      <c r="S54" s="124"/>
      <c r="T54" s="109"/>
    </row>
    <row r="55" spans="1:22">
      <c r="A55" s="128"/>
      <c r="B55" s="116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82" t="s">
        <v>46</v>
      </c>
      <c r="Q55" s="122"/>
      <c r="R55" s="125"/>
      <c r="S55" s="125"/>
      <c r="T55" s="110"/>
    </row>
    <row r="56" spans="1:22">
      <c r="A56" s="126">
        <v>7</v>
      </c>
      <c r="B56" s="114" t="s">
        <v>2758</v>
      </c>
      <c r="C56" s="117">
        <v>9</v>
      </c>
      <c r="D56" s="117">
        <v>5</v>
      </c>
      <c r="E56" s="117">
        <v>1</v>
      </c>
      <c r="F56" s="117">
        <v>3</v>
      </c>
      <c r="G56" s="117">
        <v>22</v>
      </c>
      <c r="H56" s="117">
        <v>18</v>
      </c>
      <c r="I56" s="117">
        <v>4</v>
      </c>
      <c r="J56" s="117">
        <v>16</v>
      </c>
      <c r="K56" s="117">
        <v>1.78</v>
      </c>
      <c r="L56" s="117">
        <v>17.3</v>
      </c>
      <c r="M56" s="117">
        <v>14.6</v>
      </c>
      <c r="N56" s="117">
        <v>2.8</v>
      </c>
      <c r="O56" s="117">
        <v>0.31</v>
      </c>
      <c r="P56" s="84" t="s">
        <v>46</v>
      </c>
      <c r="Q56" s="120">
        <v>31674</v>
      </c>
      <c r="R56" s="123" t="s">
        <v>3151</v>
      </c>
      <c r="S56" s="123" t="s">
        <v>377</v>
      </c>
      <c r="T56" s="108"/>
    </row>
    <row r="57" spans="1:22">
      <c r="A57" s="127"/>
      <c r="B57" s="115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88"/>
      <c r="Q57" s="121"/>
      <c r="R57" s="124"/>
      <c r="S57" s="124"/>
      <c r="T57" s="109"/>
    </row>
    <row r="58" spans="1:22">
      <c r="A58" s="127"/>
      <c r="B58" s="115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84" t="s">
        <v>46</v>
      </c>
      <c r="Q58" s="121"/>
      <c r="R58" s="124"/>
      <c r="S58" s="124"/>
      <c r="T58" s="109"/>
    </row>
    <row r="59" spans="1:22">
      <c r="A59" s="127"/>
      <c r="B59" s="115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88"/>
      <c r="Q59" s="121"/>
      <c r="R59" s="124"/>
      <c r="S59" s="124"/>
      <c r="T59" s="109"/>
    </row>
    <row r="60" spans="1:22">
      <c r="A60" s="127"/>
      <c r="B60" s="115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84" t="s">
        <v>48</v>
      </c>
      <c r="Q60" s="121"/>
      <c r="R60" s="124"/>
      <c r="S60" s="124"/>
      <c r="T60" s="109"/>
    </row>
    <row r="61" spans="1:22">
      <c r="A61" s="127"/>
      <c r="B61" s="115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88"/>
      <c r="Q61" s="121"/>
      <c r="R61" s="124"/>
      <c r="S61" s="124"/>
      <c r="T61" s="109"/>
    </row>
    <row r="62" spans="1:22">
      <c r="A62" s="127"/>
      <c r="B62" s="115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84" t="s">
        <v>47</v>
      </c>
      <c r="Q62" s="121"/>
      <c r="R62" s="124"/>
      <c r="S62" s="124"/>
      <c r="T62" s="109"/>
    </row>
    <row r="63" spans="1:22">
      <c r="A63" s="127"/>
      <c r="B63" s="115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88"/>
      <c r="Q63" s="121"/>
      <c r="R63" s="124"/>
      <c r="S63" s="124"/>
      <c r="T63" s="109"/>
    </row>
    <row r="64" spans="1:22">
      <c r="A64" s="128"/>
      <c r="B64" s="116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82" t="s">
        <v>48</v>
      </c>
      <c r="Q64" s="122"/>
      <c r="R64" s="125"/>
      <c r="S64" s="125"/>
      <c r="T64" s="110"/>
    </row>
    <row r="65" spans="1:20">
      <c r="A65" s="126">
        <v>8</v>
      </c>
      <c r="B65" s="114" t="s">
        <v>2763</v>
      </c>
      <c r="C65" s="117">
        <v>9</v>
      </c>
      <c r="D65" s="117">
        <v>5</v>
      </c>
      <c r="E65" s="117">
        <v>0</v>
      </c>
      <c r="F65" s="117">
        <v>4</v>
      </c>
      <c r="G65" s="117">
        <v>11</v>
      </c>
      <c r="H65" s="117">
        <v>13</v>
      </c>
      <c r="I65" s="117">
        <v>-2</v>
      </c>
      <c r="J65" s="117">
        <v>15</v>
      </c>
      <c r="K65" s="117">
        <v>1.67</v>
      </c>
      <c r="L65" s="117">
        <v>13.7</v>
      </c>
      <c r="M65" s="117">
        <v>13.5</v>
      </c>
      <c r="N65" s="117">
        <v>0.2</v>
      </c>
      <c r="O65" s="117">
        <v>0.02</v>
      </c>
      <c r="P65" s="84" t="s">
        <v>48</v>
      </c>
      <c r="Q65" s="120">
        <v>73485</v>
      </c>
      <c r="R65" s="123" t="s">
        <v>4068</v>
      </c>
      <c r="S65" s="123" t="s">
        <v>2705</v>
      </c>
      <c r="T65" s="108"/>
    </row>
    <row r="66" spans="1:20">
      <c r="A66" s="127"/>
      <c r="B66" s="115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88"/>
      <c r="Q66" s="121"/>
      <c r="R66" s="124"/>
      <c r="S66" s="124"/>
      <c r="T66" s="109"/>
    </row>
    <row r="67" spans="1:20">
      <c r="A67" s="127"/>
      <c r="B67" s="115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84" t="s">
        <v>46</v>
      </c>
      <c r="Q67" s="121"/>
      <c r="R67" s="124"/>
      <c r="S67" s="124"/>
      <c r="T67" s="109"/>
    </row>
    <row r="68" spans="1:20">
      <c r="A68" s="127"/>
      <c r="B68" s="115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88"/>
      <c r="Q68" s="121"/>
      <c r="R68" s="124"/>
      <c r="S68" s="124"/>
      <c r="T68" s="109"/>
    </row>
    <row r="69" spans="1:20">
      <c r="A69" s="127"/>
      <c r="B69" s="115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84" t="s">
        <v>48</v>
      </c>
      <c r="Q69" s="121"/>
      <c r="R69" s="124"/>
      <c r="S69" s="124"/>
      <c r="T69" s="109"/>
    </row>
    <row r="70" spans="1:20">
      <c r="A70" s="127"/>
      <c r="B70" s="115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88"/>
      <c r="Q70" s="121"/>
      <c r="R70" s="124"/>
      <c r="S70" s="124"/>
      <c r="T70" s="109"/>
    </row>
    <row r="71" spans="1:20">
      <c r="A71" s="127"/>
      <c r="B71" s="115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84" t="s">
        <v>46</v>
      </c>
      <c r="Q71" s="121"/>
      <c r="R71" s="124"/>
      <c r="S71" s="124"/>
      <c r="T71" s="109"/>
    </row>
    <row r="72" spans="1:20">
      <c r="A72" s="127"/>
      <c r="B72" s="115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88"/>
      <c r="Q72" s="121"/>
      <c r="R72" s="124"/>
      <c r="S72" s="124"/>
      <c r="T72" s="109"/>
    </row>
    <row r="73" spans="1:20">
      <c r="A73" s="128"/>
      <c r="B73" s="116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82" t="s">
        <v>46</v>
      </c>
      <c r="Q73" s="122"/>
      <c r="R73" s="125"/>
      <c r="S73" s="125"/>
      <c r="T73" s="110"/>
    </row>
    <row r="74" spans="1:20">
      <c r="A74" s="126">
        <v>9</v>
      </c>
      <c r="B74" s="114" t="s">
        <v>2767</v>
      </c>
      <c r="C74" s="117">
        <v>9</v>
      </c>
      <c r="D74" s="117">
        <v>4</v>
      </c>
      <c r="E74" s="117">
        <v>2</v>
      </c>
      <c r="F74" s="117">
        <v>3</v>
      </c>
      <c r="G74" s="117">
        <v>16</v>
      </c>
      <c r="H74" s="117">
        <v>16</v>
      </c>
      <c r="I74" s="117">
        <v>0</v>
      </c>
      <c r="J74" s="117">
        <v>14</v>
      </c>
      <c r="K74" s="117">
        <v>1.56</v>
      </c>
      <c r="L74" s="117">
        <v>13.3</v>
      </c>
      <c r="M74" s="117">
        <v>18.3</v>
      </c>
      <c r="N74" s="117">
        <v>-4.9000000000000004</v>
      </c>
      <c r="O74" s="117">
        <v>-0.55000000000000004</v>
      </c>
      <c r="P74" s="84" t="s">
        <v>48</v>
      </c>
      <c r="Q74" s="120">
        <v>62465</v>
      </c>
      <c r="R74" s="123" t="s">
        <v>4069</v>
      </c>
      <c r="S74" s="123" t="s">
        <v>120</v>
      </c>
      <c r="T74" s="108"/>
    </row>
    <row r="75" spans="1:20">
      <c r="A75" s="127"/>
      <c r="B75" s="115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88"/>
      <c r="Q75" s="121"/>
      <c r="R75" s="124"/>
      <c r="S75" s="124"/>
      <c r="T75" s="109"/>
    </row>
    <row r="76" spans="1:20">
      <c r="A76" s="127"/>
      <c r="B76" s="115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84" t="s">
        <v>48</v>
      </c>
      <c r="Q76" s="121"/>
      <c r="R76" s="124"/>
      <c r="S76" s="124"/>
      <c r="T76" s="109"/>
    </row>
    <row r="77" spans="1:20">
      <c r="A77" s="127"/>
      <c r="B77" s="115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88"/>
      <c r="Q77" s="121"/>
      <c r="R77" s="124"/>
      <c r="S77" s="124"/>
      <c r="T77" s="109"/>
    </row>
    <row r="78" spans="1:20">
      <c r="A78" s="127"/>
      <c r="B78" s="115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84" t="s">
        <v>46</v>
      </c>
      <c r="Q78" s="121"/>
      <c r="R78" s="124"/>
      <c r="S78" s="124"/>
      <c r="T78" s="109"/>
    </row>
    <row r="79" spans="1:20">
      <c r="A79" s="127"/>
      <c r="B79" s="115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88"/>
      <c r="Q79" s="121"/>
      <c r="R79" s="124"/>
      <c r="S79" s="124"/>
      <c r="T79" s="109"/>
    </row>
    <row r="80" spans="1:20">
      <c r="A80" s="127"/>
      <c r="B80" s="115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84" t="s">
        <v>47</v>
      </c>
      <c r="Q80" s="121"/>
      <c r="R80" s="124"/>
      <c r="S80" s="124"/>
      <c r="T80" s="109"/>
    </row>
    <row r="81" spans="1:20">
      <c r="A81" s="127"/>
      <c r="B81" s="115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88"/>
      <c r="Q81" s="121"/>
      <c r="R81" s="124"/>
      <c r="S81" s="124"/>
      <c r="T81" s="109"/>
    </row>
    <row r="82" spans="1:20">
      <c r="A82" s="128"/>
      <c r="B82" s="116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82" t="s">
        <v>48</v>
      </c>
      <c r="Q82" s="122"/>
      <c r="R82" s="125"/>
      <c r="S82" s="125"/>
      <c r="T82" s="110"/>
    </row>
    <row r="83" spans="1:20">
      <c r="A83" s="126">
        <v>10</v>
      </c>
      <c r="B83" s="114" t="s">
        <v>2769</v>
      </c>
      <c r="C83" s="117">
        <v>9</v>
      </c>
      <c r="D83" s="117">
        <v>3</v>
      </c>
      <c r="E83" s="117">
        <v>3</v>
      </c>
      <c r="F83" s="117">
        <v>3</v>
      </c>
      <c r="G83" s="117">
        <v>13</v>
      </c>
      <c r="H83" s="117">
        <v>9</v>
      </c>
      <c r="I83" s="117">
        <v>4</v>
      </c>
      <c r="J83" s="117">
        <v>12</v>
      </c>
      <c r="K83" s="117">
        <v>1.33</v>
      </c>
      <c r="L83" s="117">
        <v>16.3</v>
      </c>
      <c r="M83" s="117">
        <v>9.1</v>
      </c>
      <c r="N83" s="117">
        <v>7.2</v>
      </c>
      <c r="O83" s="117">
        <v>0.8</v>
      </c>
      <c r="P83" s="84" t="s">
        <v>47</v>
      </c>
      <c r="Q83" s="120">
        <v>39846</v>
      </c>
      <c r="R83" s="123" t="s">
        <v>3496</v>
      </c>
      <c r="S83" s="123" t="s">
        <v>74</v>
      </c>
      <c r="T83" s="108"/>
    </row>
    <row r="84" spans="1:20">
      <c r="A84" s="127"/>
      <c r="B84" s="115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88"/>
      <c r="Q84" s="121"/>
      <c r="R84" s="124"/>
      <c r="S84" s="124"/>
      <c r="T84" s="109"/>
    </row>
    <row r="85" spans="1:20">
      <c r="A85" s="127"/>
      <c r="B85" s="115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84" t="s">
        <v>48</v>
      </c>
      <c r="Q85" s="121"/>
      <c r="R85" s="124"/>
      <c r="S85" s="124"/>
      <c r="T85" s="109"/>
    </row>
    <row r="86" spans="1:20">
      <c r="A86" s="127"/>
      <c r="B86" s="115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88"/>
      <c r="Q86" s="121"/>
      <c r="R86" s="124"/>
      <c r="S86" s="124"/>
      <c r="T86" s="109"/>
    </row>
    <row r="87" spans="1:20">
      <c r="A87" s="127"/>
      <c r="B87" s="115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84" t="s">
        <v>46</v>
      </c>
      <c r="Q87" s="121"/>
      <c r="R87" s="124"/>
      <c r="S87" s="124"/>
      <c r="T87" s="109"/>
    </row>
    <row r="88" spans="1:20">
      <c r="A88" s="127"/>
      <c r="B88" s="115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88"/>
      <c r="Q88" s="121"/>
      <c r="R88" s="124"/>
      <c r="S88" s="124"/>
      <c r="T88" s="109"/>
    </row>
    <row r="89" spans="1:20">
      <c r="A89" s="127"/>
      <c r="B89" s="115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84" t="s">
        <v>46</v>
      </c>
      <c r="Q89" s="121"/>
      <c r="R89" s="124"/>
      <c r="S89" s="124"/>
      <c r="T89" s="109"/>
    </row>
    <row r="90" spans="1:20">
      <c r="A90" s="127"/>
      <c r="B90" s="115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88"/>
      <c r="Q90" s="121"/>
      <c r="R90" s="124"/>
      <c r="S90" s="124"/>
      <c r="T90" s="109"/>
    </row>
    <row r="91" spans="1:20">
      <c r="A91" s="128"/>
      <c r="B91" s="116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82" t="s">
        <v>47</v>
      </c>
      <c r="Q91" s="122"/>
      <c r="R91" s="125"/>
      <c r="S91" s="125"/>
      <c r="T91" s="110"/>
    </row>
    <row r="92" spans="1:20">
      <c r="A92" s="126">
        <v>11</v>
      </c>
      <c r="B92" s="114" t="s">
        <v>2761</v>
      </c>
      <c r="C92" s="117">
        <v>9</v>
      </c>
      <c r="D92" s="117">
        <v>3</v>
      </c>
      <c r="E92" s="117">
        <v>3</v>
      </c>
      <c r="F92" s="117">
        <v>3</v>
      </c>
      <c r="G92" s="117">
        <v>7</v>
      </c>
      <c r="H92" s="117">
        <v>11</v>
      </c>
      <c r="I92" s="117">
        <v>-4</v>
      </c>
      <c r="J92" s="117">
        <v>12</v>
      </c>
      <c r="K92" s="117">
        <v>1.33</v>
      </c>
      <c r="L92" s="117">
        <v>10.1</v>
      </c>
      <c r="M92" s="117">
        <v>13</v>
      </c>
      <c r="N92" s="117">
        <v>-2.9</v>
      </c>
      <c r="O92" s="117">
        <v>-0.32</v>
      </c>
      <c r="P92" s="84" t="s">
        <v>48</v>
      </c>
      <c r="Q92" s="120">
        <v>24755</v>
      </c>
      <c r="R92" s="123" t="s">
        <v>3283</v>
      </c>
      <c r="S92" s="123" t="s">
        <v>372</v>
      </c>
      <c r="T92" s="108"/>
    </row>
    <row r="93" spans="1:20">
      <c r="A93" s="127"/>
      <c r="B93" s="115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88"/>
      <c r="Q93" s="121"/>
      <c r="R93" s="124"/>
      <c r="S93" s="124"/>
      <c r="T93" s="109"/>
    </row>
    <row r="94" spans="1:20">
      <c r="A94" s="127"/>
      <c r="B94" s="115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84" t="s">
        <v>47</v>
      </c>
      <c r="Q94" s="121"/>
      <c r="R94" s="124"/>
      <c r="S94" s="124"/>
      <c r="T94" s="109"/>
    </row>
    <row r="95" spans="1:20">
      <c r="A95" s="127"/>
      <c r="B95" s="115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88"/>
      <c r="Q95" s="121"/>
      <c r="R95" s="124"/>
      <c r="S95" s="124"/>
      <c r="T95" s="109"/>
    </row>
    <row r="96" spans="1:20">
      <c r="A96" s="127"/>
      <c r="B96" s="115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84" t="s">
        <v>46</v>
      </c>
      <c r="Q96" s="121"/>
      <c r="R96" s="124"/>
      <c r="S96" s="124"/>
      <c r="T96" s="109"/>
    </row>
    <row r="97" spans="1:20">
      <c r="A97" s="127"/>
      <c r="B97" s="115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88"/>
      <c r="Q97" s="121"/>
      <c r="R97" s="124"/>
      <c r="S97" s="124"/>
      <c r="T97" s="109"/>
    </row>
    <row r="98" spans="1:20">
      <c r="A98" s="127"/>
      <c r="B98" s="115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84" t="s">
        <v>47</v>
      </c>
      <c r="Q98" s="121"/>
      <c r="R98" s="124"/>
      <c r="S98" s="124"/>
      <c r="T98" s="109"/>
    </row>
    <row r="99" spans="1:20">
      <c r="A99" s="127"/>
      <c r="B99" s="115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88"/>
      <c r="Q99" s="121"/>
      <c r="R99" s="124"/>
      <c r="S99" s="124"/>
      <c r="T99" s="109"/>
    </row>
    <row r="100" spans="1:20">
      <c r="A100" s="128"/>
      <c r="B100" s="116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82" t="s">
        <v>48</v>
      </c>
      <c r="Q100" s="122"/>
      <c r="R100" s="125"/>
      <c r="S100" s="125"/>
      <c r="T100" s="110"/>
    </row>
    <row r="101" spans="1:20">
      <c r="A101" s="126">
        <v>12</v>
      </c>
      <c r="B101" s="114" t="s">
        <v>2773</v>
      </c>
      <c r="C101" s="117">
        <v>9</v>
      </c>
      <c r="D101" s="117">
        <v>3</v>
      </c>
      <c r="E101" s="117">
        <v>2</v>
      </c>
      <c r="F101" s="117">
        <v>4</v>
      </c>
      <c r="G101" s="117">
        <v>11</v>
      </c>
      <c r="H101" s="117">
        <v>15</v>
      </c>
      <c r="I101" s="117">
        <v>-4</v>
      </c>
      <c r="J101" s="117">
        <v>11</v>
      </c>
      <c r="K101" s="117">
        <v>1.22</v>
      </c>
      <c r="L101" s="117">
        <v>12.2</v>
      </c>
      <c r="M101" s="117">
        <v>15.6</v>
      </c>
      <c r="N101" s="117">
        <v>-3.4</v>
      </c>
      <c r="O101" s="117">
        <v>-0.37</v>
      </c>
      <c r="P101" s="84" t="s">
        <v>48</v>
      </c>
      <c r="Q101" s="120">
        <v>31354</v>
      </c>
      <c r="R101" s="123" t="s">
        <v>3498</v>
      </c>
      <c r="S101" s="123" t="s">
        <v>94</v>
      </c>
      <c r="T101" s="108"/>
    </row>
    <row r="102" spans="1:20">
      <c r="A102" s="127"/>
      <c r="B102" s="115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88"/>
      <c r="Q102" s="121"/>
      <c r="R102" s="124"/>
      <c r="S102" s="124"/>
      <c r="T102" s="109"/>
    </row>
    <row r="103" spans="1:20">
      <c r="A103" s="127"/>
      <c r="B103" s="115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84" t="s">
        <v>47</v>
      </c>
      <c r="Q103" s="121"/>
      <c r="R103" s="124"/>
      <c r="S103" s="124"/>
      <c r="T103" s="109"/>
    </row>
    <row r="104" spans="1:20">
      <c r="A104" s="127"/>
      <c r="B104" s="115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88"/>
      <c r="Q104" s="121"/>
      <c r="R104" s="124"/>
      <c r="S104" s="124"/>
      <c r="T104" s="109"/>
    </row>
    <row r="105" spans="1:20">
      <c r="A105" s="127"/>
      <c r="B105" s="115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84" t="s">
        <v>46</v>
      </c>
      <c r="Q105" s="121"/>
      <c r="R105" s="124"/>
      <c r="S105" s="124"/>
      <c r="T105" s="109"/>
    </row>
    <row r="106" spans="1:20">
      <c r="A106" s="127"/>
      <c r="B106" s="115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88"/>
      <c r="Q106" s="121"/>
      <c r="R106" s="124"/>
      <c r="S106" s="124"/>
      <c r="T106" s="109"/>
    </row>
    <row r="107" spans="1:20">
      <c r="A107" s="127"/>
      <c r="B107" s="115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84" t="s">
        <v>47</v>
      </c>
      <c r="Q107" s="121"/>
      <c r="R107" s="124"/>
      <c r="S107" s="124"/>
      <c r="T107" s="109"/>
    </row>
    <row r="108" spans="1:20">
      <c r="A108" s="127"/>
      <c r="B108" s="115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88"/>
      <c r="Q108" s="121"/>
      <c r="R108" s="124"/>
      <c r="S108" s="124"/>
      <c r="T108" s="109"/>
    </row>
    <row r="109" spans="1:20">
      <c r="A109" s="128"/>
      <c r="B109" s="116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82" t="s">
        <v>46</v>
      </c>
      <c r="Q109" s="122"/>
      <c r="R109" s="125"/>
      <c r="S109" s="125"/>
      <c r="T109" s="110"/>
    </row>
    <row r="110" spans="1:20">
      <c r="A110" s="126">
        <v>13</v>
      </c>
      <c r="B110" s="114" t="s">
        <v>2762</v>
      </c>
      <c r="C110" s="117">
        <v>9</v>
      </c>
      <c r="D110" s="117">
        <v>3</v>
      </c>
      <c r="E110" s="117">
        <v>2</v>
      </c>
      <c r="F110" s="117">
        <v>4</v>
      </c>
      <c r="G110" s="117">
        <v>8</v>
      </c>
      <c r="H110" s="117">
        <v>15</v>
      </c>
      <c r="I110" s="117">
        <v>-7</v>
      </c>
      <c r="J110" s="117">
        <v>11</v>
      </c>
      <c r="K110" s="117">
        <v>1.22</v>
      </c>
      <c r="L110" s="117">
        <v>9.8000000000000007</v>
      </c>
      <c r="M110" s="117">
        <v>16.8</v>
      </c>
      <c r="N110" s="117">
        <v>-7</v>
      </c>
      <c r="O110" s="117">
        <v>-0.78</v>
      </c>
      <c r="P110" s="84" t="s">
        <v>46</v>
      </c>
      <c r="Q110" s="120">
        <v>24377</v>
      </c>
      <c r="R110" s="123" t="s">
        <v>3497</v>
      </c>
      <c r="S110" s="123" t="s">
        <v>76</v>
      </c>
      <c r="T110" s="108"/>
    </row>
    <row r="111" spans="1:20">
      <c r="A111" s="127"/>
      <c r="B111" s="115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88"/>
      <c r="Q111" s="121"/>
      <c r="R111" s="124"/>
      <c r="S111" s="124"/>
      <c r="T111" s="109"/>
    </row>
    <row r="112" spans="1:20">
      <c r="A112" s="127"/>
      <c r="B112" s="115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84" t="s">
        <v>47</v>
      </c>
      <c r="Q112" s="121"/>
      <c r="R112" s="124"/>
      <c r="S112" s="124"/>
      <c r="T112" s="109"/>
    </row>
    <row r="113" spans="1:20">
      <c r="A113" s="127"/>
      <c r="B113" s="115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88"/>
      <c r="Q113" s="121"/>
      <c r="R113" s="124"/>
      <c r="S113" s="124"/>
      <c r="T113" s="109"/>
    </row>
    <row r="114" spans="1:20">
      <c r="A114" s="127"/>
      <c r="B114" s="115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84" t="s">
        <v>48</v>
      </c>
      <c r="Q114" s="121"/>
      <c r="R114" s="124"/>
      <c r="S114" s="124"/>
      <c r="T114" s="109"/>
    </row>
    <row r="115" spans="1:20">
      <c r="A115" s="127"/>
      <c r="B115" s="115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88"/>
      <c r="Q115" s="121"/>
      <c r="R115" s="124"/>
      <c r="S115" s="124"/>
      <c r="T115" s="109"/>
    </row>
    <row r="116" spans="1:20">
      <c r="A116" s="127"/>
      <c r="B116" s="115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84" t="s">
        <v>46</v>
      </c>
      <c r="Q116" s="121"/>
      <c r="R116" s="124"/>
      <c r="S116" s="124"/>
      <c r="T116" s="109"/>
    </row>
    <row r="117" spans="1:20">
      <c r="A117" s="127"/>
      <c r="B117" s="115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88"/>
      <c r="Q117" s="121"/>
      <c r="R117" s="124"/>
      <c r="S117" s="124"/>
      <c r="T117" s="109"/>
    </row>
    <row r="118" spans="1:20">
      <c r="A118" s="128"/>
      <c r="B118" s="116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82" t="s">
        <v>48</v>
      </c>
      <c r="Q118" s="122"/>
      <c r="R118" s="125"/>
      <c r="S118" s="125"/>
      <c r="T118" s="110"/>
    </row>
    <row r="119" spans="1:20">
      <c r="A119" s="126">
        <v>14</v>
      </c>
      <c r="B119" s="114" t="s">
        <v>2765</v>
      </c>
      <c r="C119" s="117">
        <v>9</v>
      </c>
      <c r="D119" s="117">
        <v>2</v>
      </c>
      <c r="E119" s="117">
        <v>4</v>
      </c>
      <c r="F119" s="117">
        <v>3</v>
      </c>
      <c r="G119" s="117">
        <v>14</v>
      </c>
      <c r="H119" s="117">
        <v>12</v>
      </c>
      <c r="I119" s="117">
        <v>2</v>
      </c>
      <c r="J119" s="117">
        <v>10</v>
      </c>
      <c r="K119" s="117">
        <v>1.1100000000000001</v>
      </c>
      <c r="L119" s="117">
        <v>16.899999999999999</v>
      </c>
      <c r="M119" s="117">
        <v>10.9</v>
      </c>
      <c r="N119" s="117">
        <v>5.9</v>
      </c>
      <c r="O119" s="117">
        <v>0.66</v>
      </c>
      <c r="P119" s="84" t="s">
        <v>48</v>
      </c>
      <c r="Q119" s="120">
        <v>17009</v>
      </c>
      <c r="R119" s="123" t="s">
        <v>4070</v>
      </c>
      <c r="S119" s="123" t="s">
        <v>2680</v>
      </c>
      <c r="T119" s="108"/>
    </row>
    <row r="120" spans="1:20">
      <c r="A120" s="127"/>
      <c r="B120" s="115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88"/>
      <c r="Q120" s="121"/>
      <c r="R120" s="124"/>
      <c r="S120" s="124"/>
      <c r="T120" s="109"/>
    </row>
    <row r="121" spans="1:20">
      <c r="A121" s="127"/>
      <c r="B121" s="115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84" t="s">
        <v>48</v>
      </c>
      <c r="Q121" s="121"/>
      <c r="R121" s="124"/>
      <c r="S121" s="124"/>
      <c r="T121" s="109"/>
    </row>
    <row r="122" spans="1:20">
      <c r="A122" s="127"/>
      <c r="B122" s="115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88"/>
      <c r="Q122" s="121"/>
      <c r="R122" s="124"/>
      <c r="S122" s="124"/>
      <c r="T122" s="109"/>
    </row>
    <row r="123" spans="1:20">
      <c r="A123" s="127"/>
      <c r="B123" s="115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84" t="s">
        <v>47</v>
      </c>
      <c r="Q123" s="121"/>
      <c r="R123" s="124"/>
      <c r="S123" s="124"/>
      <c r="T123" s="109"/>
    </row>
    <row r="124" spans="1:20">
      <c r="A124" s="127"/>
      <c r="B124" s="115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88"/>
      <c r="Q124" s="121"/>
      <c r="R124" s="124"/>
      <c r="S124" s="124"/>
      <c r="T124" s="109"/>
    </row>
    <row r="125" spans="1:20">
      <c r="A125" s="127"/>
      <c r="B125" s="115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84" t="s">
        <v>48</v>
      </c>
      <c r="Q125" s="121"/>
      <c r="R125" s="124"/>
      <c r="S125" s="124"/>
      <c r="T125" s="109"/>
    </row>
    <row r="126" spans="1:20">
      <c r="A126" s="127"/>
      <c r="B126" s="115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88"/>
      <c r="Q126" s="121"/>
      <c r="R126" s="124"/>
      <c r="S126" s="124"/>
      <c r="T126" s="109"/>
    </row>
    <row r="127" spans="1:20">
      <c r="A127" s="128"/>
      <c r="B127" s="116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82" t="s">
        <v>46</v>
      </c>
      <c r="Q127" s="122"/>
      <c r="R127" s="125"/>
      <c r="S127" s="125"/>
      <c r="T127" s="110"/>
    </row>
    <row r="128" spans="1:20">
      <c r="A128" s="126">
        <v>15</v>
      </c>
      <c r="B128" s="114" t="s">
        <v>2770</v>
      </c>
      <c r="C128" s="117">
        <v>9</v>
      </c>
      <c r="D128" s="117">
        <v>2</v>
      </c>
      <c r="E128" s="117">
        <v>4</v>
      </c>
      <c r="F128" s="117">
        <v>3</v>
      </c>
      <c r="G128" s="117">
        <v>10</v>
      </c>
      <c r="H128" s="117">
        <v>12</v>
      </c>
      <c r="I128" s="117">
        <v>-2</v>
      </c>
      <c r="J128" s="117">
        <v>10</v>
      </c>
      <c r="K128" s="117">
        <v>1.1100000000000001</v>
      </c>
      <c r="L128" s="117">
        <v>10.7</v>
      </c>
      <c r="M128" s="117">
        <v>12.5</v>
      </c>
      <c r="N128" s="117">
        <v>-1.8</v>
      </c>
      <c r="O128" s="117">
        <v>-0.19</v>
      </c>
      <c r="P128" s="84" t="s">
        <v>47</v>
      </c>
      <c r="Q128" s="120">
        <v>29189</v>
      </c>
      <c r="R128" s="129" t="s">
        <v>4071</v>
      </c>
      <c r="S128" s="123" t="s">
        <v>379</v>
      </c>
      <c r="T128" s="108"/>
    </row>
    <row r="129" spans="1:20">
      <c r="A129" s="127"/>
      <c r="B129" s="115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88"/>
      <c r="Q129" s="121"/>
      <c r="R129" s="130"/>
      <c r="S129" s="124"/>
      <c r="T129" s="109"/>
    </row>
    <row r="130" spans="1:20">
      <c r="A130" s="127"/>
      <c r="B130" s="115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84" t="s">
        <v>48</v>
      </c>
      <c r="Q130" s="121"/>
      <c r="R130" s="130"/>
      <c r="S130" s="124"/>
      <c r="T130" s="109"/>
    </row>
    <row r="131" spans="1:20">
      <c r="A131" s="127"/>
      <c r="B131" s="115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88"/>
      <c r="Q131" s="121"/>
      <c r="R131" s="130"/>
      <c r="S131" s="124"/>
      <c r="T131" s="109"/>
    </row>
    <row r="132" spans="1:20">
      <c r="A132" s="127"/>
      <c r="B132" s="115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84" t="s">
        <v>47</v>
      </c>
      <c r="Q132" s="121"/>
      <c r="R132" s="130"/>
      <c r="S132" s="124"/>
      <c r="T132" s="109"/>
    </row>
    <row r="133" spans="1:20">
      <c r="A133" s="127"/>
      <c r="B133" s="115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88"/>
      <c r="Q133" s="121"/>
      <c r="R133" s="130"/>
      <c r="S133" s="124"/>
      <c r="T133" s="109"/>
    </row>
    <row r="134" spans="1:20">
      <c r="A134" s="127"/>
      <c r="B134" s="115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84" t="s">
        <v>47</v>
      </c>
      <c r="Q134" s="121"/>
      <c r="R134" s="130"/>
      <c r="S134" s="124"/>
      <c r="T134" s="109"/>
    </row>
    <row r="135" spans="1:20">
      <c r="A135" s="127"/>
      <c r="B135" s="115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88"/>
      <c r="Q135" s="121"/>
      <c r="R135" s="130"/>
      <c r="S135" s="124"/>
      <c r="T135" s="109"/>
    </row>
    <row r="136" spans="1:20">
      <c r="A136" s="128"/>
      <c r="B136" s="116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82" t="s">
        <v>47</v>
      </c>
      <c r="Q136" s="122"/>
      <c r="R136" s="131"/>
      <c r="S136" s="125"/>
      <c r="T136" s="110"/>
    </row>
    <row r="137" spans="1:20">
      <c r="A137" s="126">
        <v>16</v>
      </c>
      <c r="B137" s="114" t="s">
        <v>2771</v>
      </c>
      <c r="C137" s="117">
        <v>9</v>
      </c>
      <c r="D137" s="117">
        <v>2</v>
      </c>
      <c r="E137" s="117">
        <v>1</v>
      </c>
      <c r="F137" s="117">
        <v>6</v>
      </c>
      <c r="G137" s="117">
        <v>9</v>
      </c>
      <c r="H137" s="117">
        <v>14</v>
      </c>
      <c r="I137" s="117">
        <v>-5</v>
      </c>
      <c r="J137" s="117">
        <v>7</v>
      </c>
      <c r="K137" s="117">
        <v>0.78</v>
      </c>
      <c r="L137" s="117">
        <v>14.9</v>
      </c>
      <c r="M137" s="117">
        <v>12.4</v>
      </c>
      <c r="N137" s="117">
        <v>2.4</v>
      </c>
      <c r="O137" s="117">
        <v>0.27</v>
      </c>
      <c r="P137" s="84" t="s">
        <v>48</v>
      </c>
      <c r="Q137" s="120">
        <v>39222</v>
      </c>
      <c r="R137" s="123" t="s">
        <v>3499</v>
      </c>
      <c r="S137" s="123" t="s">
        <v>97</v>
      </c>
      <c r="T137" s="108"/>
    </row>
    <row r="138" spans="1:20">
      <c r="A138" s="127"/>
      <c r="B138" s="115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88"/>
      <c r="Q138" s="121"/>
      <c r="R138" s="124"/>
      <c r="S138" s="124"/>
      <c r="T138" s="109"/>
    </row>
    <row r="139" spans="1:20">
      <c r="A139" s="127"/>
      <c r="B139" s="115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84" t="s">
        <v>46</v>
      </c>
      <c r="Q139" s="121"/>
      <c r="R139" s="124"/>
      <c r="S139" s="124"/>
      <c r="T139" s="109"/>
    </row>
    <row r="140" spans="1:20">
      <c r="A140" s="127"/>
      <c r="B140" s="115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88"/>
      <c r="Q140" s="121"/>
      <c r="R140" s="124"/>
      <c r="S140" s="124"/>
      <c r="T140" s="109"/>
    </row>
    <row r="141" spans="1:20">
      <c r="A141" s="127"/>
      <c r="B141" s="115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84" t="s">
        <v>48</v>
      </c>
      <c r="Q141" s="121"/>
      <c r="R141" s="124"/>
      <c r="S141" s="124"/>
      <c r="T141" s="109"/>
    </row>
    <row r="142" spans="1:20">
      <c r="A142" s="127"/>
      <c r="B142" s="115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88"/>
      <c r="Q142" s="121"/>
      <c r="R142" s="124"/>
      <c r="S142" s="124"/>
      <c r="T142" s="109"/>
    </row>
    <row r="143" spans="1:20">
      <c r="A143" s="127"/>
      <c r="B143" s="115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84" t="s">
        <v>46</v>
      </c>
      <c r="Q143" s="121"/>
      <c r="R143" s="124"/>
      <c r="S143" s="124"/>
      <c r="T143" s="109"/>
    </row>
    <row r="144" spans="1:20">
      <c r="A144" s="127"/>
      <c r="B144" s="115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88"/>
      <c r="Q144" s="121"/>
      <c r="R144" s="124"/>
      <c r="S144" s="124"/>
      <c r="T144" s="109"/>
    </row>
    <row r="145" spans="1:20">
      <c r="A145" s="128"/>
      <c r="B145" s="116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82" t="s">
        <v>48</v>
      </c>
      <c r="Q145" s="122"/>
      <c r="R145" s="125"/>
      <c r="S145" s="125"/>
      <c r="T145" s="110"/>
    </row>
    <row r="146" spans="1:20">
      <c r="A146" s="126">
        <v>17</v>
      </c>
      <c r="B146" s="114" t="s">
        <v>2774</v>
      </c>
      <c r="C146" s="117">
        <v>9</v>
      </c>
      <c r="D146" s="117">
        <v>1</v>
      </c>
      <c r="E146" s="117">
        <v>2</v>
      </c>
      <c r="F146" s="117">
        <v>6</v>
      </c>
      <c r="G146" s="117">
        <v>8</v>
      </c>
      <c r="H146" s="117">
        <v>17</v>
      </c>
      <c r="I146" s="117">
        <v>-9</v>
      </c>
      <c r="J146" s="117">
        <v>5</v>
      </c>
      <c r="K146" s="117">
        <v>0.56000000000000005</v>
      </c>
      <c r="L146" s="117">
        <v>11.2</v>
      </c>
      <c r="M146" s="117">
        <v>17.7</v>
      </c>
      <c r="N146" s="117">
        <v>-6.5</v>
      </c>
      <c r="O146" s="117">
        <v>-0.72</v>
      </c>
      <c r="P146" s="84" t="s">
        <v>47</v>
      </c>
      <c r="Q146" s="120">
        <v>10726</v>
      </c>
      <c r="R146" s="123" t="s">
        <v>3394</v>
      </c>
      <c r="S146" s="123" t="s">
        <v>2691</v>
      </c>
      <c r="T146" s="108"/>
    </row>
    <row r="147" spans="1:20">
      <c r="A147" s="127"/>
      <c r="B147" s="115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88"/>
      <c r="Q147" s="121"/>
      <c r="R147" s="124"/>
      <c r="S147" s="124"/>
      <c r="T147" s="109"/>
    </row>
    <row r="148" spans="1:20">
      <c r="A148" s="127"/>
      <c r="B148" s="115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84" t="s">
        <v>46</v>
      </c>
      <c r="Q148" s="121"/>
      <c r="R148" s="124"/>
      <c r="S148" s="124"/>
      <c r="T148" s="109"/>
    </row>
    <row r="149" spans="1:20">
      <c r="A149" s="127"/>
      <c r="B149" s="115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88"/>
      <c r="Q149" s="121"/>
      <c r="R149" s="124"/>
      <c r="S149" s="124"/>
      <c r="T149" s="109"/>
    </row>
    <row r="150" spans="1:20">
      <c r="A150" s="127"/>
      <c r="B150" s="115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84" t="s">
        <v>48</v>
      </c>
      <c r="Q150" s="121"/>
      <c r="R150" s="124"/>
      <c r="S150" s="124"/>
      <c r="T150" s="109"/>
    </row>
    <row r="151" spans="1:20">
      <c r="A151" s="127"/>
      <c r="B151" s="115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88"/>
      <c r="Q151" s="121"/>
      <c r="R151" s="124"/>
      <c r="S151" s="124"/>
      <c r="T151" s="109"/>
    </row>
    <row r="152" spans="1:20">
      <c r="A152" s="127"/>
      <c r="B152" s="115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84" t="s">
        <v>48</v>
      </c>
      <c r="Q152" s="121"/>
      <c r="R152" s="124"/>
      <c r="S152" s="124"/>
      <c r="T152" s="109"/>
    </row>
    <row r="153" spans="1:20">
      <c r="A153" s="127"/>
      <c r="B153" s="115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88"/>
      <c r="Q153" s="121"/>
      <c r="R153" s="124"/>
      <c r="S153" s="124"/>
      <c r="T153" s="109"/>
    </row>
    <row r="154" spans="1:20">
      <c r="A154" s="128"/>
      <c r="B154" s="116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82" t="s">
        <v>47</v>
      </c>
      <c r="Q154" s="122"/>
      <c r="R154" s="125"/>
      <c r="S154" s="125"/>
      <c r="T154" s="110"/>
    </row>
    <row r="155" spans="1:20">
      <c r="A155" s="111">
        <v>18</v>
      </c>
      <c r="B155" s="114" t="s">
        <v>2775</v>
      </c>
      <c r="C155" s="117">
        <v>9</v>
      </c>
      <c r="D155" s="117">
        <v>1</v>
      </c>
      <c r="E155" s="117">
        <v>1</v>
      </c>
      <c r="F155" s="117">
        <v>7</v>
      </c>
      <c r="G155" s="117">
        <v>7</v>
      </c>
      <c r="H155" s="117">
        <v>23</v>
      </c>
      <c r="I155" s="117">
        <v>-16</v>
      </c>
      <c r="J155" s="117">
        <v>4</v>
      </c>
      <c r="K155" s="117">
        <v>0.44</v>
      </c>
      <c r="L155" s="117">
        <v>7.7</v>
      </c>
      <c r="M155" s="117">
        <v>17.8</v>
      </c>
      <c r="N155" s="117">
        <v>-10.1</v>
      </c>
      <c r="O155" s="117">
        <v>-1.1200000000000001</v>
      </c>
      <c r="P155" s="84" t="s">
        <v>48</v>
      </c>
      <c r="Q155" s="120">
        <v>21632</v>
      </c>
      <c r="R155" s="123" t="s">
        <v>3413</v>
      </c>
      <c r="S155" s="123" t="s">
        <v>2717</v>
      </c>
      <c r="T155" s="108"/>
    </row>
    <row r="156" spans="1:20">
      <c r="A156" s="112"/>
      <c r="B156" s="115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88"/>
      <c r="Q156" s="121"/>
      <c r="R156" s="124"/>
      <c r="S156" s="124"/>
      <c r="T156" s="109"/>
    </row>
    <row r="157" spans="1:20">
      <c r="A157" s="112"/>
      <c r="B157" s="115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84" t="s">
        <v>48</v>
      </c>
      <c r="Q157" s="121"/>
      <c r="R157" s="124"/>
      <c r="S157" s="124"/>
      <c r="T157" s="109"/>
    </row>
    <row r="158" spans="1:20">
      <c r="A158" s="112"/>
      <c r="B158" s="115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88"/>
      <c r="Q158" s="121"/>
      <c r="R158" s="124"/>
      <c r="S158" s="124"/>
      <c r="T158" s="109"/>
    </row>
    <row r="159" spans="1:20">
      <c r="A159" s="112"/>
      <c r="B159" s="115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84" t="s">
        <v>46</v>
      </c>
      <c r="Q159" s="121"/>
      <c r="R159" s="124"/>
      <c r="S159" s="124"/>
      <c r="T159" s="109"/>
    </row>
    <row r="160" spans="1:20">
      <c r="A160" s="112"/>
      <c r="B160" s="115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88"/>
      <c r="Q160" s="121"/>
      <c r="R160" s="124"/>
      <c r="S160" s="124"/>
      <c r="T160" s="109"/>
    </row>
    <row r="161" spans="1:20">
      <c r="A161" s="112"/>
      <c r="B161" s="115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84" t="s">
        <v>48</v>
      </c>
      <c r="Q161" s="121"/>
      <c r="R161" s="124"/>
      <c r="S161" s="124"/>
      <c r="T161" s="109"/>
    </row>
    <row r="162" spans="1:20">
      <c r="A162" s="112"/>
      <c r="B162" s="115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88"/>
      <c r="Q162" s="121"/>
      <c r="R162" s="124"/>
      <c r="S162" s="124"/>
      <c r="T162" s="109"/>
    </row>
    <row r="163" spans="1:20">
      <c r="A163" s="113"/>
      <c r="B163" s="116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82" t="s">
        <v>48</v>
      </c>
      <c r="Q163" s="122"/>
      <c r="R163" s="125"/>
      <c r="S163" s="125"/>
      <c r="T163" s="110"/>
    </row>
    <row r="164" spans="1:20">
      <c r="A164" s="111">
        <v>19</v>
      </c>
      <c r="B164" s="114" t="s">
        <v>2768</v>
      </c>
      <c r="C164" s="117">
        <v>9</v>
      </c>
      <c r="D164" s="117">
        <v>0</v>
      </c>
      <c r="E164" s="117">
        <v>3</v>
      </c>
      <c r="F164" s="117">
        <v>6</v>
      </c>
      <c r="G164" s="117">
        <v>6</v>
      </c>
      <c r="H164" s="117">
        <v>20</v>
      </c>
      <c r="I164" s="117">
        <v>-14</v>
      </c>
      <c r="J164" s="117">
        <v>3</v>
      </c>
      <c r="K164" s="117">
        <v>0.33</v>
      </c>
      <c r="L164" s="117">
        <v>9.4</v>
      </c>
      <c r="M164" s="117">
        <v>21</v>
      </c>
      <c r="N164" s="117">
        <v>-11.5</v>
      </c>
      <c r="O164" s="117">
        <v>-1.28</v>
      </c>
      <c r="P164" s="84" t="s">
        <v>47</v>
      </c>
      <c r="Q164" s="120">
        <v>10920</v>
      </c>
      <c r="R164" s="123" t="s">
        <v>4072</v>
      </c>
      <c r="S164" s="123" t="s">
        <v>274</v>
      </c>
      <c r="T164" s="108"/>
    </row>
    <row r="165" spans="1:20">
      <c r="A165" s="112"/>
      <c r="B165" s="115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88"/>
      <c r="Q165" s="121"/>
      <c r="R165" s="124"/>
      <c r="S165" s="124"/>
      <c r="T165" s="109"/>
    </row>
    <row r="166" spans="1:20">
      <c r="A166" s="112"/>
      <c r="B166" s="115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84" t="s">
        <v>48</v>
      </c>
      <c r="Q166" s="121"/>
      <c r="R166" s="124"/>
      <c r="S166" s="124"/>
      <c r="T166" s="109"/>
    </row>
    <row r="167" spans="1:20">
      <c r="A167" s="112"/>
      <c r="B167" s="115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88"/>
      <c r="Q167" s="121"/>
      <c r="R167" s="124"/>
      <c r="S167" s="124"/>
      <c r="T167" s="109"/>
    </row>
    <row r="168" spans="1:20">
      <c r="A168" s="112"/>
      <c r="B168" s="115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84" t="s">
        <v>48</v>
      </c>
      <c r="Q168" s="121"/>
      <c r="R168" s="124"/>
      <c r="S168" s="124"/>
      <c r="T168" s="109"/>
    </row>
    <row r="169" spans="1:20">
      <c r="A169" s="112"/>
      <c r="B169" s="115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88"/>
      <c r="Q169" s="121"/>
      <c r="R169" s="124"/>
      <c r="S169" s="124"/>
      <c r="T169" s="109"/>
    </row>
    <row r="170" spans="1:20">
      <c r="A170" s="112"/>
      <c r="B170" s="115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84" t="s">
        <v>48</v>
      </c>
      <c r="Q170" s="121"/>
      <c r="R170" s="124"/>
      <c r="S170" s="124"/>
      <c r="T170" s="109"/>
    </row>
    <row r="171" spans="1:20">
      <c r="A171" s="112"/>
      <c r="B171" s="115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88"/>
      <c r="Q171" s="121"/>
      <c r="R171" s="124"/>
      <c r="S171" s="124"/>
      <c r="T171" s="109"/>
    </row>
    <row r="172" spans="1:20">
      <c r="A172" s="113"/>
      <c r="B172" s="116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82" t="s">
        <v>48</v>
      </c>
      <c r="Q172" s="122"/>
      <c r="R172" s="125"/>
      <c r="S172" s="125"/>
      <c r="T172" s="110"/>
    </row>
    <row r="173" spans="1:20">
      <c r="A173" s="111">
        <v>20</v>
      </c>
      <c r="B173" s="114" t="s">
        <v>2772</v>
      </c>
      <c r="C173" s="117">
        <v>9</v>
      </c>
      <c r="D173" s="117">
        <v>0</v>
      </c>
      <c r="E173" s="117">
        <v>1</v>
      </c>
      <c r="F173" s="117">
        <v>8</v>
      </c>
      <c r="G173" s="117">
        <v>7</v>
      </c>
      <c r="H173" s="117">
        <v>24</v>
      </c>
      <c r="I173" s="117">
        <v>-17</v>
      </c>
      <c r="J173" s="117">
        <v>1</v>
      </c>
      <c r="K173" s="117">
        <v>0.11</v>
      </c>
      <c r="L173" s="117">
        <v>7.5</v>
      </c>
      <c r="M173" s="117">
        <v>20.7</v>
      </c>
      <c r="N173" s="117">
        <v>-13.2</v>
      </c>
      <c r="O173" s="117">
        <v>-1.47</v>
      </c>
      <c r="P173" s="84" t="s">
        <v>48</v>
      </c>
      <c r="Q173" s="120">
        <v>31265</v>
      </c>
      <c r="R173" s="123" t="s">
        <v>3284</v>
      </c>
      <c r="S173" s="123" t="s">
        <v>2681</v>
      </c>
      <c r="T173" s="108"/>
    </row>
    <row r="174" spans="1:20">
      <c r="A174" s="112"/>
      <c r="B174" s="115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88"/>
      <c r="Q174" s="121"/>
      <c r="R174" s="124"/>
      <c r="S174" s="124"/>
      <c r="T174" s="109"/>
    </row>
    <row r="175" spans="1:20">
      <c r="A175" s="112"/>
      <c r="B175" s="115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84" t="s">
        <v>48</v>
      </c>
      <c r="Q175" s="121"/>
      <c r="R175" s="124"/>
      <c r="S175" s="124"/>
      <c r="T175" s="109"/>
    </row>
    <row r="176" spans="1:20">
      <c r="A176" s="112"/>
      <c r="B176" s="115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88"/>
      <c r="Q176" s="121"/>
      <c r="R176" s="124"/>
      <c r="S176" s="124"/>
      <c r="T176" s="109"/>
    </row>
    <row r="177" spans="1:20">
      <c r="A177" s="112"/>
      <c r="B177" s="115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84" t="s">
        <v>48</v>
      </c>
      <c r="Q177" s="121"/>
      <c r="R177" s="124"/>
      <c r="S177" s="124"/>
      <c r="T177" s="109"/>
    </row>
    <row r="178" spans="1:20">
      <c r="A178" s="112"/>
      <c r="B178" s="115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88"/>
      <c r="Q178" s="121"/>
      <c r="R178" s="124"/>
      <c r="S178" s="124"/>
      <c r="T178" s="109"/>
    </row>
    <row r="179" spans="1:20">
      <c r="A179" s="112"/>
      <c r="B179" s="115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84" t="s">
        <v>48</v>
      </c>
      <c r="Q179" s="121"/>
      <c r="R179" s="124"/>
      <c r="S179" s="124"/>
      <c r="T179" s="109"/>
    </row>
    <row r="180" spans="1:20">
      <c r="A180" s="112"/>
      <c r="B180" s="115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88"/>
      <c r="Q180" s="121"/>
      <c r="R180" s="124"/>
      <c r="S180" s="124"/>
      <c r="T180" s="109"/>
    </row>
    <row r="181" spans="1:20">
      <c r="A181" s="112"/>
      <c r="B181" s="115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84" t="s">
        <v>48</v>
      </c>
      <c r="Q181" s="121"/>
      <c r="R181" s="124"/>
      <c r="S181" s="124"/>
      <c r="T181" s="109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361ca564/Tottenham-Hotspur-Stats" xr:uid="{36A0C745-3555-4E07-8E2B-03CB75B89FCC}"/>
    <hyperlink ref="P2" r:id="rId2" display="https://fbref.com/en/matches/e56e96e1/Tottenham-Hotspur-Sheffield-United-September-16-2023-Premier-League" xr:uid="{5C8D375B-DDA2-4E01-8AEB-A8555C1F797D}"/>
    <hyperlink ref="P4" r:id="rId3" display="https://fbref.com/en/matches/08947a10/North-London-Derby-Arsenal-Tottenham-Hotspur-September-24-2023-Premier-League" xr:uid="{DEC4253C-5A41-4661-AD74-DE311D4E032E}"/>
    <hyperlink ref="P6" r:id="rId4" display="https://fbref.com/en/matches/ec4145b4/Tottenham-Hotspur-Liverpool-September-30-2023-Premier-League" xr:uid="{D0A27F58-280D-4183-9772-BB1F74FC1CF5}"/>
    <hyperlink ref="P8" r:id="rId5" display="https://fbref.com/en/matches/d021f28f/Luton-Town-Tottenham-Hotspur-October-7-2023-Premier-League" xr:uid="{DE54E92C-A572-4B37-85EF-A3CCE9208A57}"/>
    <hyperlink ref="P10" r:id="rId6" display="https://fbref.com/en/matches/8c6293a3/Tottenham-Hotspur-Fulham-October-23-2023-Premier-League" xr:uid="{BBDA6AE1-4C5F-4FAE-9EE1-1B0BDA70DA80}"/>
    <hyperlink ref="R2" r:id="rId7" display="https://fbref.com/en/players/92e7e919/Son-Heung-min" xr:uid="{F961D58A-CE2C-46D3-BF85-09973F5DACA8}"/>
    <hyperlink ref="S2" r:id="rId8" display="https://fbref.com/en/players/77d6fd4d/Guglielmo-Vicario" xr:uid="{481862A5-E0EF-4557-9727-2F6F274B6131}"/>
    <hyperlink ref="B11" r:id="rId9" display="https://fbref.com/en/squads/b8fd03ef/Manchester-City-Stats" xr:uid="{5BAD8F5B-C925-49C6-9C3B-182EF2530D48}"/>
    <hyperlink ref="P11" r:id="rId10" display="https://fbref.com/en/matches/64c0a6e2/West-Ham-United-Manchester-City-September-16-2023-Premier-League" xr:uid="{AF4661E2-82D4-4ECC-8A7E-760DCE84E7D8}"/>
    <hyperlink ref="P13" r:id="rId11" display="https://fbref.com/en/matches/5dc7e234/Manchester-City-Nottingham-Forest-September-23-2023-Premier-League" xr:uid="{DE285DD6-E050-426C-83F6-CE746FE5E4BE}"/>
    <hyperlink ref="P15" r:id="rId12" display="https://fbref.com/en/matches/60ce29cd/Wolverhampton-Wanderers-Manchester-City-September-30-2023-Premier-League" xr:uid="{73E75E22-A03A-4C8B-83FC-11D23428C9C4}"/>
    <hyperlink ref="P17" r:id="rId13" display="https://fbref.com/en/matches/59cd18ae/Arsenal-Manchester-City-October-8-2023-Premier-League" xr:uid="{F462125C-C79A-4B1A-9D87-985556DC78FC}"/>
    <hyperlink ref="P19" r:id="rId14" display="https://fbref.com/en/matches/b782a834/Manchester-City-Brighton-and-Hove-Albion-October-21-2023-Premier-League" xr:uid="{7F676BF0-0B27-4F51-AF2B-0EFAB2EA23A7}"/>
    <hyperlink ref="R11" r:id="rId15" display="https://fbref.com/en/players/1f44ac21/Erling-Haaland" xr:uid="{0C196946-8D3F-4337-A98A-37B146D101C3}"/>
    <hyperlink ref="S11" r:id="rId16" display="https://fbref.com/en/players/3bb7b8b4/Ederson" xr:uid="{A98D5872-BC33-47AA-9B1A-535BACE6FB2D}"/>
    <hyperlink ref="B20" r:id="rId17" display="https://fbref.com/en/squads/18bb7c10/Arsenal-Stats" xr:uid="{F3C37E46-09EA-4454-9BA0-7C2905BE73FD}"/>
    <hyperlink ref="P20" r:id="rId18" display="https://fbref.com/en/matches/b1278924/Everton-Arsenal-September-17-2023-Premier-League" xr:uid="{2BFC79AD-991C-4EF1-911C-92FF980A8009}"/>
    <hyperlink ref="P22" r:id="rId19" display="https://fbref.com/en/matches/08947a10/North-London-Derby-Arsenal-Tottenham-Hotspur-September-24-2023-Premier-League" xr:uid="{D1B387C6-E26F-40D2-ADE7-BCD577521160}"/>
    <hyperlink ref="P24" r:id="rId20" display="https://fbref.com/en/matches/8de4aca0/Bournemouth-Arsenal-September-30-2023-Premier-League" xr:uid="{30E3D90A-8F03-4E85-A836-D3E62517C417}"/>
    <hyperlink ref="P26" r:id="rId21" display="https://fbref.com/en/matches/59cd18ae/Arsenal-Manchester-City-October-8-2023-Premier-League" xr:uid="{795A03EC-D582-4CCF-81E4-8D6883E28BB5}"/>
    <hyperlink ref="P28" r:id="rId22" display="https://fbref.com/en/matches/a1c336e2/North-West-London-Derby-Chelsea-Arsenal-October-21-2023-Premier-League" xr:uid="{CE8DD7D4-BC6A-4B98-A6BB-CBB07A119587}"/>
    <hyperlink ref="R20" r:id="rId23" display="https://fbref.com/en/players/bc7dc64d/Bukayo-Saka" xr:uid="{91B78AAA-0D66-4D85-9AB8-E2AC7E1E3C9F}"/>
    <hyperlink ref="S20" r:id="rId24" display="https://fbref.com/en/players/98ea5115/David-Raya" xr:uid="{DA01541C-A1EE-41D3-AE51-1CEFD3C1DD5E}"/>
    <hyperlink ref="B29" r:id="rId25" display="https://fbref.com/en/squads/822bd0ba/Liverpool-Stats" xr:uid="{85149808-65E7-4B84-9F70-2B8C10B58EFD}"/>
    <hyperlink ref="P29" r:id="rId26" display="https://fbref.com/en/matches/38daebd2/Wolverhampton-Wanderers-Liverpool-September-16-2023-Premier-League" xr:uid="{999AC100-AD0C-46C5-9B18-9F6401EBE699}"/>
    <hyperlink ref="P31" r:id="rId27" display="https://fbref.com/en/matches/90adf8b3/Liverpool-West-Ham-United-September-24-2023-Premier-League" xr:uid="{94496644-AF23-42F9-A999-D9E821163A5D}"/>
    <hyperlink ref="P33" r:id="rId28" display="https://fbref.com/en/matches/ec4145b4/Tottenham-Hotspur-Liverpool-September-30-2023-Premier-League" xr:uid="{16F49B5C-CA01-4E68-91A0-386689795C7D}"/>
    <hyperlink ref="P35" r:id="rId29" display="https://fbref.com/en/matches/3b1ec657/Brighton-and-Hove-Albion-Liverpool-October-8-2023-Premier-League" xr:uid="{21700960-713F-43C9-A8D8-6E993507FE5D}"/>
    <hyperlink ref="P37" r:id="rId30" display="https://fbref.com/en/matches/e747ddb3/Merseyside-Derby-Liverpool-Everton-October-21-2023-Premier-League" xr:uid="{5D84F769-FE26-4234-AA1B-E9EC72F88B62}"/>
    <hyperlink ref="R29" r:id="rId31" display="https://fbref.com/en/players/e342ad68/Mohamed-Salah" xr:uid="{7B76B111-E2B7-49EE-9237-59DF7C1244D0}"/>
    <hyperlink ref="S29" r:id="rId32" display="https://fbref.com/en/players/7a2e46a8/Alisson" xr:uid="{01610E8E-433F-4586-B954-B34AFC0A3FC8}"/>
    <hyperlink ref="B38" r:id="rId33" display="https://fbref.com/en/squads/8602292d/Aston-Villa-Stats" xr:uid="{6465400E-C1EB-4CF3-98CD-372D10723EC7}"/>
    <hyperlink ref="P38" r:id="rId34" display="https://fbref.com/en/matches/bc77340e/Aston-Villa-Crystal-Palace-September-16-2023-Premier-League" xr:uid="{FE438819-1D4E-420E-8180-17EE0A2DC925}"/>
    <hyperlink ref="P40" r:id="rId35" display="https://fbref.com/en/matches/7d2c5e05/Chelsea-Aston-Villa-September-24-2023-Premier-League" xr:uid="{AFCA1AAF-CF34-4F33-85CD-1D4AD357F7A8}"/>
    <hyperlink ref="P42" r:id="rId36" display="https://fbref.com/en/matches/2df9a3a1/Aston-Villa-Brighton-and-Hove-Albion-September-30-2023-Premier-League" xr:uid="{8662AFCF-3FD8-4D8D-98EE-D6EA7ED636E8}"/>
    <hyperlink ref="P44" r:id="rId37" display="https://fbref.com/en/matches/3292ed35/Wolverhampton-Wanderers-Aston-Villa-October-8-2023-Premier-League" xr:uid="{A636A64E-F2D7-4845-A592-493B6FC343BD}"/>
    <hyperlink ref="P46" r:id="rId38" display="https://fbref.com/en/matches/7efcc598/Aston-Villa-West-Ham-United-October-22-2023-Premier-League" xr:uid="{64B582E4-9229-4D36-AFE4-EA8F000AA655}"/>
    <hyperlink ref="S38" r:id="rId39" display="https://fbref.com/en/players/7956236f/Emiliano-Martinez" xr:uid="{0D924227-29F1-4480-B1B0-C9EC266C5444}"/>
    <hyperlink ref="B47" r:id="rId40" display="https://fbref.com/en/squads/b2b47a98/Newcastle-United-Stats" xr:uid="{FC6AD5AE-67CE-40BA-A67D-9A943D5CC939}"/>
    <hyperlink ref="P47" r:id="rId41" display="https://fbref.com/en/matches/71b7e5e2/Newcastle-United-Brentford-September-16-2023-Premier-League" xr:uid="{12BFB7A7-CFE1-48CF-A40B-2E9D16249509}"/>
    <hyperlink ref="P49" r:id="rId42" display="https://fbref.com/en/matches/cf4fef85/Sheffield-United-Newcastle-United-September-24-2023-Premier-League" xr:uid="{BA16F575-3269-4F3E-B961-112580C92FCC}"/>
    <hyperlink ref="P51" r:id="rId43" display="https://fbref.com/en/matches/a79ff136/Newcastle-United-Burnley-September-30-2023-Premier-League" xr:uid="{AB3253CD-28BF-4B7C-AF37-0B05A55EB424}"/>
    <hyperlink ref="P53" r:id="rId44" display="https://fbref.com/en/matches/017c9ca5/West-Ham-United-Newcastle-United-October-8-2023-Premier-League" xr:uid="{65B82CB4-7B26-4591-B691-C751CBDD8D09}"/>
    <hyperlink ref="P55" r:id="rId45" display="https://fbref.com/en/matches/21625dde/Newcastle-United-Crystal-Palace-October-21-2023-Premier-League" xr:uid="{52F70CC0-7D73-4966-AA2B-BE22C4569C7B}"/>
    <hyperlink ref="R47" r:id="rId46" display="https://fbref.com/en/players/8e92be30/Alexander-Isak" xr:uid="{8E4B37F9-8545-463F-993B-8A449CACBFA7}"/>
    <hyperlink ref="S47" r:id="rId47" display="https://fbref.com/en/players/4b40d9ca/Nick-Pope" xr:uid="{BB10B0E1-525F-4DCE-BC0E-3EFADE038051}"/>
    <hyperlink ref="B56" r:id="rId48" display="https://fbref.com/en/squads/d07537b9/Brighton-and-Hove-Albion-Stats" xr:uid="{F7E039BB-142D-4D18-8A67-E4BD4A620DB6}"/>
    <hyperlink ref="P56" r:id="rId49" display="https://fbref.com/en/matches/ddcf2857/Manchester-United-Brighton-and-Hove-Albion-September-16-2023-Premier-League" xr:uid="{4D1EAF2D-1B01-4E76-9E6D-5CDADDDC1D09}"/>
    <hyperlink ref="P58" r:id="rId50" display="https://fbref.com/en/matches/5593f16c/Brighton-and-Hove-Albion-Bournemouth-September-24-2023-Premier-League" xr:uid="{B54123A7-C4AD-4CAB-BB9E-171143F21A43}"/>
    <hyperlink ref="P60" r:id="rId51" display="https://fbref.com/en/matches/2df9a3a1/Aston-Villa-Brighton-and-Hove-Albion-September-30-2023-Premier-League" xr:uid="{9AA0F633-493D-484A-A604-A6941F298A2B}"/>
    <hyperlink ref="P62" r:id="rId52" display="https://fbref.com/en/matches/3b1ec657/Brighton-and-Hove-Albion-Liverpool-October-8-2023-Premier-League" xr:uid="{D4FE0EAF-6D4A-4B4F-AD1E-83B175494A6B}"/>
    <hyperlink ref="P64" r:id="rId53" display="https://fbref.com/en/matches/b782a834/Manchester-City-Brighton-and-Hove-Albion-October-21-2023-Premier-League" xr:uid="{D0F821C1-21E8-4CD9-97D7-A2FBCB1FDE48}"/>
    <hyperlink ref="R56" r:id="rId54" display="https://fbref.com/en/players/4596da74/Evan-Ferguson" xr:uid="{0C6B4E9F-5AD0-4B3E-A0C5-69CF35D93308}"/>
    <hyperlink ref="S56" r:id="rId55" display="https://fbref.com/en/players/28300a16/Jason-Steele" xr:uid="{248FB56A-A596-4C4E-846E-6A7C72B27DF5}"/>
    <hyperlink ref="B65" r:id="rId56" display="https://fbref.com/en/squads/19538871/Manchester-United-Stats" xr:uid="{E0EFA155-F85D-4FCC-87C5-E14288EA1856}"/>
    <hyperlink ref="P65" r:id="rId57" display="https://fbref.com/en/matches/ddcf2857/Manchester-United-Brighton-and-Hove-Albion-September-16-2023-Premier-League" xr:uid="{AD9FB109-6B0E-4980-A048-BDAF109AF669}"/>
    <hyperlink ref="P67" r:id="rId58" display="https://fbref.com/en/matches/8e26793d/Burnley-Manchester-United-September-23-2023-Premier-League" xr:uid="{75775CFC-6B64-4674-8272-EA15D9808A9E}"/>
    <hyperlink ref="P69" r:id="rId59" display="https://fbref.com/en/matches/ef2b7ab9/Manchester-United-Crystal-Palace-September-30-2023-Premier-League" xr:uid="{F1097B36-EF15-49E1-9BDB-3BD2F26262BE}"/>
    <hyperlink ref="P71" r:id="rId60" display="https://fbref.com/en/matches/5006142a/Manchester-United-Brentford-October-7-2023-Premier-League" xr:uid="{4165F697-4F6E-4FA7-87BB-8260D1405849}"/>
    <hyperlink ref="P73" r:id="rId61" display="https://fbref.com/en/matches/d95b42eb/Sheffield-United-Manchester-United-October-21-2023-Premier-League" xr:uid="{7B3E9E58-C587-409B-AEF3-B2DA54DBCB34}"/>
    <hyperlink ref="R65" r:id="rId62" display="https://fbref.com/en/players/d93c2511/Scott-McTominay" xr:uid="{76CD8AFF-D13B-450A-B33C-CCBA8F079C79}"/>
    <hyperlink ref="S65" r:id="rId63" display="https://fbref.com/en/players/e9c0c1b2/Andre-Onana" xr:uid="{B3ACBB7B-C4C3-4581-93FB-1EFAD1B8404E}"/>
    <hyperlink ref="B74" r:id="rId64" display="https://fbref.com/en/squads/7c21e445/West-Ham-United-Stats" xr:uid="{F1FA46BE-0F42-4219-BCE8-00FBF9D8DFE5}"/>
    <hyperlink ref="P74" r:id="rId65" display="https://fbref.com/en/matches/64c0a6e2/West-Ham-United-Manchester-City-September-16-2023-Premier-League" xr:uid="{B051DE2D-7920-43F8-95BC-19C0B0266C8E}"/>
    <hyperlink ref="P76" r:id="rId66" display="https://fbref.com/en/matches/90adf8b3/Liverpool-West-Ham-United-September-24-2023-Premier-League" xr:uid="{C3F640F7-93D6-4A7B-9F88-858B7D4C7DA3}"/>
    <hyperlink ref="P78" r:id="rId67" display="https://fbref.com/en/matches/b82be6d7/West-Ham-United-Sheffield-United-September-30-2023-Premier-League" xr:uid="{CCECAEA9-4811-40FC-A41B-71D662B4620B}"/>
    <hyperlink ref="P80" r:id="rId68" display="https://fbref.com/en/matches/017c9ca5/West-Ham-United-Newcastle-United-October-8-2023-Premier-League" xr:uid="{27343281-758E-47C4-AAB4-3B1C98E67B3E}"/>
    <hyperlink ref="P82" r:id="rId69" display="https://fbref.com/en/matches/7efcc598/Aston-Villa-West-Ham-United-October-22-2023-Premier-League" xr:uid="{59C78C98-DCF8-486F-A536-D5EB45423F19}"/>
    <hyperlink ref="R74" r:id="rId70" display="https://fbref.com/en/players/79c84d1c/Jarrod-Bowen" xr:uid="{84EAD3E7-FF2E-4EBF-A4C6-DAB36475149C}"/>
    <hyperlink ref="S74" r:id="rId71" display="https://fbref.com/en/players/2f965a72/Alphonse-Areola" xr:uid="{22FD18A5-0EA7-4653-BDF3-2A1B9D3324F8}"/>
    <hyperlink ref="B83" r:id="rId72" display="https://fbref.com/en/squads/cff3d9bb/Chelsea-Stats" xr:uid="{933EF82B-443D-420C-8FF8-C000BC206C7B}"/>
    <hyperlink ref="P83" r:id="rId73" display="https://fbref.com/en/matches/be0cbf88/Bournemouth-Chelsea-September-17-2023-Premier-League" xr:uid="{A15A0ACF-38AC-4DCB-B54C-B2886697FC36}"/>
    <hyperlink ref="P85" r:id="rId74" display="https://fbref.com/en/matches/7d2c5e05/Chelsea-Aston-Villa-September-24-2023-Premier-League" xr:uid="{484A72A6-6FAC-4C27-8682-E2B0480F6E0F}"/>
    <hyperlink ref="P87" r:id="rId75" display="https://fbref.com/en/matches/c9787e60/Fulham-Chelsea-October-2-2023-Premier-League" xr:uid="{C9824017-8024-41A4-BC4B-76397AE1A11E}"/>
    <hyperlink ref="P89" r:id="rId76" display="https://fbref.com/en/matches/cfd83ca3/Burnley-Chelsea-October-7-2023-Premier-League" xr:uid="{86C32F55-D167-4967-B1CB-C2822DAA382F}"/>
    <hyperlink ref="P91" r:id="rId77" display="https://fbref.com/en/matches/a1c336e2/North-West-London-Derby-Chelsea-Arsenal-October-21-2023-Premier-League" xr:uid="{0A1BC900-FB2C-4CB8-961F-631D627F5FDA}"/>
    <hyperlink ref="R83" r:id="rId78" display="https://fbref.com/en/players/b400bde0/Raheem-Sterling" xr:uid="{5864236D-617D-4FEB-B403-775ED48F3839}"/>
    <hyperlink ref="S83" r:id="rId79" display="https://fbref.com/en/players/6a713852/Robert-Sanchez" xr:uid="{3EBFC00B-F1B6-40B0-B817-A6E69EB5D3EF}"/>
    <hyperlink ref="B92" r:id="rId80" display="https://fbref.com/en/squads/47c64c55/Crystal-Palace-Stats" xr:uid="{B72613E2-C4D1-406B-A898-9ECD7DEF7C33}"/>
    <hyperlink ref="P92" r:id="rId81" display="https://fbref.com/en/matches/bc77340e/Aston-Villa-Crystal-Palace-September-16-2023-Premier-League" xr:uid="{30AFB166-6401-41C2-A223-2B5179D25A3C}"/>
    <hyperlink ref="P94" r:id="rId82" display="https://fbref.com/en/matches/cf0b2b19/Crystal-Palace-Fulham-September-23-2023-Premier-League" xr:uid="{46F9698D-D3E0-4D9C-8E33-3EC10179C43C}"/>
    <hyperlink ref="P96" r:id="rId83" display="https://fbref.com/en/matches/ef2b7ab9/Manchester-United-Crystal-Palace-September-30-2023-Premier-League" xr:uid="{ABE0B4B6-674C-4F35-A1F8-4370B3348DD5}"/>
    <hyperlink ref="P98" r:id="rId84" display="https://fbref.com/en/matches/1828106c/Crystal-Palace-Nottingham-Forest-October-7-2023-Premier-League" xr:uid="{A043108E-294A-4290-9A31-AD1B603003D8}"/>
    <hyperlink ref="P100" r:id="rId85" display="https://fbref.com/en/matches/21625dde/Newcastle-United-Crystal-Palace-October-21-2023-Premier-League" xr:uid="{AB9BBA28-5E33-4E93-B3DD-8DEB2DC27F86}"/>
    <hyperlink ref="R92" r:id="rId86" display="https://fbref.com/en/players/0562b7f1/Odsonne-Edouard" xr:uid="{590851F9-CE64-4544-87B1-943FE120DB66}"/>
    <hyperlink ref="S92" r:id="rId87" display="https://fbref.com/en/players/9e5708be/Sam-Johnstone" xr:uid="{078D4CE3-39CC-43D2-B92B-814D3E359868}"/>
    <hyperlink ref="B101" r:id="rId88" display="https://fbref.com/en/squads/8cec06e1/Wolverhampton-Wanderers-Stats" xr:uid="{B73B07DA-671C-4FF1-A1EA-DC62F1794C25}"/>
    <hyperlink ref="P101" r:id="rId89" display="https://fbref.com/en/matches/38daebd2/Wolverhampton-Wanderers-Liverpool-September-16-2023-Premier-League" xr:uid="{8A5D0CE6-8D77-478F-8419-81155BE4CF79}"/>
    <hyperlink ref="P103" r:id="rId90" display="https://fbref.com/en/matches/76a1421e/Luton-Town-Wolverhampton-Wanderers-September-23-2023-Premier-League" xr:uid="{1C144A72-1E7D-4DBA-B3A0-661EB196D626}"/>
    <hyperlink ref="P105" r:id="rId91" display="https://fbref.com/en/matches/60ce29cd/Wolverhampton-Wanderers-Manchester-City-September-30-2023-Premier-League" xr:uid="{143BA006-3D74-4B87-AC54-133CDB9FDE11}"/>
    <hyperlink ref="P107" r:id="rId92" display="https://fbref.com/en/matches/3292ed35/Wolverhampton-Wanderers-Aston-Villa-October-8-2023-Premier-League" xr:uid="{4610545D-11B5-4D4A-95CF-AE6404E33156}"/>
    <hyperlink ref="P109" r:id="rId93" display="https://fbref.com/en/matches/007b352e/Bournemouth-Wolverhampton-Wanderers-October-21-2023-Premier-League" xr:uid="{95A26B8B-9CDE-4F26-AFF7-C92D37B04863}"/>
    <hyperlink ref="R101" r:id="rId94" display="https://fbref.com/en/players/169fd162/Hwang-Hee-chan" xr:uid="{77FE44D1-8E89-453A-86AE-FA49EF9B1D7B}"/>
    <hyperlink ref="S101" r:id="rId95" display="https://fbref.com/en/players/903b6e8b/Jose-Sa" xr:uid="{314B729D-A0E3-40CD-B4CB-1E1FF71D3CDF}"/>
    <hyperlink ref="B110" r:id="rId96" display="https://fbref.com/en/squads/fd962109/Fulham-Stats" xr:uid="{6063104F-9353-4EA1-8DF4-C06CD72BB000}"/>
    <hyperlink ref="P110" r:id="rId97" display="https://fbref.com/en/matches/48b1bdc7/Fulham-Luton-Town-September-16-2023-Premier-League" xr:uid="{BD9AD3FE-D577-4881-9F02-04C19B2415CD}"/>
    <hyperlink ref="P112" r:id="rId98" display="https://fbref.com/en/matches/cf0b2b19/Crystal-Palace-Fulham-September-23-2023-Premier-League" xr:uid="{BA62E53D-A8FD-4E08-8E8D-3A76C58250D1}"/>
    <hyperlink ref="P114" r:id="rId99" display="https://fbref.com/en/matches/c9787e60/Fulham-Chelsea-October-2-2023-Premier-League" xr:uid="{ED9B475C-BBAA-4D6E-857B-383EAE21BAB6}"/>
    <hyperlink ref="P116" r:id="rId100" display="https://fbref.com/en/matches/ffc59ea8/Fulham-Sheffield-United-October-7-2023-Premier-League" xr:uid="{8D181B1F-8DB9-4FE3-A092-772D1E991312}"/>
    <hyperlink ref="P118" r:id="rId101" display="https://fbref.com/en/matches/8c6293a3/Tottenham-Hotspur-Fulham-October-23-2023-Premier-League" xr:uid="{31EBF858-903C-48A1-B777-176980C05C5B}"/>
    <hyperlink ref="R110" r:id="rId102" display="https://fbref.com/en/players/0f7533cd/Bobby-Reid" xr:uid="{0BA686F3-4402-460B-96A3-CAD413FC80A8}"/>
    <hyperlink ref="S110" r:id="rId103" display="https://fbref.com/en/players/2628fd2b/Bernd-Leno" xr:uid="{5E7326DA-DE38-4E0E-8372-1E71ECABBD3C}"/>
    <hyperlink ref="B119" r:id="rId104" display="https://fbref.com/en/squads/cd051869/Brentford-Stats" xr:uid="{A51C8B39-6A7A-4231-B81B-56EA04476D4E}"/>
    <hyperlink ref="P119" r:id="rId105" display="https://fbref.com/en/matches/71b7e5e2/Newcastle-United-Brentford-September-16-2023-Premier-League" xr:uid="{46189CC5-7145-45C9-8768-CC0BD8A1C632}"/>
    <hyperlink ref="P121" r:id="rId106" display="https://fbref.com/en/matches/96681b93/Brentford-Everton-September-23-2023-Premier-League" xr:uid="{FD0CA40A-CE71-4DBD-8920-1ACB5BFEA17B}"/>
    <hyperlink ref="P123" r:id="rId107" display="https://fbref.com/en/matches/923467c5/Nottingham-Forest-Brentford-October-1-2023-Premier-League" xr:uid="{87E3993A-89EA-49D6-BEF0-9CFEDA20B890}"/>
    <hyperlink ref="P125" r:id="rId108" display="https://fbref.com/en/matches/5006142a/Manchester-United-Brentford-October-7-2023-Premier-League" xr:uid="{83F968A3-840B-44A8-9A4F-EBAB12D73D3A}"/>
    <hyperlink ref="P127" r:id="rId109" display="https://fbref.com/en/matches/52781f37/Brentford-Burnley-October-21-2023-Premier-League" xr:uid="{D797F5E2-E144-40A4-8EA5-9578CEFEC5CB}"/>
    <hyperlink ref="R119" r:id="rId110" display="https://fbref.com/en/players/6afaebf2/Bryan-Mbeumo" xr:uid="{F1A8A5B6-51E5-4FDA-9EE0-5D99BE8F97CB}"/>
    <hyperlink ref="S119" r:id="rId111" display="https://fbref.com/en/players/a92ab7be/Mark-Flekken" xr:uid="{8712C8A8-49B4-45FB-86B2-F31878D3F897}"/>
    <hyperlink ref="B128" r:id="rId112" display="https://fbref.com/en/squads/e4a775cb/Nottingham-Forest-Stats" xr:uid="{61E557AD-F05D-40FA-897B-E90B581EB48D}"/>
    <hyperlink ref="P128" r:id="rId113" display="https://fbref.com/en/matches/ad7ecfad/Nottingham-Forest-Burnley-September-18-2023-Premier-League" xr:uid="{8B6991D1-49C0-4D03-BFDF-266F4AFD51DC}"/>
    <hyperlink ref="P130" r:id="rId114" display="https://fbref.com/en/matches/5dc7e234/Manchester-City-Nottingham-Forest-September-23-2023-Premier-League" xr:uid="{E50C3D85-76B8-4EAF-9F73-2A71F1122563}"/>
    <hyperlink ref="P132" r:id="rId115" display="https://fbref.com/en/matches/923467c5/Nottingham-Forest-Brentford-October-1-2023-Premier-League" xr:uid="{E86DB97B-2911-4217-8084-B3D0F9E2930C}"/>
    <hyperlink ref="P134" r:id="rId116" display="https://fbref.com/en/matches/1828106c/Crystal-Palace-Nottingham-Forest-October-7-2023-Premier-League" xr:uid="{128B6033-F1A5-4E15-AFC0-D8E6927C8163}"/>
    <hyperlink ref="P136" r:id="rId117" display="https://fbref.com/en/matches/d1671efa/Nottingham-Forest-Luton-Town-October-21-2023-Premier-League" xr:uid="{5E883312-DC2A-424D-99AB-16BCAEDFE00B}"/>
    <hyperlink ref="S128" r:id="rId118" display="https://fbref.com/en/players/4a51ba65/Matt-Turner" xr:uid="{0B4D1361-81EF-4614-A902-F965A777750D}"/>
    <hyperlink ref="B137" r:id="rId119" display="https://fbref.com/en/squads/d3fd31cc/Everton-Stats" xr:uid="{F2DA9BD7-8F37-49B3-93F8-EC5A5E53BF07}"/>
    <hyperlink ref="P137" r:id="rId120" display="https://fbref.com/en/matches/b1278924/Everton-Arsenal-September-17-2023-Premier-League" xr:uid="{05172C72-6AC2-4E34-AD5D-D3956616EFFF}"/>
    <hyperlink ref="P139" r:id="rId121" display="https://fbref.com/en/matches/96681b93/Brentford-Everton-September-23-2023-Premier-League" xr:uid="{4E113847-4875-4533-9914-25AC2A3061AB}"/>
    <hyperlink ref="P141" r:id="rId122" display="https://fbref.com/en/matches/921d5f17/Everton-Luton-Town-September-30-2023-Premier-League" xr:uid="{75222E6C-08EA-49AB-A472-F10DD137992C}"/>
    <hyperlink ref="P143" r:id="rId123" display="https://fbref.com/en/matches/497b9558/Everton-Bournemouth-October-7-2023-Premier-League" xr:uid="{B9CF2AA0-BDB5-470C-8E82-5FE18779A72B}"/>
    <hyperlink ref="P145" r:id="rId124" display="https://fbref.com/en/matches/e747ddb3/Merseyside-Derby-Liverpool-Everton-October-21-2023-Premier-League" xr:uid="{EDA8CA73-33D0-4299-9B72-6BE39E0F73C1}"/>
    <hyperlink ref="R137" r:id="rId125" display="https://fbref.com/en/players/02b29014/Abdoulaye-Doucoure" xr:uid="{BC65A721-9E13-4618-A8AF-3BA268B31F8B}"/>
    <hyperlink ref="S137" r:id="rId126" display="https://fbref.com/en/players/4806ec67/Jordan-Pickford" xr:uid="{D8A7A571-67E1-4373-82F7-1F7ADBF7D885}"/>
    <hyperlink ref="B146" r:id="rId127" display="https://fbref.com/en/squads/e297cd13/Luton-Town-Stats" xr:uid="{C8E748BB-01FF-4D73-99DE-4FCDCC5A87A5}"/>
    <hyperlink ref="P146" r:id="rId128" display="https://fbref.com/en/matches/76a1421e/Luton-Town-Wolverhampton-Wanderers-September-23-2023-Premier-League" xr:uid="{83988C19-0402-4B57-A9E9-68A659D183C9}"/>
    <hyperlink ref="P148" r:id="rId129" display="https://fbref.com/en/matches/921d5f17/Everton-Luton-Town-September-30-2023-Premier-League" xr:uid="{43B1D89B-BFDF-4463-BF9B-6271E2353DD0}"/>
    <hyperlink ref="P150" r:id="rId130" display="https://fbref.com/en/matches/4f7b3f27/Luton-Town-Burnley-October-3-2023-Premier-League" xr:uid="{496C586A-4C4B-4DBC-A376-BD5BD2D092A4}"/>
    <hyperlink ref="P152" r:id="rId131" display="https://fbref.com/en/matches/d021f28f/Luton-Town-Tottenham-Hotspur-October-7-2023-Premier-League" xr:uid="{ECBB722D-2A2F-4006-A604-B832E4D2B157}"/>
    <hyperlink ref="P154" r:id="rId132" display="https://fbref.com/en/matches/d1671efa/Nottingham-Forest-Luton-Town-October-21-2023-Premier-League" xr:uid="{56EB123C-B1BE-473C-8387-CA05B4339882}"/>
    <hyperlink ref="R146" r:id="rId133" display="https://fbref.com/en/players/2da834f1/Carlton-Morris" xr:uid="{DF51B6A3-066E-4C8E-8EE6-07CCCAAA9EA1}"/>
    <hyperlink ref="S146" r:id="rId134" display="https://fbref.com/en/players/1caa93a5/Thomas-Kaminski" xr:uid="{3B1D40FC-F6BC-4AD4-8A96-6005250CE952}"/>
    <hyperlink ref="B155" r:id="rId135" display="https://fbref.com/en/squads/943e8050/Burnley-Stats" xr:uid="{7EAAF7BB-AB45-4D27-BDB2-1A834A0E2461}"/>
    <hyperlink ref="P155" r:id="rId136" display="https://fbref.com/en/matches/8e26793d/Burnley-Manchester-United-September-23-2023-Premier-League" xr:uid="{252B4198-57C0-4D7F-B8FA-0E60371976AC}"/>
    <hyperlink ref="P157" r:id="rId137" display="https://fbref.com/en/matches/a79ff136/Newcastle-United-Burnley-September-30-2023-Premier-League" xr:uid="{5B60AF6B-66C1-4D0E-B5F6-7B8DEFC42E89}"/>
    <hyperlink ref="P159" r:id="rId138" display="https://fbref.com/en/matches/4f7b3f27/Luton-Town-Burnley-October-3-2023-Premier-League" xr:uid="{D7378EF7-174D-47A8-A22B-4E852689C05A}"/>
    <hyperlink ref="P161" r:id="rId139" display="https://fbref.com/en/matches/cfd83ca3/Burnley-Chelsea-October-7-2023-Premier-League" xr:uid="{249B121A-BC08-40DC-B533-03E1C5F1F87D}"/>
    <hyperlink ref="P163" r:id="rId140" display="https://fbref.com/en/matches/52781f37/Brentford-Burnley-October-21-2023-Premier-League" xr:uid="{B75E41B9-FF14-4025-B7FF-25DAFA7C545C}"/>
    <hyperlink ref="R155" r:id="rId141" display="https://fbref.com/en/players/f84a807c/Lyle-Foster" xr:uid="{1A956192-4EE7-443D-B08B-FD41B9DC4E42}"/>
    <hyperlink ref="S155" r:id="rId142" display="https://fbref.com/en/players/259fea27/James-Trafford" xr:uid="{438108D5-AD63-4D40-9883-DAEE6FF4F4A3}"/>
    <hyperlink ref="B164" r:id="rId143" display="https://fbref.com/en/squads/4ba7cbea/Bournemouth-Stats" xr:uid="{91781253-0D1B-4F03-9E69-159A755AC4F2}"/>
    <hyperlink ref="P164" r:id="rId144" display="https://fbref.com/en/matches/be0cbf88/Bournemouth-Chelsea-September-17-2023-Premier-League" xr:uid="{616286E1-374F-4346-A2EB-1044E679117B}"/>
    <hyperlink ref="P166" r:id="rId145" display="https://fbref.com/en/matches/5593f16c/Brighton-and-Hove-Albion-Bournemouth-September-24-2023-Premier-League" xr:uid="{9FF4ED5A-1CA7-4E83-9992-9FB801A5AE41}"/>
    <hyperlink ref="P168" r:id="rId146" display="https://fbref.com/en/matches/8de4aca0/Bournemouth-Arsenal-September-30-2023-Premier-League" xr:uid="{53F365B8-73C1-4433-A8F3-76584F44BC5D}"/>
    <hyperlink ref="P170" r:id="rId147" display="https://fbref.com/en/matches/497b9558/Everton-Bournemouth-October-7-2023-Premier-League" xr:uid="{E09C87F7-EA56-4763-B292-652FF5F22589}"/>
    <hyperlink ref="P172" r:id="rId148" display="https://fbref.com/en/matches/007b352e/Bournemouth-Wolverhampton-Wanderers-October-21-2023-Premier-League" xr:uid="{3FAA3078-7736-4497-B6BA-FC8CF661D2B6}"/>
    <hyperlink ref="R164" r:id="rId149" display="https://fbref.com/en/players/e77dc3b2/Dominic-Solanke" xr:uid="{52245C2E-4502-404D-A402-2298C5CCD5D3}"/>
    <hyperlink ref="S164" r:id="rId150" display="https://fbref.com/en/players/a9dc785c/Neto" xr:uid="{7874B78F-18C8-45C5-9CB6-084A0698A73D}"/>
    <hyperlink ref="B173" r:id="rId151" display="https://fbref.com/en/squads/1df6b87e/Sheffield-United-Stats" xr:uid="{487377C3-3AB6-49CC-97DE-891ABF816594}"/>
    <hyperlink ref="P173" r:id="rId152" display="https://fbref.com/en/matches/e56e96e1/Tottenham-Hotspur-Sheffield-United-September-16-2023-Premier-League" xr:uid="{BB638065-6341-48F7-9D9F-818512B9CB2D}"/>
    <hyperlink ref="P175" r:id="rId153" display="https://fbref.com/en/matches/cf4fef85/Sheffield-United-Newcastle-United-September-24-2023-Premier-League" xr:uid="{76790F25-EFA5-488A-BFB2-839482B63B53}"/>
    <hyperlink ref="P177" r:id="rId154" display="https://fbref.com/en/matches/b82be6d7/West-Ham-United-Sheffield-United-September-30-2023-Premier-League" xr:uid="{E3C3ED0B-2399-42AA-9256-952601101072}"/>
    <hyperlink ref="P179" r:id="rId155" display="https://fbref.com/en/matches/ffc59ea8/Fulham-Sheffield-United-October-7-2023-Premier-League" xr:uid="{DDA2459E-F2ED-4E86-9BB0-E242CC5C0AA4}"/>
    <hyperlink ref="P181" r:id="rId156" display="https://fbref.com/en/matches/d95b42eb/Sheffield-United-Manchester-United-October-21-2023-Premier-League" xr:uid="{0169F696-D683-42E4-9110-EF75A2464B92}"/>
    <hyperlink ref="R173" r:id="rId157" display="https://fbref.com/en/players/eebacc07/Gustavo-Hamer" xr:uid="{F62ADF06-DB6C-4D79-87D3-1600FC9C577C}"/>
    <hyperlink ref="S173" r:id="rId158" display="https://fbref.com/en/players/96cf7b61/Wes-Foderingham" xr:uid="{335103B3-5E82-4862-BCB7-19495A9B4A61}"/>
  </hyperlinks>
  <pageMargins left="0.7" right="0.7" top="0.75" bottom="0.75" header="0.3" footer="0.3"/>
  <pageSetup paperSize="9" orientation="portrait" r:id="rId159"/>
  <drawing r:id="rId16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I27" sqref="I27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1" t="s">
        <v>2859</v>
      </c>
      <c r="N1" s="9" t="s">
        <v>787</v>
      </c>
      <c r="O1" s="6" t="s">
        <v>786</v>
      </c>
      <c r="P1" s="8">
        <v>-0.6</v>
      </c>
      <c r="Q1" s="91" t="s">
        <v>2860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2760</v>
      </c>
      <c r="B2" s="19" t="str">
        <f>[2]TEAMS!$J2</f>
        <v>ARS</v>
      </c>
      <c r="C2" s="17">
        <f>VLOOKUP($A2,Table!$B$1:$C$200,MATCH("MP",Table!$B$1:$C$1,0),0)</f>
        <v>9</v>
      </c>
      <c r="D2" s="17">
        <f>VLOOKUP($A2,Table!$B$1:$M$200,MATCH("xG",Table!$B$1:$M$1,0),0)</f>
        <v>15.9</v>
      </c>
      <c r="E2" s="17">
        <f>VLOOKUP($A2,Table!$B$1:$M$200,MATCH("xGA",Table!$B$1:$M$1,0),0)</f>
        <v>7.8</v>
      </c>
      <c r="F2" s="12">
        <f>(VLOOKUP($A2,Table!$B$1:$M$200,MATCH("xG",Table!$B$1:$V$1,0),0))/(VLOOKUP($A2,Table!$B$1:$M$200,MATCH("MP",Table!$B$1:$V$1,0),0))</f>
        <v>1.7666666666666666</v>
      </c>
      <c r="G2" s="12">
        <f>IFERROR(VLOOKUP(B2,[1]TRANSFER!$E$251:$O$271,MATCH($G$1,[1]TRANSFER!$E$251:$O$251,0),0),0)</f>
        <v>2.0166666666666671</v>
      </c>
      <c r="H2" s="12">
        <f>(VLOOKUP($A2,Table!$B$1:$M$200,MATCH("xGA",Table!$B$1:$X$1,0),0))/(VLOOKUP($A2,Table!$B$1:$M$200,MATCH("MP",Table!$B$1:$X$1,0),0))</f>
        <v>0.8666666666666667</v>
      </c>
      <c r="I2" s="12">
        <f>IFERROR(VLOOKUP(B2,[1]TRANSFER!$E$251:$O$271,MATCH($I$1,[1]TRANSFER!$E$251:$O$251,0),0),0)</f>
        <v>0.73333333333333328</v>
      </c>
      <c r="J2" s="12">
        <f>VLOOKUP($A2,Table!$B$1:$O$200,MATCH("xGD/90",Table!$B$1:$O$1,0),0)</f>
        <v>0.89</v>
      </c>
      <c r="K2" s="12">
        <f>IF([1]INFO!$B$24=1,$G$22-G2,$F$22-F2)</f>
        <v>-0.53190476190476232</v>
      </c>
      <c r="L2" s="13">
        <f>K2*$S$1</f>
        <v>-0.15957142857142873</v>
      </c>
      <c r="M2" s="89">
        <f>1+L2</f>
        <v>0.8404285714285713</v>
      </c>
      <c r="N2" s="14">
        <f>(M2*(SUM([1]INFO!$B$18:$B$21)))+(VLOOKUP(Table2!B2,'2223Table2'!$B$1:$O$21,MATCH("DEF BOOST",'2223Table2'!$B$1:$O$1,0),0)*(SUM([1]INFO!$B$16:$B$17)))</f>
        <v>0.8404285714285713</v>
      </c>
      <c r="O2" s="12">
        <f>IF([1]INFO!$B$24=1,$I$22-I2,$H$22-H2)</f>
        <v>0.74035714285714282</v>
      </c>
      <c r="P2" s="12">
        <f>O2*$T$1</f>
        <v>-0.33316071428571425</v>
      </c>
      <c r="Q2" s="89">
        <f>1+P2</f>
        <v>0.66683928571428575</v>
      </c>
      <c r="R2" s="15">
        <f>(Q2*(SUM([1]INFO!$B$18:$B$21)))+(VLOOKUP(Table2!B2,'2223Table2'!$B$1:$O$21,MATCH("FWD BOOST",'2223Table2'!$B$1:$O$1,0),0)*(SUM([1]INFO!$B$16:$B$17)))</f>
        <v>0.66683928571428575</v>
      </c>
    </row>
    <row r="3" spans="1:20">
      <c r="A3" s="19" t="s">
        <v>2776</v>
      </c>
      <c r="B3" s="19" t="str">
        <f>[2]TEAMS!$J3</f>
        <v>AVL</v>
      </c>
      <c r="C3" s="17">
        <f>VLOOKUP($A3,Table!$B$1:$C$200,MATCH("MP",Table!$B$1:$C$1,0),0)</f>
        <v>9</v>
      </c>
      <c r="D3" s="17">
        <f>VLOOKUP($A3,Table!$B$1:$M$200,MATCH("xG",Table!$B$1:$M$1,0),0)</f>
        <v>17</v>
      </c>
      <c r="E3" s="17">
        <f>VLOOKUP($A3,Table!$B$1:$M$200,MATCH("xGA",Table!$B$1:$M$1,0),0)</f>
        <v>14.1</v>
      </c>
      <c r="F3" s="12">
        <f>(VLOOKUP($A3,Table!$B$1:$M$200,MATCH("xG",Table!$B$1:$V$1,0),0))/(VLOOKUP($A3,Table!$B$1:$M$200,MATCH("MP",Table!$B$1:$V$1,0),0))</f>
        <v>1.8888888888888888</v>
      </c>
      <c r="G3" s="12">
        <f>IFERROR(VLOOKUP(B3,[1]TRANSFER!$E$251:$O$271,MATCH($G$1,[1]TRANSFER!$E$251:$O$251,0),0),0)</f>
        <v>1.7333333333333332</v>
      </c>
      <c r="H3" s="12">
        <f>(VLOOKUP($A3,Table!$B$1:$M$200,MATCH("xGA",Table!$B$1:$X$1,0),0))/(VLOOKUP($A3,Table!$B$1:$M$200,MATCH("MP",Table!$B$1:$X$1,0),0))</f>
        <v>1.5666666666666667</v>
      </c>
      <c r="I3" s="12">
        <f>IFERROR(VLOOKUP(B3,[1]TRANSFER!$E$251:$O$271,MATCH($I$1,[1]TRANSFER!$E$251:$O$251,0),0),0)</f>
        <v>1.5</v>
      </c>
      <c r="J3" s="12">
        <f>VLOOKUP($A3,Table!$B$1:$O$200,MATCH("xGD/90",Table!$B$1:$O$1,0),0)</f>
        <v>0.32</v>
      </c>
      <c r="K3" s="12">
        <f>IF([1]INFO!$B$24=1,$G$22-G3,$F$22-F3)</f>
        <v>-0.24857142857142844</v>
      </c>
      <c r="L3" s="13">
        <f t="shared" ref="L3:L21" si="0">K3*$S$1</f>
        <v>-7.4571428571428539E-2</v>
      </c>
      <c r="M3" s="89">
        <f t="shared" ref="M3:M21" si="1">1+L3</f>
        <v>0.92542857142857149</v>
      </c>
      <c r="N3" s="14">
        <f>(M3*(SUM([1]INFO!$B$18:$B$21)))+(VLOOKUP(Table2!B3,'2223Table2'!$B$1:$O$21,MATCH("DEF BOOST",'2223Table2'!$B$1:$O$1,0),0)*(SUM([1]INFO!$B$16:$B$17)))</f>
        <v>0.92542857142857149</v>
      </c>
      <c r="O3" s="12">
        <f>IF([1]INFO!$B$24=1,$I$22-I3,$H$22-H3)</f>
        <v>-2.6309523809523894E-2</v>
      </c>
      <c r="P3" s="12">
        <f t="shared" ref="P3:P21" si="2">O3*$T$1</f>
        <v>1.1839285714285752E-2</v>
      </c>
      <c r="Q3" s="89">
        <f t="shared" ref="Q3:Q21" si="3">1+P3</f>
        <v>1.0118392857142857</v>
      </c>
      <c r="R3" s="15">
        <f>(Q3*(SUM([1]INFO!$B$18:$B$21)))+(VLOOKUP(Table2!B3,'2223Table2'!$B$1:$O$21,MATCH("FWD BOOST",'2223Table2'!$B$1:$O$1,0),0)*(SUM([1]INFO!$B$16:$B$17)))</f>
        <v>1.0118392857142857</v>
      </c>
    </row>
    <row r="4" spans="1:20">
      <c r="A4" s="19" t="s">
        <v>2768</v>
      </c>
      <c r="B4" s="19" t="str">
        <f>[2]TEAMS!$J4</f>
        <v>BOU</v>
      </c>
      <c r="C4" s="17">
        <f>VLOOKUP($A4,Table!$B$1:$C$200,MATCH("MP",Table!$B$1:$C$1,0),0)</f>
        <v>9</v>
      </c>
      <c r="D4" s="17">
        <f>VLOOKUP($A4,Table!$B$1:$M$200,MATCH("xG",Table!$B$1:$M$1,0),0)</f>
        <v>9.4</v>
      </c>
      <c r="E4" s="17">
        <f>VLOOKUP($A4,Table!$B$1:$M$200,MATCH("xGA",Table!$B$1:$M$1,0),0)</f>
        <v>21</v>
      </c>
      <c r="F4" s="12">
        <f>(VLOOKUP($A4,Table!$B$1:$M$200,MATCH("xG",Table!$B$1:$V$1,0),0))/(VLOOKUP($A4,Table!$B$1:$M$200,MATCH("MP",Table!$B$1:$V$1,0),0))</f>
        <v>1.0444444444444445</v>
      </c>
      <c r="G4" s="12">
        <f>IFERROR(VLOOKUP(B4,[1]TRANSFER!$E$251:$O$271,MATCH($G$1,[1]TRANSFER!$E$251:$O$251,0),0),0)</f>
        <v>1.0333333333333334</v>
      </c>
      <c r="H4" s="12">
        <f>(VLOOKUP($A4,Table!$B$1:$M$200,MATCH("xGA",Table!$B$1:$X$1,0),0))/(VLOOKUP($A4,Table!$B$1:$M$200,MATCH("MP",Table!$B$1:$X$1,0),0))</f>
        <v>2.3333333333333335</v>
      </c>
      <c r="I4" s="12">
        <f>IFERROR(VLOOKUP(B4,[1]TRANSFER!$E$251:$O$271,MATCH($I$1,[1]TRANSFER!$E$251:$O$251,0),0),0)</f>
        <v>2.416666666666667</v>
      </c>
      <c r="J4" s="12">
        <f>VLOOKUP($A4,Table!$B$1:$O$200,MATCH("xGD/90",Table!$B$1:$O$1,0),0)</f>
        <v>-1.28</v>
      </c>
      <c r="K4" s="12">
        <f>IF([1]INFO!$B$24=1,$G$22-G4,$F$22-F4)</f>
        <v>0.45142857142857129</v>
      </c>
      <c r="L4" s="13">
        <f t="shared" si="0"/>
        <v>0.1354285714285714</v>
      </c>
      <c r="M4" s="89">
        <f t="shared" si="1"/>
        <v>1.1354285714285715</v>
      </c>
      <c r="N4" s="14">
        <f>(M4*(SUM([1]INFO!$B$18:$B$21)))+(VLOOKUP(Table2!B4,'2223Table2'!$B$1:$O$21,MATCH("DEF BOOST",'2223Table2'!$B$1:$O$1,0),0)*(SUM([1]INFO!$B$16:$B$17)))</f>
        <v>1.1354285714285715</v>
      </c>
      <c r="O4" s="12">
        <f>IF([1]INFO!$B$24=1,$I$22-I4,$H$22-H4)</f>
        <v>-0.94297619047619086</v>
      </c>
      <c r="P4" s="12">
        <f t="shared" si="2"/>
        <v>0.42433928571428586</v>
      </c>
      <c r="Q4" s="89">
        <f t="shared" si="3"/>
        <v>1.4243392857142858</v>
      </c>
      <c r="R4" s="15">
        <f>(Q4*(SUM([1]INFO!$B$18:$B$21)))+(VLOOKUP(Table2!B4,'2223Table2'!$B$1:$O$21,MATCH("FWD BOOST",'2223Table2'!$B$1:$O$1,0),0)*(SUM([1]INFO!$B$16:$B$17)))</f>
        <v>1.4243392857142858</v>
      </c>
    </row>
    <row r="5" spans="1:20">
      <c r="A5" s="19" t="s">
        <v>2765</v>
      </c>
      <c r="B5" s="19" t="str">
        <f>[2]TEAMS!$J5</f>
        <v>BRE</v>
      </c>
      <c r="C5" s="17">
        <f>VLOOKUP($A5,Table!$B$1:$C$200,MATCH("MP",Table!$B$1:$C$1,0),0)</f>
        <v>9</v>
      </c>
      <c r="D5" s="17">
        <f>VLOOKUP($A5,Table!$B$1:$M$200,MATCH("xG",Table!$B$1:$M$1,0),0)</f>
        <v>16.899999999999999</v>
      </c>
      <c r="E5" s="17">
        <f>VLOOKUP($A5,Table!$B$1:$M$200,MATCH("xGA",Table!$B$1:$M$1,0),0)</f>
        <v>10.9</v>
      </c>
      <c r="F5" s="12">
        <f>(VLOOKUP($A5,Table!$B$1:$M$200,MATCH("xG",Table!$B$1:$V$1,0),0))/(VLOOKUP($A5,Table!$B$1:$M$200,MATCH("MP",Table!$B$1:$V$1,0),0))</f>
        <v>1.8777777777777775</v>
      </c>
      <c r="G5" s="12">
        <f>IFERROR(VLOOKUP(B5,[1]TRANSFER!$E$251:$O$271,MATCH($G$1,[1]TRANSFER!$E$251:$O$251,0),0),0)</f>
        <v>1.3166666666666667</v>
      </c>
      <c r="H5" s="12">
        <f>(VLOOKUP($A5,Table!$B$1:$M$200,MATCH("xGA",Table!$B$1:$X$1,0),0))/(VLOOKUP($A5,Table!$B$1:$M$200,MATCH("MP",Table!$B$1:$X$1,0),0))</f>
        <v>1.2111111111111112</v>
      </c>
      <c r="I5" s="12">
        <f>IFERROR(VLOOKUP(B5,[1]TRANSFER!$E$251:$O$271,MATCH($I$1,[1]TRANSFER!$E$251:$O$251,0),0),0)</f>
        <v>1.3500000000000003</v>
      </c>
      <c r="J5" s="12">
        <f>VLOOKUP($A5,Table!$B$1:$O$200,MATCH("xGD/90",Table!$B$1:$O$1,0),0)</f>
        <v>0.66</v>
      </c>
      <c r="K5" s="12">
        <f>IF([1]INFO!$B$24=1,$G$22-G5,$F$22-F5)</f>
        <v>0.16809523809523808</v>
      </c>
      <c r="L5" s="13">
        <f t="shared" si="0"/>
        <v>5.0428571428571427E-2</v>
      </c>
      <c r="M5" s="89">
        <f t="shared" si="1"/>
        <v>1.0504285714285715</v>
      </c>
      <c r="N5" s="14">
        <f>(M5*(SUM([1]INFO!$B$18:$B$21)))+(VLOOKUP(Table2!B5,'2223Table2'!$B$1:$O$21,MATCH("DEF BOOST",'2223Table2'!$B$1:$O$1,0),0)*(SUM([1]INFO!$B$16:$B$17)))</f>
        <v>1.0504285714285715</v>
      </c>
      <c r="O5" s="12">
        <f>IF([1]INFO!$B$24=1,$I$22-I5,$H$22-H5)</f>
        <v>0.1236904761904758</v>
      </c>
      <c r="P5" s="12">
        <f t="shared" si="2"/>
        <v>-5.5660714285714105E-2</v>
      </c>
      <c r="Q5" s="89">
        <f t="shared" si="3"/>
        <v>0.94433928571428594</v>
      </c>
      <c r="R5" s="15">
        <f>(Q5*(SUM([1]INFO!$B$18:$B$21)))+(VLOOKUP(Table2!B5,'2223Table2'!$B$1:$O$21,MATCH("FWD BOOST",'2223Table2'!$B$1:$O$1,0),0)*(SUM([1]INFO!$B$16:$B$17)))</f>
        <v>0.94433928571428594</v>
      </c>
    </row>
    <row r="6" spans="1:20">
      <c r="A6" s="19" t="s">
        <v>2758</v>
      </c>
      <c r="B6" s="19" t="str">
        <f>[2]TEAMS!$J6</f>
        <v>BHA</v>
      </c>
      <c r="C6" s="17">
        <f>VLOOKUP($A6,Table!$B$1:$C$200,MATCH("MP",Table!$B$1:$C$1,0),0)</f>
        <v>9</v>
      </c>
      <c r="D6" s="17">
        <f>VLOOKUP($A6,Table!$B$1:$M$200,MATCH("xG",Table!$B$1:$M$1,0),0)</f>
        <v>17.3</v>
      </c>
      <c r="E6" s="17">
        <f>VLOOKUP($A6,Table!$B$1:$M$200,MATCH("xGA",Table!$B$1:$M$1,0),0)</f>
        <v>14.6</v>
      </c>
      <c r="F6" s="12">
        <f>(VLOOKUP($A6,Table!$B$1:$M$200,MATCH("xG",Table!$B$1:$V$1,0),0))/(VLOOKUP($A6,Table!$B$1:$M$200,MATCH("MP",Table!$B$1:$V$1,0),0))</f>
        <v>1.9222222222222223</v>
      </c>
      <c r="G6" s="12">
        <f>IFERROR(VLOOKUP(B6,[1]TRANSFER!$E$251:$O$271,MATCH($G$1,[1]TRANSFER!$E$251:$O$251,0),0),0)</f>
        <v>1.7</v>
      </c>
      <c r="H6" s="12">
        <f>(VLOOKUP($A6,Table!$B$1:$M$200,MATCH("xGA",Table!$B$1:$X$1,0),0))/(VLOOKUP($A6,Table!$B$1:$M$200,MATCH("MP",Table!$B$1:$X$1,0),0))</f>
        <v>1.6222222222222222</v>
      </c>
      <c r="I6" s="12">
        <f>IFERROR(VLOOKUP(B6,[1]TRANSFER!$E$251:$O$271,MATCH($I$1,[1]TRANSFER!$E$251:$O$251,0),0),0)</f>
        <v>1.7333333333333334</v>
      </c>
      <c r="J6" s="12">
        <f>VLOOKUP($A6,Table!$B$1:$O$200,MATCH("xGD/90",Table!$B$1:$O$1,0),0)</f>
        <v>0.31</v>
      </c>
      <c r="K6" s="12">
        <f>IF([1]INFO!$B$24=1,$G$22-G6,$F$22-F6)</f>
        <v>-0.21523809523809523</v>
      </c>
      <c r="L6" s="13">
        <f t="shared" si="0"/>
        <v>-6.4571428571428571E-2</v>
      </c>
      <c r="M6" s="89">
        <f t="shared" si="1"/>
        <v>0.93542857142857139</v>
      </c>
      <c r="N6" s="14">
        <f>(M6*(SUM([1]INFO!$B$18:$B$21)))+(VLOOKUP(Table2!B6,'2223Table2'!$B$1:$O$21,MATCH("DEF BOOST",'2223Table2'!$B$1:$O$1,0),0)*(SUM([1]INFO!$B$16:$B$17)))</f>
        <v>0.93542857142857139</v>
      </c>
      <c r="O6" s="12">
        <f>IF([1]INFO!$B$24=1,$I$22-I6,$H$22-H6)</f>
        <v>-0.25964285714285729</v>
      </c>
      <c r="P6" s="12">
        <f t="shared" si="2"/>
        <v>0.11683928571428577</v>
      </c>
      <c r="Q6" s="89">
        <f t="shared" si="3"/>
        <v>1.1168392857142857</v>
      </c>
      <c r="R6" s="15">
        <f>(Q6*(SUM([1]INFO!$B$18:$B$21)))+(VLOOKUP(Table2!B6,'2223Table2'!$B$1:$O$21,MATCH("FWD BOOST",'2223Table2'!$B$1:$O$1,0),0)*(SUM([1]INFO!$B$16:$B$17)))</f>
        <v>1.1168392857142857</v>
      </c>
    </row>
    <row r="7" spans="1:20">
      <c r="A7" s="19" t="s">
        <v>2775</v>
      </c>
      <c r="B7" s="19" t="str">
        <f>[2]TEAMS!$J7</f>
        <v>BUR</v>
      </c>
      <c r="C7" s="17">
        <f>VLOOKUP($A7,Table!$B$1:$C$200,MATCH("MP",Table!$B$1:$C$1,0),0)</f>
        <v>9</v>
      </c>
      <c r="D7" s="17">
        <f>VLOOKUP($A7,Table!$B$1:$M$200,MATCH("xG",Table!$B$1:$M$1,0),0)</f>
        <v>7.7</v>
      </c>
      <c r="E7" s="17">
        <f>VLOOKUP($A7,Table!$B$1:$M$200,MATCH("xGA",Table!$B$1:$M$1,0),0)</f>
        <v>17.8</v>
      </c>
      <c r="F7" s="12">
        <f>(VLOOKUP($A7,Table!$B$1:$M$200,MATCH("xG",Table!$B$1:$V$1,0),0))/(VLOOKUP($A7,Table!$B$1:$M$200,MATCH("MP",Table!$B$1:$V$1,0),0))</f>
        <v>0.85555555555555562</v>
      </c>
      <c r="G7" s="12">
        <f>IFERROR(VLOOKUP(B7,[1]TRANSFER!$E$251:$O$271,MATCH($G$1,[1]TRANSFER!$E$251:$O$251,0),0),0)</f>
        <v>0.88571428571428579</v>
      </c>
      <c r="H7" s="12">
        <f>(VLOOKUP($A7,Table!$B$1:$M$200,MATCH("xGA",Table!$B$1:$X$1,0),0))/(VLOOKUP($A7,Table!$B$1:$M$200,MATCH("MP",Table!$B$1:$X$1,0),0))</f>
        <v>1.9777777777777779</v>
      </c>
      <c r="I7" s="12">
        <f>IFERROR(VLOOKUP(B7,[1]TRANSFER!$E$251:$O$271,MATCH($I$1,[1]TRANSFER!$E$251:$O$251,0),0),0)</f>
        <v>1.8285714285714285</v>
      </c>
      <c r="J7" s="12">
        <f>VLOOKUP($A7,Table!$B$1:$O$200,MATCH("xGD/90",Table!$B$1:$O$1,0),0)</f>
        <v>-1.1200000000000001</v>
      </c>
      <c r="K7" s="12">
        <f>IF([1]INFO!$B$24=1,$G$22-G7,$F$22-F7)</f>
        <v>0.59904761904761894</v>
      </c>
      <c r="L7" s="13">
        <f t="shared" si="0"/>
        <v>0.17971428571428572</v>
      </c>
      <c r="M7" s="89">
        <f t="shared" si="1"/>
        <v>1.1797142857142857</v>
      </c>
      <c r="N7" s="14">
        <f>(M7*(SUM([1]INFO!$B$18:$B$21)))+(VLOOKUP(Table2!B7,'2223Table2'!$B$1:$O$21,MATCH("DEF BOOST",'2223Table2'!$B$1:$O$1,0),0)*(SUM([1]INFO!$B$16:$B$17)))</f>
        <v>1.1797142857142857</v>
      </c>
      <c r="O7" s="12">
        <f>IF([1]INFO!$B$24=1,$I$22-I7,$H$22-H7)</f>
        <v>-0.35488095238095241</v>
      </c>
      <c r="P7" s="12">
        <f t="shared" si="2"/>
        <v>0.15969642857142857</v>
      </c>
      <c r="Q7" s="89">
        <f t="shared" si="3"/>
        <v>1.1596964285714286</v>
      </c>
      <c r="R7" s="15">
        <f>(Q7*(SUM([1]INFO!$B$18:$B$21)))+(VLOOKUP(Table2!B7,'2223Table2'!$B$1:$O$21,MATCH("FWD BOOST",'2223Table2'!$B$1:$O$1,0),0)*(SUM([1]INFO!$B$16:$B$17)))</f>
        <v>1.1596964285714286</v>
      </c>
    </row>
    <row r="8" spans="1:20">
      <c r="A8" s="19" t="s">
        <v>2769</v>
      </c>
      <c r="B8" s="19" t="str">
        <f>[2]TEAMS!$J8</f>
        <v>CHE</v>
      </c>
      <c r="C8" s="17">
        <f>VLOOKUP($A8,Table!$B$1:$C$200,MATCH("MP",Table!$B$1:$C$1,0),0)</f>
        <v>9</v>
      </c>
      <c r="D8" s="17">
        <f>VLOOKUP($A8,Table!$B$1:$M$200,MATCH("xG",Table!$B$1:$M$1,0),0)</f>
        <v>16.3</v>
      </c>
      <c r="E8" s="17">
        <f>VLOOKUP($A8,Table!$B$1:$M$200,MATCH("xGA",Table!$B$1:$M$1,0),0)</f>
        <v>9.1</v>
      </c>
      <c r="F8" s="12">
        <f>(VLOOKUP($A8,Table!$B$1:$M$200,MATCH("xG",Table!$B$1:$V$1,0),0))/(VLOOKUP($A8,Table!$B$1:$M$200,MATCH("MP",Table!$B$1:$V$1,0),0))</f>
        <v>1.8111111111111111</v>
      </c>
      <c r="G8" s="12">
        <f>IFERROR(VLOOKUP(B8,[1]TRANSFER!$E$251:$O$271,MATCH($G$1,[1]TRANSFER!$E$251:$O$251,0),0),0)</f>
        <v>1.8666666666666665</v>
      </c>
      <c r="H8" s="12">
        <f>(VLOOKUP($A8,Table!$B$1:$M$200,MATCH("xGA",Table!$B$1:$X$1,0),0))/(VLOOKUP($A8,Table!$B$1:$M$200,MATCH("MP",Table!$B$1:$X$1,0),0))</f>
        <v>1.0111111111111111</v>
      </c>
      <c r="I8" s="12">
        <f>IFERROR(VLOOKUP(B8,[1]TRANSFER!$E$251:$O$271,MATCH($I$1,[1]TRANSFER!$E$251:$O$251,0),0),0)</f>
        <v>0.83333333333333337</v>
      </c>
      <c r="J8" s="12">
        <f>VLOOKUP($A8,Table!$B$1:$O$200,MATCH("xGD/90",Table!$B$1:$O$1,0),0)</f>
        <v>0.8</v>
      </c>
      <c r="K8" s="12">
        <f>IF([1]INFO!$B$24=1,$G$22-G8,$F$22-F8)</f>
        <v>-0.38190476190476175</v>
      </c>
      <c r="L8" s="13">
        <f t="shared" si="0"/>
        <v>-0.11457142857142855</v>
      </c>
      <c r="M8" s="89">
        <f t="shared" si="1"/>
        <v>0.88542857142857145</v>
      </c>
      <c r="N8" s="14">
        <f>(M8*(SUM([1]INFO!$B$18:$B$21)))+(VLOOKUP(Table2!B8,'2223Table2'!$B$1:$O$21,MATCH("DEF BOOST",'2223Table2'!$B$1:$O$1,0),0)*(SUM([1]INFO!$B$16:$B$17)))</f>
        <v>0.88542857142857145</v>
      </c>
      <c r="O8" s="12">
        <f>IF([1]INFO!$B$24=1,$I$22-I8,$H$22-H8)</f>
        <v>0.64035714285714274</v>
      </c>
      <c r="P8" s="12">
        <f t="shared" si="2"/>
        <v>-0.28816071428571421</v>
      </c>
      <c r="Q8" s="89">
        <f t="shared" si="3"/>
        <v>0.71183928571428579</v>
      </c>
      <c r="R8" s="15">
        <f>(Q8*(SUM([1]INFO!$B$18:$B$21)))+(VLOOKUP(Table2!B8,'2223Table2'!$B$1:$O$21,MATCH("FWD BOOST",'2223Table2'!$B$1:$O$1,0),0)*(SUM([1]INFO!$B$16:$B$17)))</f>
        <v>0.71183928571428579</v>
      </c>
    </row>
    <row r="9" spans="1:20">
      <c r="A9" s="19" t="s">
        <v>2761</v>
      </c>
      <c r="B9" s="19" t="str">
        <f>[2]TEAMS!$J9</f>
        <v>CRY</v>
      </c>
      <c r="C9" s="17">
        <f>VLOOKUP($A9,Table!$B$1:$C$200,MATCH("MP",Table!$B$1:$C$1,0),0)</f>
        <v>9</v>
      </c>
      <c r="D9" s="17">
        <f>VLOOKUP($A9,Table!$B$1:$M$200,MATCH("xG",Table!$B$1:$M$1,0),0)</f>
        <v>10.1</v>
      </c>
      <c r="E9" s="17">
        <f>VLOOKUP($A9,Table!$B$1:$M$200,MATCH("xGA",Table!$B$1:$M$1,0),0)</f>
        <v>13</v>
      </c>
      <c r="F9" s="12">
        <f>(VLOOKUP($A9,Table!$B$1:$M$200,MATCH("xG",Table!$B$1:$V$1,0),0))/(VLOOKUP($A9,Table!$B$1:$M$200,MATCH("MP",Table!$B$1:$V$1,0),0))</f>
        <v>1.1222222222222222</v>
      </c>
      <c r="G9" s="12">
        <f>IFERROR(VLOOKUP(B9,[1]TRANSFER!$E$251:$O$271,MATCH($G$1,[1]TRANSFER!$E$251:$O$251,0),0),0)</f>
        <v>1</v>
      </c>
      <c r="H9" s="12">
        <f>(VLOOKUP($A9,Table!$B$1:$M$200,MATCH("xGA",Table!$B$1:$X$1,0),0))/(VLOOKUP($A9,Table!$B$1:$M$200,MATCH("MP",Table!$B$1:$X$1,0),0))</f>
        <v>1.4444444444444444</v>
      </c>
      <c r="I9" s="12">
        <f>IFERROR(VLOOKUP(B9,[1]TRANSFER!$E$251:$O$271,MATCH($I$1,[1]TRANSFER!$E$251:$O$251,0),0),0)</f>
        <v>1.3499999999999999</v>
      </c>
      <c r="J9" s="12">
        <f>VLOOKUP($A9,Table!$B$1:$O$200,MATCH("xGD/90",Table!$B$1:$O$1,0),0)</f>
        <v>-0.32</v>
      </c>
      <c r="K9" s="12">
        <f>IF([1]INFO!$B$24=1,$G$22-G9,$F$22-F9)</f>
        <v>0.48476190476190473</v>
      </c>
      <c r="L9" s="13">
        <f t="shared" si="0"/>
        <v>0.14542857142857143</v>
      </c>
      <c r="M9" s="89">
        <f t="shared" si="1"/>
        <v>1.1454285714285715</v>
      </c>
      <c r="N9" s="14">
        <f>(M9*(SUM([1]INFO!$B$18:$B$21)))+(VLOOKUP(Table2!B9,'2223Table2'!$B$1:$O$21,MATCH("DEF BOOST",'2223Table2'!$B$1:$O$1,0),0)*(SUM([1]INFO!$B$16:$B$17)))</f>
        <v>1.1454285714285715</v>
      </c>
      <c r="O9" s="12">
        <f>IF([1]INFO!$B$24=1,$I$22-I9,$H$22-H9)</f>
        <v>0.12369047619047624</v>
      </c>
      <c r="P9" s="12">
        <f t="shared" si="2"/>
        <v>-5.5660714285714299E-2</v>
      </c>
      <c r="Q9" s="89">
        <f t="shared" si="3"/>
        <v>0.94433928571428571</v>
      </c>
      <c r="R9" s="15">
        <f>(Q9*(SUM([1]INFO!$B$18:$B$21)))+(VLOOKUP(Table2!B9,'2223Table2'!$B$1:$O$21,MATCH("FWD BOOST",'2223Table2'!$B$1:$O$1,0),0)*(SUM([1]INFO!$B$16:$B$17)))</f>
        <v>0.94433928571428571</v>
      </c>
    </row>
    <row r="10" spans="1:20">
      <c r="A10" s="19" t="s">
        <v>2771</v>
      </c>
      <c r="B10" s="19" t="str">
        <f>[2]TEAMS!$J10</f>
        <v>EVE</v>
      </c>
      <c r="C10" s="17">
        <f>VLOOKUP($A10,Table!$B$1:$C$200,MATCH("MP",Table!$B$1:$C$1,0),0)</f>
        <v>9</v>
      </c>
      <c r="D10" s="17">
        <f>VLOOKUP($A10,Table!$B$1:$M$200,MATCH("xG",Table!$B$1:$M$1,0),0)</f>
        <v>14.9</v>
      </c>
      <c r="E10" s="17">
        <f>VLOOKUP($A10,Table!$B$1:$M$200,MATCH("xGA",Table!$B$1:$M$1,0),0)</f>
        <v>12.4</v>
      </c>
      <c r="F10" s="12">
        <f>(VLOOKUP($A10,Table!$B$1:$M$200,MATCH("xG",Table!$B$1:$V$1,0),0))/(VLOOKUP($A10,Table!$B$1:$M$200,MATCH("MP",Table!$B$1:$V$1,0),0))</f>
        <v>1.6555555555555557</v>
      </c>
      <c r="G10" s="12">
        <f>IFERROR(VLOOKUP(B10,[1]TRANSFER!$E$251:$O$271,MATCH($G$1,[1]TRANSFER!$E$251:$O$251,0),0),0)</f>
        <v>1.8999999999999997</v>
      </c>
      <c r="H10" s="12">
        <f>(VLOOKUP($A10,Table!$B$1:$M$200,MATCH("xGA",Table!$B$1:$X$1,0),0))/(VLOOKUP($A10,Table!$B$1:$M$200,MATCH("MP",Table!$B$1:$X$1,0),0))</f>
        <v>1.3777777777777778</v>
      </c>
      <c r="I10" s="12">
        <f>IFERROR(VLOOKUP(B10,[1]TRANSFER!$E$251:$O$271,MATCH($I$1,[1]TRANSFER!$E$251:$O$251,0),0),0)</f>
        <v>0.96666666666666645</v>
      </c>
      <c r="J10" s="12">
        <f>VLOOKUP($A10,Table!$B$1:$O$200,MATCH("xGD/90",Table!$B$1:$O$1,0),0)</f>
        <v>0.27</v>
      </c>
      <c r="K10" s="12">
        <f>IF([1]INFO!$B$24=1,$G$22-G10,$F$22-F10)</f>
        <v>-0.41523809523809496</v>
      </c>
      <c r="L10" s="13">
        <f t="shared" si="0"/>
        <v>-0.12457142857142851</v>
      </c>
      <c r="M10" s="89">
        <f t="shared" si="1"/>
        <v>0.87542857142857144</v>
      </c>
      <c r="N10" s="14">
        <f>(M10*(SUM([1]INFO!$B$18:$B$21)))+(VLOOKUP(Table2!B10,'2223Table2'!$B$1:$O$21,MATCH("DEF BOOST",'2223Table2'!$B$1:$O$1,0),0)*(SUM([1]INFO!$B$16:$B$17)))</f>
        <v>0.87542857142857144</v>
      </c>
      <c r="O10" s="12">
        <f>IF([1]INFO!$B$24=1,$I$22-I10,$H$22-H10)</f>
        <v>0.50702380952380965</v>
      </c>
      <c r="P10" s="12">
        <f t="shared" si="2"/>
        <v>-0.22816071428571433</v>
      </c>
      <c r="Q10" s="89">
        <f t="shared" si="3"/>
        <v>0.77183928571428573</v>
      </c>
      <c r="R10" s="15">
        <f>(Q10*(SUM([1]INFO!$B$18:$B$21)))+(VLOOKUP(Table2!B10,'2223Table2'!$B$1:$O$21,MATCH("FWD BOOST",'2223Table2'!$B$1:$O$1,0),0)*(SUM([1]INFO!$B$16:$B$17)))</f>
        <v>0.77183928571428573</v>
      </c>
    </row>
    <row r="11" spans="1:20">
      <c r="A11" s="19" t="s">
        <v>2762</v>
      </c>
      <c r="B11" s="19" t="str">
        <f>[2]TEAMS!$J11</f>
        <v>FUL</v>
      </c>
      <c r="C11" s="17">
        <f>VLOOKUP($A11,Table!$B$1:$C$200,MATCH("MP",Table!$B$1:$C$1,0),0)</f>
        <v>9</v>
      </c>
      <c r="D11" s="17">
        <f>VLOOKUP($A11,Table!$B$1:$M$200,MATCH("xG",Table!$B$1:$M$1,0),0)</f>
        <v>9.8000000000000007</v>
      </c>
      <c r="E11" s="17">
        <f>VLOOKUP($A11,Table!$B$1:$M$200,MATCH("xGA",Table!$B$1:$M$1,0),0)</f>
        <v>16.8</v>
      </c>
      <c r="F11" s="12">
        <f>(VLOOKUP($A11,Table!$B$1:$M$200,MATCH("xG",Table!$B$1:$V$1,0),0))/(VLOOKUP($A11,Table!$B$1:$M$200,MATCH("MP",Table!$B$1:$V$1,0),0))</f>
        <v>1.088888888888889</v>
      </c>
      <c r="G11" s="12">
        <f>IFERROR(VLOOKUP(B11,[1]TRANSFER!$E$251:$O$271,MATCH($G$1,[1]TRANSFER!$E$251:$O$251,0),0),0)</f>
        <v>1.1166666666666665</v>
      </c>
      <c r="H11" s="12">
        <f>(VLOOKUP($A11,Table!$B$1:$M$200,MATCH("xGA",Table!$B$1:$X$1,0),0))/(VLOOKUP($A11,Table!$B$1:$M$200,MATCH("MP",Table!$B$1:$X$1,0),0))</f>
        <v>1.8666666666666667</v>
      </c>
      <c r="I11" s="12">
        <f>IFERROR(VLOOKUP(B11,[1]TRANSFER!$E$251:$O$271,MATCH($I$1,[1]TRANSFER!$E$251:$O$251,0),0),0)</f>
        <v>1.4833333333333334</v>
      </c>
      <c r="J11" s="12">
        <f>VLOOKUP($A11,Table!$B$1:$O$200,MATCH("xGD/90",Table!$B$1:$O$1,0),0)</f>
        <v>-0.78</v>
      </c>
      <c r="K11" s="12">
        <f>IF([1]INFO!$B$24=1,$G$22-G11,$F$22-F11)</f>
        <v>0.36809523809523825</v>
      </c>
      <c r="L11" s="13">
        <f t="shared" si="0"/>
        <v>0.11042857142857149</v>
      </c>
      <c r="M11" s="89">
        <f t="shared" si="1"/>
        <v>1.1104285714285715</v>
      </c>
      <c r="N11" s="14">
        <f>(M11*(SUM([1]INFO!$B$18:$B$21)))+(VLOOKUP(Table2!B11,'2223Table2'!$B$1:$O$21,MATCH("DEF BOOST",'2223Table2'!$B$1:$O$1,0),0)*(SUM([1]INFO!$B$16:$B$17)))</f>
        <v>1.1104285714285715</v>
      </c>
      <c r="O11" s="12">
        <f>IF([1]INFO!$B$24=1,$I$22-I11,$H$22-H11)</f>
        <v>-9.6428571428572862E-3</v>
      </c>
      <c r="P11" s="12">
        <f t="shared" si="2"/>
        <v>4.3392857142857781E-3</v>
      </c>
      <c r="Q11" s="89">
        <f t="shared" si="3"/>
        <v>1.0043392857142859</v>
      </c>
      <c r="R11" s="15">
        <f>(Q11*(SUM([1]INFO!$B$18:$B$21)))+(VLOOKUP(Table2!B11,'2223Table2'!$B$1:$O$21,MATCH("FWD BOOST",'2223Table2'!$B$1:$O$1,0),0)*(SUM([1]INFO!$B$16:$B$17)))</f>
        <v>1.0043392857142859</v>
      </c>
    </row>
    <row r="12" spans="1:20">
      <c r="A12" s="19" t="s">
        <v>2766</v>
      </c>
      <c r="B12" s="19" t="str">
        <f>[2]TEAMS!$J12</f>
        <v>LIV</v>
      </c>
      <c r="C12" s="17">
        <f>VLOOKUP($A12,Table!$B$1:$C$200,MATCH("MP",Table!$B$1:$C$1,0),0)</f>
        <v>9</v>
      </c>
      <c r="D12" s="17">
        <f>VLOOKUP($A12,Table!$B$1:$M$200,MATCH("xG",Table!$B$1:$M$1,0),0)</f>
        <v>19.100000000000001</v>
      </c>
      <c r="E12" s="17">
        <f>VLOOKUP($A12,Table!$B$1:$M$200,MATCH("xGA",Table!$B$1:$M$1,0),0)</f>
        <v>11.6</v>
      </c>
      <c r="F12" s="12">
        <f>(VLOOKUP($A12,Table!$B$1:$M$200,MATCH("xG",Table!$B$1:$V$1,0),0))/(VLOOKUP($A12,Table!$B$1:$M$200,MATCH("MP",Table!$B$1:$V$1,0),0))</f>
        <v>2.1222222222222222</v>
      </c>
      <c r="G12" s="12">
        <f>IFERROR(VLOOKUP(B12,[1]TRANSFER!$E$251:$O$271,MATCH($G$1,[1]TRANSFER!$E$251:$O$251,0),0),0)</f>
        <v>2.1166666666666667</v>
      </c>
      <c r="H12" s="12">
        <f>(VLOOKUP($A12,Table!$B$1:$M$200,MATCH("xGA",Table!$B$1:$X$1,0),0))/(VLOOKUP($A12,Table!$B$1:$M$200,MATCH("MP",Table!$B$1:$X$1,0),0))</f>
        <v>1.2888888888888888</v>
      </c>
      <c r="I12" s="12">
        <f>IFERROR(VLOOKUP(B12,[1]TRANSFER!$E$251:$O$271,MATCH($I$1,[1]TRANSFER!$E$251:$O$251,0),0),0)</f>
        <v>1.4666666666666668</v>
      </c>
      <c r="J12" s="12">
        <f>VLOOKUP($A12,Table!$B$1:$O$200,MATCH("xGD/90",Table!$B$1:$O$1,0),0)</f>
        <v>0.83</v>
      </c>
      <c r="K12" s="12">
        <f>IF([1]INFO!$B$24=1,$G$22-G12,$F$22-F12)</f>
        <v>-0.63190476190476197</v>
      </c>
      <c r="L12" s="13">
        <f t="shared" si="0"/>
        <v>-0.18957142857142861</v>
      </c>
      <c r="M12" s="89">
        <f t="shared" si="1"/>
        <v>0.81042857142857139</v>
      </c>
      <c r="N12" s="14">
        <f>(M12*(SUM([1]INFO!$B$18:$B$21)))+(VLOOKUP(Table2!B12,'2223Table2'!$B$1:$O$21,MATCH("DEF BOOST",'2223Table2'!$B$1:$O$1,0),0)*(SUM([1]INFO!$B$16:$B$17)))</f>
        <v>0.81042857142857139</v>
      </c>
      <c r="O12" s="12">
        <f>IF([1]INFO!$B$24=1,$I$22-I12,$H$22-H12)</f>
        <v>7.0238095238093212E-3</v>
      </c>
      <c r="P12" s="12">
        <f t="shared" si="2"/>
        <v>-3.1607142857141943E-3</v>
      </c>
      <c r="Q12" s="89">
        <f t="shared" si="3"/>
        <v>0.99683928571428582</v>
      </c>
      <c r="R12" s="15">
        <f>(Q12*(SUM([1]INFO!$B$18:$B$21)))+(VLOOKUP(Table2!B12,'2223Table2'!$B$1:$O$21,MATCH("FWD BOOST",'2223Table2'!$B$1:$O$1,0),0)*(SUM([1]INFO!$B$16:$B$17)))</f>
        <v>0.99683928571428582</v>
      </c>
    </row>
    <row r="13" spans="1:20">
      <c r="A13" s="19" t="s">
        <v>2774</v>
      </c>
      <c r="B13" s="19" t="str">
        <f>[2]TEAMS!$J13</f>
        <v>LUT</v>
      </c>
      <c r="C13" s="17">
        <f>VLOOKUP($A13,Table!$B$1:$C$200,MATCH("MP",Table!$B$1:$C$1,0),0)</f>
        <v>9</v>
      </c>
      <c r="D13" s="17">
        <f>VLOOKUP($A13,Table!$B$1:$M$200,MATCH("xG",Table!$B$1:$M$1,0),0)</f>
        <v>11.2</v>
      </c>
      <c r="E13" s="17">
        <f>VLOOKUP($A13,Table!$B$1:$M$200,MATCH("xGA",Table!$B$1:$M$1,0),0)</f>
        <v>17.7</v>
      </c>
      <c r="F13" s="12">
        <f>(VLOOKUP($A13,Table!$B$1:$M$200,MATCH("xG",Table!$B$1:$V$1,0),0))/(VLOOKUP($A13,Table!$B$1:$M$200,MATCH("MP",Table!$B$1:$V$1,0),0))</f>
        <v>1.2444444444444445</v>
      </c>
      <c r="G13" s="12">
        <f>IFERROR(VLOOKUP(B13,[1]TRANSFER!$E$251:$O$271,MATCH($G$1,[1]TRANSFER!$E$251:$O$251,0),0),0)</f>
        <v>1.1428571428571428</v>
      </c>
      <c r="H13" s="12">
        <f>(VLOOKUP($A13,Table!$B$1:$M$200,MATCH("xGA",Table!$B$1:$X$1,0),0))/(VLOOKUP($A13,Table!$B$1:$M$200,MATCH("MP",Table!$B$1:$X$1,0),0))</f>
        <v>1.9666666666666666</v>
      </c>
      <c r="I13" s="12">
        <f>IFERROR(VLOOKUP(B13,[1]TRANSFER!$E$251:$O$271,MATCH($I$1,[1]TRANSFER!$E$251:$O$251,0),0),0)</f>
        <v>1.5285714285714285</v>
      </c>
      <c r="J13" s="12">
        <f>VLOOKUP($A13,Table!$B$1:$O$200,MATCH("xGD/90",Table!$B$1:$O$1,0),0)</f>
        <v>-0.72</v>
      </c>
      <c r="K13" s="12">
        <f>IF([1]INFO!$B$24=1,$G$22-G13,$F$22-F13)</f>
        <v>0.34190476190476193</v>
      </c>
      <c r="L13" s="13">
        <f t="shared" si="0"/>
        <v>0.10257142857142859</v>
      </c>
      <c r="M13" s="89">
        <f t="shared" si="1"/>
        <v>1.1025714285714285</v>
      </c>
      <c r="N13" s="14">
        <f>(M13*(SUM([1]INFO!$B$18:$B$21)))+(VLOOKUP(Table2!B13,'2223Table2'!$B$1:$O$21,MATCH("DEF BOOST",'2223Table2'!$B$1:$O$1,0),0)*(SUM([1]INFO!$B$16:$B$17)))</f>
        <v>1.1025714285714285</v>
      </c>
      <c r="O13" s="12">
        <f>IF([1]INFO!$B$24=1,$I$22-I13,$H$22-H13)</f>
        <v>-5.4880952380952364E-2</v>
      </c>
      <c r="P13" s="12">
        <f t="shared" si="2"/>
        <v>2.469642857142856E-2</v>
      </c>
      <c r="Q13" s="89">
        <f t="shared" si="3"/>
        <v>1.0246964285714286</v>
      </c>
      <c r="R13" s="15">
        <f>(Q13*(SUM([1]INFO!$B$18:$B$21)))+(VLOOKUP(Table2!B13,'2223Table2'!$B$1:$O$21,MATCH("FWD BOOST",'2223Table2'!$B$1:$O$1,0),0)*(SUM([1]INFO!$B$16:$B$17)))</f>
        <v>1.0246964285714286</v>
      </c>
    </row>
    <row r="14" spans="1:20">
      <c r="A14" s="19" t="s">
        <v>2759</v>
      </c>
      <c r="B14" s="19" t="str">
        <f>[2]TEAMS!$J14</f>
        <v>MCI</v>
      </c>
      <c r="C14" s="17">
        <f>VLOOKUP($A14,Table!$B$1:$C$200,MATCH("MP",Table!$B$1:$C$1,0),0)</f>
        <v>9</v>
      </c>
      <c r="D14" s="17">
        <f>VLOOKUP($A14,Table!$B$1:$M$200,MATCH("xG",Table!$B$1:$M$1,0),0)</f>
        <v>15.6</v>
      </c>
      <c r="E14" s="17">
        <f>VLOOKUP($A14,Table!$B$1:$M$200,MATCH("xGA",Table!$B$1:$M$1,0),0)</f>
        <v>6.3</v>
      </c>
      <c r="F14" s="12">
        <f>(VLOOKUP($A14,Table!$B$1:$M$200,MATCH("xG",Table!$B$1:$V$1,0),0))/(VLOOKUP($A14,Table!$B$1:$M$200,MATCH("MP",Table!$B$1:$V$1,0),0))</f>
        <v>1.7333333333333334</v>
      </c>
      <c r="G14" s="12">
        <f>IFERROR(VLOOKUP(B14,[1]TRANSFER!$E$251:$O$271,MATCH($G$1,[1]TRANSFER!$E$251:$O$251,0),0),0)</f>
        <v>2</v>
      </c>
      <c r="H14" s="12">
        <f>(VLOOKUP($A14,Table!$B$1:$M$200,MATCH("xGA",Table!$B$1:$X$1,0),0))/(VLOOKUP($A14,Table!$B$1:$M$200,MATCH("MP",Table!$B$1:$X$1,0),0))</f>
        <v>0.7</v>
      </c>
      <c r="I14" s="12">
        <f>IFERROR(VLOOKUP(B14,[1]TRANSFER!$E$251:$O$271,MATCH($I$1,[1]TRANSFER!$E$251:$O$251,0),0),0)</f>
        <v>0.81666666666666676</v>
      </c>
      <c r="J14" s="12">
        <f>VLOOKUP($A14,Table!$B$1:$O$200,MATCH("xGD/90",Table!$B$1:$O$1,0),0)</f>
        <v>1.03</v>
      </c>
      <c r="K14" s="12">
        <f>IF([1]INFO!$B$24=1,$G$22-G14,$F$22-F14)</f>
        <v>-0.51523809523809527</v>
      </c>
      <c r="L14" s="13">
        <f t="shared" si="0"/>
        <v>-0.15457142857142861</v>
      </c>
      <c r="M14" s="89">
        <f t="shared" si="1"/>
        <v>0.84542857142857142</v>
      </c>
      <c r="N14" s="14">
        <f>(M14*(SUM([1]INFO!$B$18:$B$21)))+(VLOOKUP(Table2!B14,'2223Table2'!$B$1:$O$21,MATCH("DEF BOOST",'2223Table2'!$B$1:$O$1,0),0)*(SUM([1]INFO!$B$16:$B$17)))</f>
        <v>0.84542857142857142</v>
      </c>
      <c r="O14" s="12">
        <f>IF([1]INFO!$B$24=1,$I$22-I14,$H$22-H14)</f>
        <v>0.65702380952380934</v>
      </c>
      <c r="P14" s="12">
        <f t="shared" si="2"/>
        <v>-0.29566071428571417</v>
      </c>
      <c r="Q14" s="89">
        <f t="shared" si="3"/>
        <v>0.70433928571428583</v>
      </c>
      <c r="R14" s="15">
        <f>(Q14*(SUM([1]INFO!$B$18:$B$21)))+(VLOOKUP(Table2!B14,'2223Table2'!$B$1:$O$21,MATCH("FWD BOOST",'2223Table2'!$B$1:$O$1,0),0)*(SUM([1]INFO!$B$16:$B$17)))</f>
        <v>0.70433928571428583</v>
      </c>
    </row>
    <row r="15" spans="1:20">
      <c r="A15" s="19" t="s">
        <v>2763</v>
      </c>
      <c r="B15" s="19" t="str">
        <f>[2]TEAMS!$J15</f>
        <v>MUN</v>
      </c>
      <c r="C15" s="17">
        <f>VLOOKUP($A15,Table!$B$1:$C$200,MATCH("MP",Table!$B$1:$C$1,0),0)</f>
        <v>9</v>
      </c>
      <c r="D15" s="17">
        <f>VLOOKUP($A15,Table!$B$1:$M$200,MATCH("xG",Table!$B$1:$M$1,0),0)</f>
        <v>13.7</v>
      </c>
      <c r="E15" s="17">
        <f>VLOOKUP($A15,Table!$B$1:$M$200,MATCH("xGA",Table!$B$1:$M$1,0),0)</f>
        <v>13.5</v>
      </c>
      <c r="F15" s="12">
        <f>(VLOOKUP($A15,Table!$B$1:$M$200,MATCH("xG",Table!$B$1:$V$1,0),0))/(VLOOKUP($A15,Table!$B$1:$M$200,MATCH("MP",Table!$B$1:$V$1,0),0))</f>
        <v>1.5222222222222221</v>
      </c>
      <c r="G15" s="12">
        <f>IFERROR(VLOOKUP(B15,[1]TRANSFER!$E$251:$O$271,MATCH($G$1,[1]TRANSFER!$E$251:$O$251,0),0),0)</f>
        <v>1.3833333333333335</v>
      </c>
      <c r="H15" s="12">
        <f>(VLOOKUP($A15,Table!$B$1:$M$200,MATCH("xGA",Table!$B$1:$X$1,0),0))/(VLOOKUP($A15,Table!$B$1:$M$200,MATCH("MP",Table!$B$1:$X$1,0),0))</f>
        <v>1.5</v>
      </c>
      <c r="I15" s="12">
        <f>IFERROR(VLOOKUP(B15,[1]TRANSFER!$E$251:$O$271,MATCH($I$1,[1]TRANSFER!$E$251:$O$251,0),0),0)</f>
        <v>1.3499999999999999</v>
      </c>
      <c r="J15" s="12">
        <f>VLOOKUP($A15,Table!$B$1:$O$200,MATCH("xGD/90",Table!$B$1:$O$1,0),0)</f>
        <v>0.02</v>
      </c>
      <c r="K15" s="12">
        <f>IF([1]INFO!$B$24=1,$G$22-G15,$F$22-F15)</f>
        <v>0.1014285714285712</v>
      </c>
      <c r="L15" s="13">
        <f t="shared" si="0"/>
        <v>3.0428571428571364E-2</v>
      </c>
      <c r="M15" s="89">
        <f t="shared" si="1"/>
        <v>1.0304285714285715</v>
      </c>
      <c r="N15" s="14">
        <f>(M15*(SUM([1]INFO!$B$18:$B$21)))+(VLOOKUP(Table2!B15,'2223Table2'!$B$1:$O$21,MATCH("DEF BOOST",'2223Table2'!$B$1:$O$1,0),0)*(SUM([1]INFO!$B$16:$B$17)))</f>
        <v>1.0304285714285715</v>
      </c>
      <c r="O15" s="12">
        <f>IF([1]INFO!$B$24=1,$I$22-I15,$H$22-H15)</f>
        <v>0.12369047619047624</v>
      </c>
      <c r="P15" s="12">
        <f t="shared" si="2"/>
        <v>-5.5660714285714299E-2</v>
      </c>
      <c r="Q15" s="89">
        <f t="shared" si="3"/>
        <v>0.94433928571428571</v>
      </c>
      <c r="R15" s="15">
        <f>(Q15*(SUM([1]INFO!$B$18:$B$21)))+(VLOOKUP(Table2!B15,'2223Table2'!$B$1:$O$21,MATCH("FWD BOOST",'2223Table2'!$B$1:$O$1,0),0)*(SUM([1]INFO!$B$16:$B$17)))</f>
        <v>0.94433928571428571</v>
      </c>
    </row>
    <row r="16" spans="1:20">
      <c r="A16" s="19" t="s">
        <v>2757</v>
      </c>
      <c r="B16" s="19" t="str">
        <f>[2]TEAMS!$J16</f>
        <v>NEW</v>
      </c>
      <c r="C16" s="17">
        <f>VLOOKUP($A16,Table!$B$1:$C$200,MATCH("MP",Table!$B$1:$C$1,0),0)</f>
        <v>9</v>
      </c>
      <c r="D16" s="17">
        <f>VLOOKUP($A16,Table!$B$1:$M$200,MATCH("xG",Table!$B$1:$M$1,0),0)</f>
        <v>19.7</v>
      </c>
      <c r="E16" s="17">
        <f>VLOOKUP($A16,Table!$B$1:$M$200,MATCH("xGA",Table!$B$1:$M$1,0),0)</f>
        <v>9.4</v>
      </c>
      <c r="F16" s="12">
        <f>(VLOOKUP($A16,Table!$B$1:$M$200,MATCH("xG",Table!$B$1:$V$1,0),0))/(VLOOKUP($A16,Table!$B$1:$M$200,MATCH("MP",Table!$B$1:$V$1,0),0))</f>
        <v>2.1888888888888887</v>
      </c>
      <c r="G16" s="12">
        <f>IFERROR(VLOOKUP(B16,[1]TRANSFER!$E$251:$O$271,MATCH($G$1,[1]TRANSFER!$E$251:$O$251,0),0),0)</f>
        <v>2.2666666666666666</v>
      </c>
      <c r="H16" s="12">
        <f>(VLOOKUP($A16,Table!$B$1:$M$200,MATCH("xGA",Table!$B$1:$X$1,0),0))/(VLOOKUP($A16,Table!$B$1:$M$200,MATCH("MP",Table!$B$1:$X$1,0),0))</f>
        <v>1.0444444444444445</v>
      </c>
      <c r="I16" s="12">
        <f>IFERROR(VLOOKUP(B16,[1]TRANSFER!$E$251:$O$271,MATCH($I$1,[1]TRANSFER!$E$251:$O$251,0),0),0)</f>
        <v>0.89999999999999991</v>
      </c>
      <c r="J16" s="12">
        <f>VLOOKUP($A16,Table!$B$1:$O$200,MATCH("xGD/90",Table!$B$1:$O$1,0),0)</f>
        <v>1.1499999999999999</v>
      </c>
      <c r="K16" s="12">
        <f>IF([1]INFO!$B$24=1,$G$22-G16,$F$22-F16)</f>
        <v>-0.78190476190476188</v>
      </c>
      <c r="L16" s="13">
        <f t="shared" si="0"/>
        <v>-0.2345714285714286</v>
      </c>
      <c r="M16" s="89">
        <f t="shared" si="1"/>
        <v>0.76542857142857135</v>
      </c>
      <c r="N16" s="14">
        <f>(M16*(SUM([1]INFO!$B$18:$B$21)))+(VLOOKUP(Table2!B16,'2223Table2'!$B$1:$O$21,MATCH("DEF BOOST",'2223Table2'!$B$1:$O$1,0),0)*(SUM([1]INFO!$B$16:$B$17)))</f>
        <v>0.76542857142857135</v>
      </c>
      <c r="O16" s="12">
        <f>IF([1]INFO!$B$24=1,$I$22-I16,$H$22-H16)</f>
        <v>0.5736904761904762</v>
      </c>
      <c r="P16" s="12">
        <f t="shared" si="2"/>
        <v>-0.25816071428571424</v>
      </c>
      <c r="Q16" s="89">
        <f t="shared" si="3"/>
        <v>0.7418392857142857</v>
      </c>
      <c r="R16" s="15">
        <f>(Q16*(SUM([1]INFO!$B$18:$B$21)))+(VLOOKUP(Table2!B16,'2223Table2'!$B$1:$O$21,MATCH("FWD BOOST",'2223Table2'!$B$1:$O$1,0),0)*(SUM([1]INFO!$B$16:$B$17)))</f>
        <v>0.7418392857142857</v>
      </c>
    </row>
    <row r="17" spans="1:18">
      <c r="A17" s="19" t="s">
        <v>2770</v>
      </c>
      <c r="B17" s="19" t="str">
        <f>[2]TEAMS!$J17</f>
        <v>NFO</v>
      </c>
      <c r="C17" s="17">
        <f>VLOOKUP($A17,Table!$B$1:$C$200,MATCH("MP",Table!$B$1:$C$1,0),0)</f>
        <v>9</v>
      </c>
      <c r="D17" s="17">
        <f>VLOOKUP($A17,Table!$B$1:$M$200,MATCH("xG",Table!$B$1:$M$1,0),0)</f>
        <v>10.7</v>
      </c>
      <c r="E17" s="17">
        <f>VLOOKUP($A17,Table!$B$1:$M$200,MATCH("xGA",Table!$B$1:$M$1,0),0)</f>
        <v>12.5</v>
      </c>
      <c r="F17" s="12">
        <f>(VLOOKUP($A17,Table!$B$1:$M$200,MATCH("xG",Table!$B$1:$V$1,0),0))/(VLOOKUP($A17,Table!$B$1:$M$200,MATCH("MP",Table!$B$1:$V$1,0),0))</f>
        <v>1.1888888888888889</v>
      </c>
      <c r="G17" s="12">
        <f>IFERROR(VLOOKUP(B17,[1]TRANSFER!$E$251:$O$271,MATCH($G$1,[1]TRANSFER!$E$251:$O$251,0),0),0)</f>
        <v>0.86666666666666659</v>
      </c>
      <c r="H17" s="12">
        <f>(VLOOKUP($A17,Table!$B$1:$M$200,MATCH("xGA",Table!$B$1:$X$1,0),0))/(VLOOKUP($A17,Table!$B$1:$M$200,MATCH("MP",Table!$B$1:$X$1,0),0))</f>
        <v>1.3888888888888888</v>
      </c>
      <c r="I17" s="12">
        <f>IFERROR(VLOOKUP(B17,[1]TRANSFER!$E$251:$O$271,MATCH($I$1,[1]TRANSFER!$E$251:$O$251,0),0),0)</f>
        <v>1.5833333333333333</v>
      </c>
      <c r="J17" s="12">
        <f>VLOOKUP($A17,Table!$B$1:$O$200,MATCH("xGD/90",Table!$B$1:$O$1,0),0)</f>
        <v>-0.19</v>
      </c>
      <c r="K17" s="12">
        <f>IF([1]INFO!$B$24=1,$G$22-G17,$F$22-F17)</f>
        <v>0.61809523809523814</v>
      </c>
      <c r="L17" s="13">
        <f t="shared" si="0"/>
        <v>0.18542857142857147</v>
      </c>
      <c r="M17" s="89">
        <f t="shared" si="1"/>
        <v>1.1854285714285715</v>
      </c>
      <c r="N17" s="14">
        <f>(M17*(SUM([1]INFO!$B$18:$B$21)))+(VLOOKUP(Table2!B17,'2223Table2'!$B$1:$O$21,MATCH("DEF BOOST",'2223Table2'!$B$1:$O$1,0),0)*(SUM([1]INFO!$B$16:$B$17)))</f>
        <v>1.1854285714285715</v>
      </c>
      <c r="O17" s="12">
        <f>IF([1]INFO!$B$24=1,$I$22-I17,$H$22-H17)</f>
        <v>-0.10964285714285715</v>
      </c>
      <c r="P17" s="12">
        <f t="shared" si="2"/>
        <v>4.9339285714285711E-2</v>
      </c>
      <c r="Q17" s="89">
        <f t="shared" si="3"/>
        <v>1.0493392857142858</v>
      </c>
      <c r="R17" s="15">
        <f>(Q17*(SUM([1]INFO!$B$18:$B$21)))+(VLOOKUP(Table2!B17,'2223Table2'!$B$1:$O$21,MATCH("FWD BOOST",'2223Table2'!$B$1:$O$1,0),0)*(SUM([1]INFO!$B$16:$B$17)))</f>
        <v>1.0493392857142858</v>
      </c>
    </row>
    <row r="18" spans="1:18">
      <c r="A18" s="19" t="s">
        <v>2772</v>
      </c>
      <c r="B18" s="19" t="str">
        <f>[2]TEAMS!$J18</f>
        <v>SHU</v>
      </c>
      <c r="C18" s="17">
        <f>VLOOKUP($A18,Table!$B$1:$C$200,MATCH("MP",Table!$B$1:$C$1,0),0)</f>
        <v>9</v>
      </c>
      <c r="D18" s="17">
        <f>VLOOKUP($A18,Table!$B$1:$M$200,MATCH("xG",Table!$B$1:$M$1,0),0)</f>
        <v>7.5</v>
      </c>
      <c r="E18" s="17">
        <f>VLOOKUP($A18,Table!$B$1:$M$200,MATCH("xGA",Table!$B$1:$M$1,0),0)</f>
        <v>20.7</v>
      </c>
      <c r="F18" s="12">
        <f>(VLOOKUP($A18,Table!$B$1:$M$200,MATCH("xG",Table!$B$1:$V$1,0),0))/(VLOOKUP($A18,Table!$B$1:$M$200,MATCH("MP",Table!$B$1:$V$1,0),0))</f>
        <v>0.83333333333333337</v>
      </c>
      <c r="G18" s="12">
        <f>IFERROR(VLOOKUP(B18,[1]TRANSFER!$E$251:$O$271,MATCH($G$1,[1]TRANSFER!$E$251:$O$251,0),0),0)</f>
        <v>0.85</v>
      </c>
      <c r="H18" s="12">
        <f>(VLOOKUP($A18,Table!$B$1:$M$200,MATCH("xGA",Table!$B$1:$X$1,0),0))/(VLOOKUP($A18,Table!$B$1:$M$200,MATCH("MP",Table!$B$1:$X$1,0),0))</f>
        <v>2.2999999999999998</v>
      </c>
      <c r="I18" s="12">
        <f>IFERROR(VLOOKUP(B18,[1]TRANSFER!$E$251:$O$271,MATCH($I$1,[1]TRANSFER!$E$251:$O$251,0),0),0)</f>
        <v>2.7166666666666668</v>
      </c>
      <c r="J18" s="12">
        <f>VLOOKUP($A18,Table!$B$1:$O$200,MATCH("xGD/90",Table!$B$1:$O$1,0),0)</f>
        <v>-1.47</v>
      </c>
      <c r="K18" s="12">
        <f>IF([1]INFO!$B$24=1,$G$22-G18,$F$22-F18)</f>
        <v>0.63476190476190475</v>
      </c>
      <c r="L18" s="13">
        <f t="shared" si="0"/>
        <v>0.19042857142857145</v>
      </c>
      <c r="M18" s="89">
        <f t="shared" si="1"/>
        <v>1.1904285714285714</v>
      </c>
      <c r="N18" s="14">
        <f>(M18*(SUM([1]INFO!$B$18:$B$21)))+(VLOOKUP(Table2!B18,'2223Table2'!$B$1:$O$21,MATCH("DEF BOOST",'2223Table2'!$B$1:$O$1,0),0)*(SUM([1]INFO!$B$16:$B$17)))</f>
        <v>1.1904285714285714</v>
      </c>
      <c r="O18" s="12">
        <f>IF([1]INFO!$B$24=1,$I$22-I18,$H$22-H18)</f>
        <v>-1.2429761904761907</v>
      </c>
      <c r="P18" s="12">
        <f t="shared" si="2"/>
        <v>0.55933928571428571</v>
      </c>
      <c r="Q18" s="89">
        <f t="shared" si="3"/>
        <v>1.5593392857142856</v>
      </c>
      <c r="R18" s="15">
        <f>(Q18*(SUM([1]INFO!$B$18:$B$21)))+(VLOOKUP(Table2!B18,'2223Table2'!$B$1:$O$21,MATCH("FWD BOOST",'2223Table2'!$B$1:$O$1,0),0)*(SUM([1]INFO!$B$16:$B$17)))</f>
        <v>1.5593392857142856</v>
      </c>
    </row>
    <row r="19" spans="1:18">
      <c r="A19" s="19" t="s">
        <v>2764</v>
      </c>
      <c r="B19" s="19" t="str">
        <f>[2]TEAMS!$J19</f>
        <v>TOT</v>
      </c>
      <c r="C19" s="17">
        <f>VLOOKUP($A19,Table!$B$1:$C$200,MATCH("MP",Table!$B$1:$C$1,0),0)</f>
        <v>9</v>
      </c>
      <c r="D19" s="17">
        <f>VLOOKUP($A19,Table!$B$1:$M$200,MATCH("xG",Table!$B$1:$M$1,0),0)</f>
        <v>16.5</v>
      </c>
      <c r="E19" s="17">
        <f>VLOOKUP($A19,Table!$B$1:$M$200,MATCH("xGA",Table!$B$1:$M$1,0),0)</f>
        <v>11.8</v>
      </c>
      <c r="F19" s="12">
        <f>(VLOOKUP($A19,Table!$B$1:$M$200,MATCH("xG",Table!$B$1:$V$1,0),0))/(VLOOKUP($A19,Table!$B$1:$M$200,MATCH("MP",Table!$B$1:$V$1,0),0))</f>
        <v>1.8333333333333333</v>
      </c>
      <c r="G19" s="12">
        <f>IFERROR(VLOOKUP(B19,[1]TRANSFER!$E$251:$O$271,MATCH($G$1,[1]TRANSFER!$E$251:$O$251,0),0),0)</f>
        <v>2</v>
      </c>
      <c r="H19" s="12">
        <f>(VLOOKUP($A19,Table!$B$1:$M$200,MATCH("xGA",Table!$B$1:$X$1,0),0))/(VLOOKUP($A19,Table!$B$1:$M$200,MATCH("MP",Table!$B$1:$X$1,0),0))</f>
        <v>1.3111111111111111</v>
      </c>
      <c r="I19" s="12">
        <f>IFERROR(VLOOKUP(B19,[1]TRANSFER!$E$251:$O$271,MATCH($I$1,[1]TRANSFER!$E$251:$O$251,0),0),0)</f>
        <v>1.0833333333333335</v>
      </c>
      <c r="J19" s="12">
        <f>VLOOKUP($A19,Table!$B$1:$O$200,MATCH("xGD/90",Table!$B$1:$O$1,0),0)</f>
        <v>0.52</v>
      </c>
      <c r="K19" s="12">
        <f>IF([1]INFO!$B$24=1,$G$22-G19,$F$22-F19)</f>
        <v>-0.51523809523809527</v>
      </c>
      <c r="L19" s="13">
        <f t="shared" si="0"/>
        <v>-0.15457142857142861</v>
      </c>
      <c r="M19" s="89">
        <f t="shared" si="1"/>
        <v>0.84542857142857142</v>
      </c>
      <c r="N19" s="14">
        <f>(M19*(SUM([1]INFO!$B$18:$B$21)))+(VLOOKUP(Table2!B19,'2223Table2'!$B$1:$O$21,MATCH("DEF BOOST",'2223Table2'!$B$1:$O$1,0),0)*(SUM([1]INFO!$B$16:$B$17)))</f>
        <v>0.84542857142857142</v>
      </c>
      <c r="O19" s="12">
        <f>IF([1]INFO!$B$24=1,$I$22-I19,$H$22-H19)</f>
        <v>0.39035714285714262</v>
      </c>
      <c r="P19" s="12">
        <f t="shared" si="2"/>
        <v>-0.17566071428571417</v>
      </c>
      <c r="Q19" s="89">
        <f t="shared" si="3"/>
        <v>0.82433928571428583</v>
      </c>
      <c r="R19" s="15">
        <f>(Q19*(SUM([1]INFO!$B$18:$B$21)))+(VLOOKUP(Table2!B19,'2223Table2'!$B$1:$O$21,MATCH("FWD BOOST",'2223Table2'!$B$1:$O$1,0),0)*(SUM([1]INFO!$B$16:$B$17)))</f>
        <v>0.82433928571428583</v>
      </c>
    </row>
    <row r="20" spans="1:18">
      <c r="A20" s="19" t="s">
        <v>2767</v>
      </c>
      <c r="B20" s="19" t="str">
        <f>[2]TEAMS!$J20</f>
        <v>WHU</v>
      </c>
      <c r="C20" s="17">
        <f>VLOOKUP($A20,Table!$B$1:$C$200,MATCH("MP",Table!$B$1:$C$1,0),0)</f>
        <v>9</v>
      </c>
      <c r="D20" s="17">
        <f>VLOOKUP($A20,Table!$B$1:$M$200,MATCH("xG",Table!$B$1:$M$1,0),0)</f>
        <v>13.3</v>
      </c>
      <c r="E20" s="17">
        <f>VLOOKUP($A20,Table!$B$1:$M$200,MATCH("xGA",Table!$B$1:$M$1,0),0)</f>
        <v>18.3</v>
      </c>
      <c r="F20" s="12">
        <f>(VLOOKUP($A20,Table!$B$1:$M$200,MATCH("xG",Table!$B$1:$V$1,0),0))/(VLOOKUP($A20,Table!$B$1:$M$200,MATCH("MP",Table!$B$1:$V$1,0),0))</f>
        <v>1.4777777777777779</v>
      </c>
      <c r="G20" s="12">
        <f>IFERROR(VLOOKUP(B20,[1]TRANSFER!$E$251:$O$271,MATCH($G$1,[1]TRANSFER!$E$251:$O$251,0),0),0)</f>
        <v>1.5666666666666667</v>
      </c>
      <c r="H20" s="12">
        <f>(VLOOKUP($A20,Table!$B$1:$M$200,MATCH("xGA",Table!$B$1:$X$1,0),0))/(VLOOKUP($A20,Table!$B$1:$M$200,MATCH("MP",Table!$B$1:$X$1,0),0))</f>
        <v>2.0333333333333332</v>
      </c>
      <c r="I20" s="12">
        <f>IFERROR(VLOOKUP(B20,[1]TRANSFER!$E$251:$O$271,MATCH($I$1,[1]TRANSFER!$E$251:$O$251,0),0),0)</f>
        <v>2.0833333333333335</v>
      </c>
      <c r="J20" s="12">
        <f>VLOOKUP($A20,Table!$B$1:$O$200,MATCH("xGD/90",Table!$B$1:$O$1,0),0)</f>
        <v>-0.55000000000000004</v>
      </c>
      <c r="K20" s="12">
        <f>IF([1]INFO!$B$24=1,$G$22-G20,$F$22-F20)</f>
        <v>-8.1904761904761925E-2</v>
      </c>
      <c r="L20" s="13">
        <f t="shared" si="0"/>
        <v>-2.4571428571428581E-2</v>
      </c>
      <c r="M20" s="89">
        <f t="shared" si="1"/>
        <v>0.97542857142857142</v>
      </c>
      <c r="N20" s="14">
        <f>(M20*(SUM([1]INFO!$B$18:$B$21)))+(VLOOKUP(Table2!B20,'2223Table2'!$B$1:$O$21,MATCH("DEF BOOST",'2223Table2'!$B$1:$O$1,0),0)*(SUM([1]INFO!$B$16:$B$17)))</f>
        <v>0.97542857142857142</v>
      </c>
      <c r="O20" s="12">
        <f>IF([1]INFO!$B$24=1,$I$22-I20,$H$22-H20)</f>
        <v>-0.60964285714285738</v>
      </c>
      <c r="P20" s="12">
        <f t="shared" si="2"/>
        <v>0.27433928571428579</v>
      </c>
      <c r="Q20" s="89">
        <f t="shared" si="3"/>
        <v>1.2743392857142859</v>
      </c>
      <c r="R20" s="15">
        <f>(Q20*(SUM([1]INFO!$B$18:$B$21)))+(VLOOKUP(Table2!B20,'2223Table2'!$B$1:$O$21,MATCH("FWD BOOST",'2223Table2'!$B$1:$O$1,0),0)*(SUM([1]INFO!$B$16:$B$17)))</f>
        <v>1.2743392857142859</v>
      </c>
    </row>
    <row r="21" spans="1:18">
      <c r="A21" s="19" t="s">
        <v>2773</v>
      </c>
      <c r="B21" s="19" t="str">
        <f>[2]TEAMS!$J21</f>
        <v>WOL</v>
      </c>
      <c r="C21" s="17">
        <f>VLOOKUP($A21,Table!$B$1:$C$200,MATCH("MP",Table!$B$1:$C$1,0),0)</f>
        <v>9</v>
      </c>
      <c r="D21" s="17">
        <f>VLOOKUP($A21,Table!$B$1:$M$200,MATCH("xG",Table!$B$1:$M$1,0),0)</f>
        <v>12.2</v>
      </c>
      <c r="E21" s="17">
        <f>VLOOKUP($A21,Table!$B$1:$M$200,MATCH("xGA",Table!$B$1:$M$1,0),0)</f>
        <v>15.6</v>
      </c>
      <c r="F21" s="12">
        <f>(VLOOKUP($A21,Table!$B$1:$M$200,MATCH("xG",Table!$B$1:$V$1,0),0))/(VLOOKUP($A21,Table!$B$1:$M$200,MATCH("MP",Table!$B$1:$V$1,0),0))</f>
        <v>1.3555555555555554</v>
      </c>
      <c r="G21" s="12">
        <f>IFERROR(VLOOKUP(B21,[1]TRANSFER!$E$251:$O$271,MATCH($G$1,[1]TRANSFER!$E$251:$O$251,0),0),0)</f>
        <v>0.93333333333333346</v>
      </c>
      <c r="H21" s="12">
        <f>(VLOOKUP($A21,Table!$B$1:$M$200,MATCH("xGA",Table!$B$1:$X$1,0),0))/(VLOOKUP($A21,Table!$B$1:$M$200,MATCH("MP",Table!$B$1:$X$1,0),0))</f>
        <v>1.7333333333333334</v>
      </c>
      <c r="I21" s="12">
        <f>IFERROR(VLOOKUP(B21,[1]TRANSFER!$E$251:$O$271,MATCH($I$1,[1]TRANSFER!$E$251:$O$251,0),0),0)</f>
        <v>1.75</v>
      </c>
      <c r="J21" s="12">
        <f>VLOOKUP($A21,Table!$B$1:$O$200,MATCH("xGD/90",Table!$B$1:$O$1,0),0)</f>
        <v>-0.37</v>
      </c>
      <c r="K21" s="12">
        <f>IF([1]INFO!$B$24=1,$G$22-G21,$F$22-F21)</f>
        <v>0.55142857142857127</v>
      </c>
      <c r="L21" s="13">
        <f t="shared" si="0"/>
        <v>0.1654285714285714</v>
      </c>
      <c r="M21" s="89">
        <f t="shared" si="1"/>
        <v>1.1654285714285715</v>
      </c>
      <c r="N21" s="14">
        <f>(M21*(SUM([1]INFO!$B$18:$B$21)))+(VLOOKUP(Table2!B21,'2223Table2'!$B$1:$O$21,MATCH("DEF BOOST",'2223Table2'!$B$1:$O$1,0),0)*(SUM([1]INFO!$B$16:$B$17)))</f>
        <v>1.1654285714285715</v>
      </c>
      <c r="O21" s="12">
        <f>IF([1]INFO!$B$24=1,$I$22-I21,$H$22-H21)</f>
        <v>-0.27630952380952389</v>
      </c>
      <c r="P21" s="12">
        <f t="shared" si="2"/>
        <v>0.12433928571428574</v>
      </c>
      <c r="Q21" s="89">
        <f t="shared" si="3"/>
        <v>1.1243392857142858</v>
      </c>
      <c r="R21" s="15">
        <f>(Q21*(SUM([1]INFO!$B$18:$B$21)))+(VLOOKUP(Table2!B21,'2223Table2'!$B$1:$O$21,MATCH("FWD BOOST",'2223Table2'!$B$1:$O$1,0),0)*(SUM([1]INFO!$B$16:$B$17)))</f>
        <v>1.1243392857142858</v>
      </c>
    </row>
    <row r="22" spans="1:18">
      <c r="A22" s="164">
        <f>COUNTA(A2:A21)</f>
        <v>20</v>
      </c>
      <c r="F22" s="12">
        <f>SUM(F2:F21)/$A$22</f>
        <v>1.5266666666666666</v>
      </c>
      <c r="G22" s="163">
        <f>SUM(G2:G21)/$A$22</f>
        <v>1.4847619047619047</v>
      </c>
      <c r="H22" s="12">
        <f>SUM(H2:H21)/$A$22</f>
        <v>1.5272222222222223</v>
      </c>
      <c r="I22" s="163">
        <f>SUM(I2:I21)/$A$22</f>
        <v>1.4736904761904761</v>
      </c>
    </row>
    <row r="23" spans="1:18">
      <c r="G23" s="162"/>
      <c r="H23" s="162"/>
      <c r="I23" s="162"/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2354</v>
      </c>
      <c r="R2" s="52" t="s">
        <v>64</v>
      </c>
      <c r="S2" s="52" t="s">
        <v>2353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2360</v>
      </c>
      <c r="R3" s="52" t="s">
        <v>84</v>
      </c>
      <c r="S3" s="52" t="s">
        <v>2361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2369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0">
        <v>55.9</v>
      </c>
      <c r="M5" s="90">
        <v>48.9</v>
      </c>
      <c r="N5" s="52">
        <v>7</v>
      </c>
      <c r="O5" s="52">
        <v>0.18</v>
      </c>
      <c r="P5" s="52">
        <v>17078</v>
      </c>
      <c r="Q5" s="52" t="s">
        <v>2363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2359</v>
      </c>
      <c r="R6" s="52" t="s">
        <v>74</v>
      </c>
      <c r="S6" s="52" t="s">
        <v>2358</v>
      </c>
      <c r="T6" s="52"/>
      <c r="U6" s="2"/>
      <c r="V6" s="2"/>
      <c r="W6" s="52"/>
    </row>
    <row r="7" spans="1:23">
      <c r="A7" s="1">
        <v>18</v>
      </c>
      <c r="B7" s="52" t="s">
        <v>2350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2372</v>
      </c>
      <c r="R7" s="52" t="s">
        <v>89</v>
      </c>
      <c r="S7" s="52" t="s">
        <v>2373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2366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5">
        <v>39.299999999999997</v>
      </c>
      <c r="M9" s="85">
        <v>48.1</v>
      </c>
      <c r="N9" s="52">
        <v>-8.8000000000000007</v>
      </c>
      <c r="O9" s="52">
        <v>-0.23</v>
      </c>
      <c r="P9" s="52">
        <v>24952</v>
      </c>
      <c r="Q9" s="52" t="s">
        <v>2365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0">
        <v>45.2</v>
      </c>
      <c r="M10" s="90">
        <v>65.7</v>
      </c>
      <c r="N10" s="52">
        <v>-20.5</v>
      </c>
      <c r="O10" s="52">
        <v>-0.54</v>
      </c>
      <c r="P10" s="52">
        <v>37180</v>
      </c>
      <c r="Q10" s="52" t="s">
        <v>2371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2364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2357</v>
      </c>
      <c r="R12" s="52" t="s">
        <v>80</v>
      </c>
      <c r="S12" s="52" t="s">
        <v>2358</v>
      </c>
      <c r="T12" s="52"/>
      <c r="U12" s="2"/>
      <c r="V12" s="2"/>
      <c r="W12" s="52"/>
    </row>
    <row r="13" spans="1:23">
      <c r="A13" s="1">
        <v>20</v>
      </c>
      <c r="B13" s="52" t="s">
        <v>2376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2375</v>
      </c>
      <c r="R13" s="52" t="s">
        <v>98</v>
      </c>
      <c r="S13" s="52" t="s">
        <v>2373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0">
        <v>31.3</v>
      </c>
      <c r="N14" s="52">
        <v>46.4</v>
      </c>
      <c r="O14" s="52">
        <v>1.22</v>
      </c>
      <c r="P14" s="52">
        <v>53249</v>
      </c>
      <c r="Q14" s="52" t="s">
        <v>2352</v>
      </c>
      <c r="R14" s="52" t="s">
        <v>66</v>
      </c>
      <c r="S14" s="52" t="s">
        <v>2353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2355</v>
      </c>
      <c r="R15" s="52" t="s">
        <v>70</v>
      </c>
      <c r="S15" s="52" t="s">
        <v>2353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2356</v>
      </c>
      <c r="R16" s="52" t="s">
        <v>68</v>
      </c>
      <c r="S16" s="52" t="s">
        <v>2353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2370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2351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5">
        <v>67.2</v>
      </c>
      <c r="N18" s="52">
        <v>-19.8</v>
      </c>
      <c r="O18" s="52">
        <v>-0.52</v>
      </c>
      <c r="P18" s="52">
        <v>34626</v>
      </c>
      <c r="Q18" s="52" t="s">
        <v>2374</v>
      </c>
      <c r="R18" s="52" t="s">
        <v>90</v>
      </c>
      <c r="S18" s="52" t="s">
        <v>2373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0">
        <v>49.7</v>
      </c>
      <c r="N19" s="52">
        <v>7.4</v>
      </c>
      <c r="O19" s="52">
        <v>0.19</v>
      </c>
      <c r="P19" s="52">
        <v>61585</v>
      </c>
      <c r="Q19" s="52" t="s">
        <v>2362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0">
        <v>49.2</v>
      </c>
      <c r="M20" s="90">
        <v>53</v>
      </c>
      <c r="N20" s="52">
        <v>-3.9</v>
      </c>
      <c r="O20" s="52">
        <v>-0.1</v>
      </c>
      <c r="P20" s="52">
        <v>62462</v>
      </c>
      <c r="Q20" s="52" t="s">
        <v>2368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2367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2378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2352</v>
      </c>
      <c r="R33" s="48" t="s">
        <v>66</v>
      </c>
      <c r="S33" s="48" t="s">
        <v>2353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2354</v>
      </c>
      <c r="R34" s="48" t="s">
        <v>64</v>
      </c>
      <c r="S34" s="48" t="s">
        <v>2353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2355</v>
      </c>
      <c r="R35" s="48" t="s">
        <v>70</v>
      </c>
      <c r="S35" s="48" t="s">
        <v>2353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2356</v>
      </c>
      <c r="R36" s="48" t="s">
        <v>68</v>
      </c>
      <c r="S36" s="48" t="s">
        <v>2353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2357</v>
      </c>
      <c r="R37" s="48" t="s">
        <v>80</v>
      </c>
      <c r="S37" s="48" t="s">
        <v>2358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2359</v>
      </c>
      <c r="R38" s="48" t="s">
        <v>74</v>
      </c>
      <c r="S38" s="48" t="s">
        <v>2358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2360</v>
      </c>
      <c r="R39" s="48" t="s">
        <v>84</v>
      </c>
      <c r="S39" s="48" t="s">
        <v>2361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2362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2363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2364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2365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2366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2367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2368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2369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2370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2371</v>
      </c>
      <c r="R49" s="48" t="s">
        <v>97</v>
      </c>
      <c r="U49" s="2"/>
      <c r="V49" s="2"/>
    </row>
    <row r="50" spans="1:22">
      <c r="A50" s="1">
        <v>18</v>
      </c>
      <c r="B50" s="48" t="s">
        <v>2350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2372</v>
      </c>
      <c r="R50" s="48" t="s">
        <v>89</v>
      </c>
      <c r="S50" s="48" t="s">
        <v>2373</v>
      </c>
      <c r="U50" s="2"/>
      <c r="V50" s="2"/>
    </row>
    <row r="51" spans="1:22">
      <c r="A51" s="1">
        <v>19</v>
      </c>
      <c r="B51" s="48" t="s">
        <v>2351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2374</v>
      </c>
      <c r="R51" s="48" t="s">
        <v>90</v>
      </c>
      <c r="S51" s="48" t="s">
        <v>2373</v>
      </c>
      <c r="U51" s="2"/>
      <c r="V51" s="2"/>
    </row>
    <row r="52" spans="1:22">
      <c r="A52" s="1">
        <v>20</v>
      </c>
      <c r="B52" s="48" t="s">
        <v>2376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2375</v>
      </c>
      <c r="R52" s="48" t="s">
        <v>98</v>
      </c>
      <c r="S52" s="48" t="s">
        <v>2373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2377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2861</v>
      </c>
    </row>
    <row r="30" spans="1:15">
      <c r="H30" s="11" t="s">
        <v>2862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Bukayo Saka</v>
      </c>
      <c r="B2" s="31" t="str">
        <f>IF([1]FINAL!B2=0,"",[1]FINAL!B2)</f>
        <v>Saka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ARS</v>
      </c>
      <c r="F2" s="43">
        <f>IFERROR(VLOOKUP($E2,Table2!$B$1:$C$21,MATCH("MP",Table2!$B$1:$C$1,0),0),"")</f>
        <v>9</v>
      </c>
      <c r="G2" s="32">
        <f>IFERROR(VLOOKUP(A2,PlayingTime!$B$1:$Z$999,MATCH("Min",PlayingTime!$B$2:$Z$2,0),0),0)</f>
        <v>702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702</v>
      </c>
      <c r="L2" s="31">
        <f>IFERROR(VLOOKUP(A2,PlayerStats!$B$1:$Z$999,MATCH("xG",PlayerStats!$B$2:$Z$2,0),0),0)</f>
        <v>4.0999999999999996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4.0999999999999996</v>
      </c>
      <c r="Q2" s="31">
        <f>IFERROR(VLOOKUP(A2,PlayerStats!$B$1:$Z$999,MATCH("xAG",PlayerStats!$B$2:$Z$2,0),0),0)</f>
        <v>2.1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2.1</v>
      </c>
      <c r="V2" s="41">
        <f>IFERROR(VLOOKUP(A2,$X$1:$Y$1000,MATCH("total_points",$X$1:$Y$1,0),0),"")</f>
        <v>58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9</v>
      </c>
      <c r="G3" s="32">
        <f>IFERROR(VLOOKUP(A3,PlayingTime!$B$1:$Z$999,MATCH("Min",PlayingTime!$B$2:$Z$2,0),0),0)</f>
        <v>773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773</v>
      </c>
      <c r="L3" s="31">
        <f>IFERROR(VLOOKUP(A3,PlayerStats!$B$1:$Z$999,MATCH("xG",PlayerStats!$B$2:$Z$2,0),0),0)</f>
        <v>6.6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6.6</v>
      </c>
      <c r="Q3" s="31">
        <f>IFERROR(VLOOKUP(A3,PlayerStats!$B$1:$Z$999,MATCH("xAG",PlayerStats!$B$2:$Z$2,0),0),0)</f>
        <v>4.4000000000000004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4.4000000000000004</v>
      </c>
      <c r="V3" s="41">
        <f t="shared" ref="V3:V66" si="3">IFERROR(VLOOKUP(A3,$X$1:$Y$1000,MATCH("total_points",$X$1:$Y$1,0),0),"")</f>
        <v>75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Darwin Núñez Ribeiro</v>
      </c>
      <c r="B4" s="31" t="str">
        <f>IF([1]FINAL!B4=0,"",[1]FINAL!B4)</f>
        <v>Darwin</v>
      </c>
      <c r="C4" s="31" t="str">
        <f>IF([1]FINAL!C4=0,"",[1]FINAL!C4)</f>
        <v>Darwin Núñez</v>
      </c>
      <c r="D4" s="31" t="str">
        <f>IF([1]FINAL!D4=0,"",[1]FINAL!D4)</f>
        <v>Darwin Nunez</v>
      </c>
      <c r="E4" s="42" t="str">
        <f>[1]FINAL!M4</f>
        <v>LIV</v>
      </c>
      <c r="F4" s="43">
        <f>IFERROR(VLOOKUP($E4,Table2!$B$1:$C$21,MATCH("MP",Table2!$B$1:$C$1,0),0),"")</f>
        <v>9</v>
      </c>
      <c r="G4" s="32">
        <f>IFERROR(VLOOKUP(A4,PlayingTime!$B$1:$Z$999,MATCH("Min",PlayingTime!$B$2:$Z$2,0),0),0)</f>
        <v>0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342</v>
      </c>
      <c r="J4" s="32">
        <f>IFERROR(VLOOKUP(D4,PlayingTime!$B$1:$Z$999,MATCH("Min",PlayingTime!$B$2:$Z$2,0),0),0)</f>
        <v>0</v>
      </c>
      <c r="K4" s="37">
        <f t="shared" si="0"/>
        <v>342</v>
      </c>
      <c r="L4" s="31">
        <f>IFERROR(VLOOKUP(A4,PlayerStats!$B$1:$Z$999,MATCH("xG",PlayerStats!$B$2:$Z$2,0),0),0)</f>
        <v>0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2.8</v>
      </c>
      <c r="O4" s="31">
        <f>IFERROR(VLOOKUP(D4,PlayerStats!$B$1:$Z$999,MATCH("xG",PlayerStats!$B$2:$Z$2,0),0),0)</f>
        <v>0</v>
      </c>
      <c r="P4" s="39">
        <f t="shared" si="1"/>
        <v>2.8</v>
      </c>
      <c r="Q4" s="31">
        <f>IFERROR(VLOOKUP(A4,PlayerStats!$B$1:$Z$999,MATCH("xAG",PlayerStats!$B$2:$Z$2,0),0),0)</f>
        <v>0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1.5</v>
      </c>
      <c r="T4" s="31">
        <f>IFERROR(VLOOKUP(D4,PlayerStats!$B$1:$Z$999,MATCH("xAG",PlayerStats!$B$2:$Z$2,0),0),0)</f>
        <v>0</v>
      </c>
      <c r="U4" s="39">
        <f t="shared" si="2"/>
        <v>1.5</v>
      </c>
      <c r="V4" s="41">
        <f t="shared" si="3"/>
        <v>37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Erling Haaland</v>
      </c>
      <c r="B5" s="31" t="str">
        <f>IF([1]FINAL!B5=0,"",[1]FINAL!B5)</f>
        <v>Haaland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MCI</v>
      </c>
      <c r="F5" s="43">
        <f>IFERROR(VLOOKUP($E5,Table2!$B$1:$C$21,MATCH("MP",Table2!$B$1:$C$1,0),0),"")</f>
        <v>9</v>
      </c>
      <c r="G5" s="32">
        <f>IFERROR(VLOOKUP(A5,PlayingTime!$B$1:$Z$999,MATCH("Min",PlayingTime!$B$2:$Z$2,0),0),0)</f>
        <v>798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798</v>
      </c>
      <c r="L5" s="31">
        <f>IFERROR(VLOOKUP(A5,PlayerStats!$B$1:$Z$999,MATCH("xG",PlayerStats!$B$2:$Z$2,0),0),0)</f>
        <v>8.1999999999999993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8.1999999999999993</v>
      </c>
      <c r="Q5" s="31">
        <f>IFERROR(VLOOKUP(A5,PlayerStats!$B$1:$Z$999,MATCH("xAG",PlayerStats!$B$2:$Z$2,0),0),0)</f>
        <v>1.6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1.6</v>
      </c>
      <c r="V5" s="41">
        <f t="shared" si="3"/>
        <v>63</v>
      </c>
      <c r="X5" s="42" t="str">
        <f>API!M5&amp;" "&amp;API!V5</f>
        <v>Fábio Ferreira Vieira</v>
      </c>
      <c r="Y5" s="42">
        <f>API!AC5</f>
        <v>16</v>
      </c>
    </row>
    <row r="6" spans="1:25">
      <c r="A6" s="31" t="str">
        <f>IF([1]FINAL!A6=0,"",[1]FINAL!A6)</f>
        <v>Ollie Watkins</v>
      </c>
      <c r="B6" s="31" t="str">
        <f>IF([1]FINAL!B6=0,"",[1]FINAL!B6)</f>
        <v>Watkins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AVL</v>
      </c>
      <c r="F6" s="43">
        <f>IFERROR(VLOOKUP($E6,Table2!$B$1:$C$21,MATCH("MP",Table2!$B$1:$C$1,0),0),"")</f>
        <v>9</v>
      </c>
      <c r="G6" s="32">
        <f>IFERROR(VLOOKUP(A6,PlayingTime!$B$1:$Z$999,MATCH("Min",PlayingTime!$B$2:$Z$2,0),0),0)</f>
        <v>768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768</v>
      </c>
      <c r="L6" s="31">
        <f>IFERROR(VLOOKUP(A6,PlayerStats!$B$1:$Z$999,MATCH("xG",PlayerStats!$B$2:$Z$2,0),0),0)</f>
        <v>4.2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4.2</v>
      </c>
      <c r="Q6" s="31">
        <f>IFERROR(VLOOKUP(A6,PlayerStats!$B$1:$Z$999,MATCH("xAG",PlayerStats!$B$2:$Z$2,0),0),0)</f>
        <v>2.2000000000000002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2.2000000000000002</v>
      </c>
      <c r="V6" s="41">
        <f t="shared" si="3"/>
        <v>70</v>
      </c>
      <c r="X6" s="42" t="str">
        <f>API!M6&amp;" "&amp;API!V6</f>
        <v>Gabriel dos Santos Magalhães</v>
      </c>
      <c r="Y6" s="42">
        <f>API!AC6</f>
        <v>25</v>
      </c>
    </row>
    <row r="7" spans="1:25">
      <c r="A7" s="31" t="str">
        <f>IF([1]FINAL!A7=0,"",[1]FINAL!A7)</f>
        <v>Kieran Trippier</v>
      </c>
      <c r="B7" s="31" t="str">
        <f>IF([1]FINAL!B7=0,"",[1]FINAL!B7)</f>
        <v>Trippier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NEW</v>
      </c>
      <c r="F7" s="43">
        <f>IFERROR(VLOOKUP($E7,Table2!$B$1:$C$21,MATCH("MP",Table2!$B$1:$C$1,0),0),"")</f>
        <v>9</v>
      </c>
      <c r="G7" s="32">
        <f>IFERROR(VLOOKUP(A7,PlayingTime!$B$1:$Z$999,MATCH("Min",PlayingTime!$B$2:$Z$2,0),0),0)</f>
        <v>767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767</v>
      </c>
      <c r="L7" s="31">
        <f>IFERROR(VLOOKUP(A7,PlayerStats!$B$1:$Z$999,MATCH("xG",PlayerStats!$B$2:$Z$2,0),0),0)</f>
        <v>0.1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0.1</v>
      </c>
      <c r="Q7" s="31">
        <f>IFERROR(VLOOKUP(A7,PlayerStats!$B$1:$Z$999,MATCH("xAG",PlayerStats!$B$2:$Z$2,0),0),0)</f>
        <v>3.7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3.7</v>
      </c>
      <c r="V7" s="41">
        <f t="shared" si="3"/>
        <v>59</v>
      </c>
      <c r="X7" s="42" t="str">
        <f>API!M7&amp;" "&amp;API!V7</f>
        <v>Kai Havertz</v>
      </c>
      <c r="Y7" s="42">
        <f>API!AC7</f>
        <v>20</v>
      </c>
    </row>
    <row r="8" spans="1:25">
      <c r="A8" s="31" t="str">
        <f>IF([1]FINAL!A8=0,"",[1]FINAL!A8)</f>
        <v>Callum Wilson</v>
      </c>
      <c r="B8" s="31" t="str">
        <f>IF([1]FINAL!B8=0,"",[1]FINAL!B8)</f>
        <v>Wilson</v>
      </c>
      <c r="C8" s="31" t="str">
        <f>IF([1]FINAL!C8=0,"",[1]FINAL!C8)</f>
        <v>C Wilson</v>
      </c>
      <c r="D8" s="31" t="str">
        <f>IF([1]FINAL!D8=0,"",[1]FINAL!D8)</f>
        <v/>
      </c>
      <c r="E8" s="42" t="str">
        <f>[1]FINAL!M8</f>
        <v>NEW</v>
      </c>
      <c r="F8" s="43">
        <f>IFERROR(VLOOKUP($E8,Table2!$B$1:$C$21,MATCH("MP",Table2!$B$1:$C$1,0),0),"")</f>
        <v>9</v>
      </c>
      <c r="G8" s="32">
        <f>IFERROR(VLOOKUP(A8,PlayingTime!$B$1:$Z$999,MATCH("Min",PlayingTime!$B$2:$Z$2,0),0),0)</f>
        <v>333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333</v>
      </c>
      <c r="L8" s="31">
        <f>IFERROR(VLOOKUP(A8,PlayerStats!$B$1:$Z$999,MATCH("xG",PlayerStats!$B$2:$Z$2,0),0),0)</f>
        <v>4.3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4.3</v>
      </c>
      <c r="Q8" s="31">
        <f>IFERROR(VLOOKUP(A8,PlayerStats!$B$1:$Z$999,MATCH("xAG",PlayerStats!$B$2:$Z$2,0),0),0)</f>
        <v>0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</v>
      </c>
      <c r="V8" s="41">
        <f t="shared" si="3"/>
        <v>31</v>
      </c>
      <c r="X8" s="42" t="str">
        <f>API!M8&amp;" "&amp;API!V8</f>
        <v>Gabriel Fernando de Jesus</v>
      </c>
      <c r="Y8" s="42">
        <f>API!AC8</f>
        <v>18</v>
      </c>
    </row>
    <row r="9" spans="1:25">
      <c r="A9" s="31" t="str">
        <f>IF([1]FINAL!A9=0,"",[1]FINAL!A9)</f>
        <v>Son Heung-Min</v>
      </c>
      <c r="B9" s="31" t="str">
        <f>IF([1]FINAL!B9=0,"",[1]FINAL!B9)</f>
        <v>Son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TOT</v>
      </c>
      <c r="F9" s="43">
        <f>IFERROR(VLOOKUP($E9,Table2!$B$1:$C$21,MATCH("MP",Table2!$B$1:$C$1,0),0),"")</f>
        <v>9</v>
      </c>
      <c r="G9" s="32">
        <f>IFERROR(VLOOKUP(A9,PlayingTime!$B$1:$Z$999,MATCH("Min",PlayingTime!$B$2:$Z$2,0),0),0)</f>
        <v>706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706</v>
      </c>
      <c r="L9" s="31">
        <f>IFERROR(VLOOKUP(A9,PlayerStats!$B$1:$Z$999,MATCH("xG",PlayerStats!$B$2:$Z$2,0),0),0)</f>
        <v>3.4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3.4</v>
      </c>
      <c r="Q9" s="31">
        <f>IFERROR(VLOOKUP(A9,PlayerStats!$B$1:$Z$999,MATCH("xAG",PlayerStats!$B$2:$Z$2,0),0),0)</f>
        <v>2.2999999999999998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2.2999999999999998</v>
      </c>
      <c r="V9" s="41">
        <f t="shared" si="3"/>
        <v>68</v>
      </c>
      <c r="X9" s="42" t="str">
        <f>API!M9&amp;" "&amp;API!V9</f>
        <v>Jorge Luiz Frello Filho</v>
      </c>
      <c r="Y9" s="42">
        <f>API!AC9</f>
        <v>9</v>
      </c>
    </row>
    <row r="10" spans="1:25">
      <c r="A10" s="31" t="str">
        <f>IF([1]FINAL!A10=0,"",[1]FINAL!A10)</f>
        <v>Alexander Isak</v>
      </c>
      <c r="B10" s="31" t="str">
        <f>IF([1]FINAL!B10=0,"",[1]FINAL!B10)</f>
        <v>Isak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NEW</v>
      </c>
      <c r="F10" s="43">
        <f>IFERROR(VLOOKUP($E10,Table2!$B$1:$C$21,MATCH("MP",Table2!$B$1:$C$1,0),0),"")</f>
        <v>9</v>
      </c>
      <c r="G10" s="32">
        <f>IFERROR(VLOOKUP(A10,PlayingTime!$B$1:$Z$999,MATCH("Min",PlayingTime!$B$2:$Z$2,0),0),0)</f>
        <v>492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492</v>
      </c>
      <c r="L10" s="31">
        <f>IFERROR(VLOOKUP(A10,PlayerStats!$B$1:$Z$999,MATCH("xG",PlayerStats!$B$2:$Z$2,0),0),0)</f>
        <v>5.4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5.4</v>
      </c>
      <c r="Q10" s="31">
        <f>IFERROR(VLOOKUP(A10,PlayerStats!$B$1:$Z$999,MATCH("xAG",PlayerStats!$B$2:$Z$2,0),0),0)</f>
        <v>0.3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0.3</v>
      </c>
      <c r="V10" s="41">
        <f t="shared" si="3"/>
        <v>44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Jarrod Bowen</v>
      </c>
      <c r="B11" s="31" t="str">
        <f>IF([1]FINAL!B11=0,"",[1]FINAL!B11)</f>
        <v>Bowen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WHU</v>
      </c>
      <c r="F11" s="43">
        <f>IFERROR(VLOOKUP($E11,Table2!$B$1:$C$21,MATCH("MP",Table2!$B$1:$C$1,0),0),"")</f>
        <v>9</v>
      </c>
      <c r="G11" s="32">
        <f>IFERROR(VLOOKUP(A11,PlayingTime!$B$1:$Z$999,MATCH("Min",PlayingTime!$B$2:$Z$2,0),0),0)</f>
        <v>809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809</v>
      </c>
      <c r="L11" s="31">
        <f>IFERROR(VLOOKUP(A11,PlayerStats!$B$1:$Z$999,MATCH("xG",PlayerStats!$B$2:$Z$2,0),0),0)</f>
        <v>3.7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3.7</v>
      </c>
      <c r="Q11" s="31">
        <f>IFERROR(VLOOKUP(A11,PlayerStats!$B$1:$Z$999,MATCH("xAG",PlayerStats!$B$2:$Z$2,0),0),0)</f>
        <v>1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</v>
      </c>
      <c r="V11" s="41">
        <f t="shared" si="3"/>
        <v>58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Raheem Sterling</v>
      </c>
      <c r="B12" s="31" t="str">
        <f>IF([1]FINAL!B12=0,"",[1]FINAL!B12)</f>
        <v>Sterling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CHE</v>
      </c>
      <c r="F12" s="43">
        <f>IFERROR(VLOOKUP($E12,Table2!$B$1:$C$21,MATCH("MP",Table2!$B$1:$C$1,0),0),"")</f>
        <v>9</v>
      </c>
      <c r="G12" s="32">
        <f>IFERROR(VLOOKUP(A12,PlayingTime!$B$1:$Z$999,MATCH("Min",PlayingTime!$B$2:$Z$2,0),0),0)</f>
        <v>720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720</v>
      </c>
      <c r="L12" s="31">
        <f>IFERROR(VLOOKUP(A12,PlayerStats!$B$1:$Z$999,MATCH("xG",PlayerStats!$B$2:$Z$2,0),0),0)</f>
        <v>2.4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2.4</v>
      </c>
      <c r="Q12" s="31">
        <f>IFERROR(VLOOKUP(A12,PlayerStats!$B$1:$Z$999,MATCH("xAG",PlayerStats!$B$2:$Z$2,0),0),0)</f>
        <v>1.2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1.2</v>
      </c>
      <c r="V12" s="41">
        <f t="shared" si="3"/>
        <v>47</v>
      </c>
      <c r="X12" s="42" t="str">
        <f>API!M12&amp;" "&amp;API!V12</f>
        <v>Gabriel Martinelli Silva</v>
      </c>
      <c r="Y12" s="42">
        <f>API!AC12</f>
        <v>24</v>
      </c>
    </row>
    <row r="13" spans="1:25">
      <c r="A13" s="31" t="str">
        <f>IF([1]FINAL!A13=0,"",[1]FINAL!A13)</f>
        <v>Sven Botman</v>
      </c>
      <c r="B13" s="31" t="str">
        <f>IF([1]FINAL!B13=0,"",[1]FINAL!B13)</f>
        <v>Botman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9</v>
      </c>
      <c r="G13" s="32">
        <f>IFERROR(VLOOKUP(A13,PlayingTime!$B$1:$Z$999,MATCH("Min",PlayingTime!$B$2:$Z$2,0),0),0)</f>
        <v>446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446</v>
      </c>
      <c r="L13" s="31">
        <f>IFERROR(VLOOKUP(A13,PlayerStats!$B$1:$Z$999,MATCH("xG",PlayerStats!$B$2:$Z$2,0),0),0)</f>
        <v>0.3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0.3</v>
      </c>
      <c r="Q13" s="31">
        <f>IFERROR(VLOOKUP(A13,PlayerStats!$B$1:$Z$999,MATCH("xAG",PlayerStats!$B$2:$Z$2,0),0),0)</f>
        <v>0.7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0.7</v>
      </c>
      <c r="V13" s="41">
        <f t="shared" si="3"/>
        <v>30</v>
      </c>
      <c r="X13" s="42" t="str">
        <f>API!M13&amp;" "&amp;API!V13</f>
        <v>Eddie Nketiah</v>
      </c>
      <c r="Y13" s="42">
        <f>API!AC13</f>
        <v>30</v>
      </c>
    </row>
    <row r="14" spans="1:25">
      <c r="A14" s="31" t="str">
        <f>IF([1]FINAL!A14=0,"",[1]FINAL!A14)</f>
        <v>Joachim Andersen</v>
      </c>
      <c r="B14" s="31" t="str">
        <f>IF([1]FINAL!B14=0,"",[1]FINAL!B14)</f>
        <v>Andersen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CRY</v>
      </c>
      <c r="F14" s="43">
        <f>IFERROR(VLOOKUP($E14,Table2!$B$1:$C$21,MATCH("MP",Table2!$B$1:$C$1,0),0),"")</f>
        <v>9</v>
      </c>
      <c r="G14" s="32">
        <f>IFERROR(VLOOKUP(A14,PlayingTime!$B$1:$Z$999,MATCH("Min",PlayingTime!$B$2:$Z$2,0),0),0)</f>
        <v>810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810</v>
      </c>
      <c r="L14" s="31">
        <f>IFERROR(VLOOKUP(A14,PlayerStats!$B$1:$Z$999,MATCH("xG",PlayerStats!$B$2:$Z$2,0),0),0)</f>
        <v>0.6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0.6</v>
      </c>
      <c r="Q14" s="31">
        <f>IFERROR(VLOOKUP(A14,PlayerStats!$B$1:$Z$999,MATCH("xAG",PlayerStats!$B$2:$Z$2,0),0),0)</f>
        <v>1.2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1.2</v>
      </c>
      <c r="V14" s="41">
        <f t="shared" si="3"/>
        <v>51</v>
      </c>
      <c r="X14" s="42" t="str">
        <f>API!M14&amp;" "&amp;API!V14</f>
        <v>Martin Ødegaard</v>
      </c>
      <c r="Y14" s="42">
        <f>API!AC14</f>
        <v>48</v>
      </c>
    </row>
    <row r="15" spans="1:25">
      <c r="A15" s="31" t="str">
        <f>IF([1]FINAL!A15=0,"",[1]FINAL!A15)</f>
        <v>Benjamin White</v>
      </c>
      <c r="B15" s="31" t="str">
        <f>IF([1]FINAL!B15=0,"",[1]FINAL!B15)</f>
        <v>White</v>
      </c>
      <c r="C15" s="31" t="str">
        <f>IF([1]FINAL!C15=0,"",[1]FINAL!C15)</f>
        <v>B White</v>
      </c>
      <c r="D15" s="31" t="str">
        <f>IF([1]FINAL!D15=0,"",[1]FINAL!D15)</f>
        <v>Ben White</v>
      </c>
      <c r="E15" s="42" t="str">
        <f>[1]FINAL!M15</f>
        <v>ARS</v>
      </c>
      <c r="F15" s="43">
        <f>IFERROR(VLOOKUP($E15,Table2!$B$1:$C$21,MATCH("MP",Table2!$B$1:$C$1,0),0),"")</f>
        <v>9</v>
      </c>
      <c r="G15" s="32">
        <f>IFERROR(VLOOKUP(A15,PlayingTime!$B$1:$Z$999,MATCH("Min",PlayingTime!$B$2:$Z$2,0),0),0)</f>
        <v>0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810</v>
      </c>
      <c r="K15" s="37">
        <f t="shared" si="0"/>
        <v>810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0.4</v>
      </c>
      <c r="P15" s="39">
        <f t="shared" si="1"/>
        <v>0.4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0.9</v>
      </c>
      <c r="U15" s="39">
        <f t="shared" si="2"/>
        <v>0.9</v>
      </c>
      <c r="V15" s="41">
        <f t="shared" si="3"/>
        <v>45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Pedro Lomba Neto</v>
      </c>
      <c r="B16" s="31" t="str">
        <f>IF([1]FINAL!B16=0,"",[1]FINAL!B16)</f>
        <v>Neto</v>
      </c>
      <c r="C16" s="31" t="str">
        <f>IF([1]FINAL!C16=0,"",[1]FINAL!C16)</f>
        <v>P Neto</v>
      </c>
      <c r="D16" s="31" t="str">
        <f>IF([1]FINAL!D16=0,"",[1]FINAL!D16)</f>
        <v>Pedro Neto</v>
      </c>
      <c r="E16" s="42" t="str">
        <f>[1]FINAL!M16</f>
        <v>WOL</v>
      </c>
      <c r="F16" s="43">
        <f>IFERROR(VLOOKUP($E16,Table2!$B$1:$C$21,MATCH("MP",Table2!$B$1:$C$1,0),0),"")</f>
        <v>9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810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810</v>
      </c>
      <c r="K16" s="37">
        <f t="shared" si="0"/>
        <v>1620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2.2000000000000002</v>
      </c>
      <c r="P16" s="39">
        <f t="shared" si="1"/>
        <v>2.2000000000000002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2.7</v>
      </c>
      <c r="U16" s="39">
        <f t="shared" si="2"/>
        <v>2.7</v>
      </c>
      <c r="V16" s="41">
        <f t="shared" si="3"/>
        <v>47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Martin Ødegaard</v>
      </c>
      <c r="B17" s="31" t="str">
        <f>IF([1]FINAL!B17=0,"",[1]FINAL!B17)</f>
        <v>Ødegaard</v>
      </c>
      <c r="C17" s="31" t="str">
        <f>IF([1]FINAL!C17=0,"",[1]FINAL!C17)</f>
        <v>Odegaard</v>
      </c>
      <c r="D17" s="31" t="str">
        <f>IF([1]FINAL!D17=0,"",[1]FINAL!D17)</f>
        <v>Martin Odegaard</v>
      </c>
      <c r="E17" s="42" t="str">
        <f>[1]FINAL!M17</f>
        <v>ARS</v>
      </c>
      <c r="F17" s="43">
        <f>IFERROR(VLOOKUP($E17,Table2!$B$1:$C$21,MATCH("MP",Table2!$B$1:$C$1,0),0),"")</f>
        <v>9</v>
      </c>
      <c r="G17" s="32">
        <f>IFERROR(VLOOKUP(A17,PlayingTime!$B$1:$Z$999,MATCH("Min",PlayingTime!$B$2:$Z$2,0),0),0)</f>
        <v>787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787</v>
      </c>
      <c r="L17" s="31">
        <f>IFERROR(VLOOKUP(A17,PlayerStats!$B$1:$Z$999,MATCH("xG",PlayerStats!$B$2:$Z$2,0),0),0)</f>
        <v>2.6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2.6</v>
      </c>
      <c r="Q17" s="31">
        <f>IFERROR(VLOOKUP(A17,PlayerStats!$B$1:$Z$999,MATCH("xAG",PlayerStats!$B$2:$Z$2,0),0),0)</f>
        <v>0.7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0.7</v>
      </c>
      <c r="V17" s="41">
        <f t="shared" si="3"/>
        <v>48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James Maddison</v>
      </c>
      <c r="B18" s="31" t="str">
        <f>IF([1]FINAL!B18=0,"",[1]FINAL!B18)</f>
        <v>Maddison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TOT</v>
      </c>
      <c r="F18" s="43">
        <f>IFERROR(VLOOKUP($E18,Table2!$B$1:$C$21,MATCH("MP",Table2!$B$1:$C$1,0),0),"")</f>
        <v>9</v>
      </c>
      <c r="G18" s="32">
        <f>IFERROR(VLOOKUP(A18,PlayingTime!$B$1:$Z$999,MATCH("Min",PlayingTime!$B$2:$Z$2,0),0),0)</f>
        <v>749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749</v>
      </c>
      <c r="L18" s="31">
        <f>IFERROR(VLOOKUP(A18,PlayerStats!$B$1:$Z$999,MATCH("xG",PlayerStats!$B$2:$Z$2,0),0),0)</f>
        <v>2.8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2.8</v>
      </c>
      <c r="Q18" s="31">
        <f>IFERROR(VLOOKUP(A18,PlayerStats!$B$1:$Z$999,MATCH("xAG",PlayerStats!$B$2:$Z$2,0),0),0)</f>
        <v>2.8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2.8</v>
      </c>
      <c r="V18" s="41">
        <f t="shared" si="3"/>
        <v>56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Matty Cash</v>
      </c>
      <c r="B19" s="31" t="str">
        <f>IF([1]FINAL!B19=0,"",[1]FINAL!B19)</f>
        <v>Cash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AVL</v>
      </c>
      <c r="F19" s="43">
        <f>IFERROR(VLOOKUP($E19,Table2!$B$1:$C$21,MATCH("MP",Table2!$B$1:$C$1,0),0),"")</f>
        <v>9</v>
      </c>
      <c r="G19" s="32">
        <f>IFERROR(VLOOKUP(A19,PlayingTime!$B$1:$Z$999,MATCH("Min",PlayingTime!$B$2:$Z$2,0),0),0)</f>
        <v>797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797</v>
      </c>
      <c r="L19" s="31">
        <f>IFERROR(VLOOKUP(A19,PlayerStats!$B$1:$Z$999,MATCH("xG",PlayerStats!$B$2:$Z$2,0),0),0)</f>
        <v>2.9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2.9</v>
      </c>
      <c r="Q19" s="31">
        <f>IFERROR(VLOOKUP(A19,PlayerStats!$B$1:$Z$999,MATCH("xAG",PlayerStats!$B$2:$Z$2,0),0),0)</f>
        <v>0.5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0.5</v>
      </c>
      <c r="V19" s="41">
        <f t="shared" si="3"/>
        <v>38</v>
      </c>
      <c r="X19" s="42" t="str">
        <f>API!M19&amp;" "&amp;API!V19</f>
        <v>Bukayo Saka</v>
      </c>
      <c r="Y19" s="42">
        <f>API!AC19</f>
        <v>58</v>
      </c>
    </row>
    <row r="20" spans="1:25">
      <c r="A20" s="31" t="str">
        <f>IF([1]FINAL!A20=0,"",[1]FINAL!A20)</f>
        <v>Julián Álvarez</v>
      </c>
      <c r="B20" s="31" t="str">
        <f>IF([1]FINAL!B20=0,"",[1]FINAL!B20)</f>
        <v>J.Alvarez</v>
      </c>
      <c r="C20" s="31" t="str">
        <f>IF([1]FINAL!C20=0,"",[1]FINAL!C20)</f>
        <v>Alvarez</v>
      </c>
      <c r="D20" s="31" t="str">
        <f>IF([1]FINAL!D20=0,"",[1]FINAL!D20)</f>
        <v>Julian Alvarez</v>
      </c>
      <c r="E20" s="42" t="str">
        <f>[1]FINAL!M20</f>
        <v>MCI</v>
      </c>
      <c r="F20" s="43">
        <f>IFERROR(VLOOKUP($E20,Table2!$B$1:$C$21,MATCH("MP",Table2!$B$1:$C$1,0),0),"")</f>
        <v>9</v>
      </c>
      <c r="G20" s="32">
        <f>IFERROR(VLOOKUP(A20,PlayingTime!$B$1:$Z$999,MATCH("Min",PlayingTime!$B$2:$Z$2,0),0),0)</f>
        <v>751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751</v>
      </c>
      <c r="L20" s="31">
        <f>IFERROR(VLOOKUP(A20,PlayerStats!$B$1:$Z$999,MATCH("xG",PlayerStats!$B$2:$Z$2,0),0),0)</f>
        <v>2.9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2.9</v>
      </c>
      <c r="Q20" s="31">
        <f>IFERROR(VLOOKUP(A20,PlayerStats!$B$1:$Z$999,MATCH("xAG",PlayerStats!$B$2:$Z$2,0),0),0)</f>
        <v>1.1000000000000001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1.1000000000000001</v>
      </c>
      <c r="V20" s="41">
        <f t="shared" si="3"/>
        <v>57</v>
      </c>
      <c r="X20" s="42" t="str">
        <f>API!M20&amp;" "&amp;API!V20</f>
        <v>William Saliba</v>
      </c>
      <c r="Y20" s="42">
        <f>API!AC20</f>
        <v>37</v>
      </c>
    </row>
    <row r="21" spans="1:25">
      <c r="A21" s="31" t="str">
        <f>IF([1]FINAL!A21=0,"",[1]FINAL!A21)</f>
        <v>Leon Bailey</v>
      </c>
      <c r="B21" s="31" t="str">
        <f>IF([1]FINAL!B21=0,"",[1]FINAL!B21)</f>
        <v>Bailey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AVL</v>
      </c>
      <c r="F21" s="43">
        <f>IFERROR(VLOOKUP($E21,Table2!$B$1:$C$21,MATCH("MP",Table2!$B$1:$C$1,0),0),"")</f>
        <v>9</v>
      </c>
      <c r="G21" s="32">
        <f>IFERROR(VLOOKUP(A21,PlayingTime!$B$1:$Z$999,MATCH("Min",PlayingTime!$B$2:$Z$2,0),0),0)</f>
        <v>227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227</v>
      </c>
      <c r="L21" s="31">
        <f>IFERROR(VLOOKUP(A21,PlayerStats!$B$1:$Z$999,MATCH("xG",PlayerStats!$B$2:$Z$2,0),0),0)</f>
        <v>1.4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1.4</v>
      </c>
      <c r="Q21" s="31">
        <f>IFERROR(VLOOKUP(A21,PlayerStats!$B$1:$Z$999,MATCH("xAG",PlayerStats!$B$2:$Z$2,0),0),0)</f>
        <v>1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</v>
      </c>
      <c r="V21" s="41">
        <f t="shared" si="3"/>
        <v>29</v>
      </c>
      <c r="X21" s="42" t="str">
        <f>API!M21&amp;" "&amp;API!V21</f>
        <v>Emile Smith Rowe</v>
      </c>
      <c r="Y21" s="42">
        <f>API!AC21</f>
        <v>3</v>
      </c>
    </row>
    <row r="22" spans="1:25">
      <c r="A22" s="31" t="str">
        <f>IF([1]FINAL!A22=0,"",[1]FINAL!A22)</f>
        <v>Hwang Hee-chan</v>
      </c>
      <c r="B22" s="31" t="str">
        <f>IF([1]FINAL!B22=0,"",[1]FINAL!B22)</f>
        <v>Hee Chan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WOL</v>
      </c>
      <c r="F22" s="43">
        <f>IFERROR(VLOOKUP($E22,Table2!$B$1:$C$21,MATCH("MP",Table2!$B$1:$C$1,0),0),"")</f>
        <v>9</v>
      </c>
      <c r="G22" s="32">
        <f>IFERROR(VLOOKUP(A22,PlayingTime!$B$1:$Z$999,MATCH("Min",PlayingTime!$B$2:$Z$2,0),0),0)</f>
        <v>504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504</v>
      </c>
      <c r="L22" s="31">
        <f>IFERROR(VLOOKUP(A22,PlayerStats!$B$1:$Z$999,MATCH("xG",PlayerStats!$B$2:$Z$2,0),0),0)</f>
        <v>1.8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1.8</v>
      </c>
      <c r="Q22" s="31">
        <f>IFERROR(VLOOKUP(A22,PlayerStats!$B$1:$Z$999,MATCH("xAG",PlayerStats!$B$2:$Z$2,0),0),0)</f>
        <v>1.1000000000000001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1.1000000000000001</v>
      </c>
      <c r="V22" s="41">
        <f t="shared" si="3"/>
        <v>42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Lyle Foster</v>
      </c>
      <c r="B23" s="31" t="str">
        <f>IF([1]FINAL!B23=0,"",[1]FINAL!B23)</f>
        <v>Foster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BUR</v>
      </c>
      <c r="F23" s="43">
        <f>IFERROR(VLOOKUP($E23,Table2!$B$1:$C$21,MATCH("MP",Table2!$B$1:$C$1,0),0),"")</f>
        <v>9</v>
      </c>
      <c r="G23" s="32">
        <f>IFERROR(VLOOKUP(A23,PlayingTime!$B$1:$Z$999,MATCH("Min",PlayingTime!$B$2:$Z$2,0),0),0)</f>
        <v>607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607</v>
      </c>
      <c r="L23" s="31">
        <f>IFERROR(VLOOKUP(A23,PlayerStats!$B$1:$Z$999,MATCH("xG",PlayerStats!$B$2:$Z$2,0),0),0)</f>
        <v>1.6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1.6</v>
      </c>
      <c r="Q23" s="31">
        <f>IFERROR(VLOOKUP(A23,PlayerStats!$B$1:$Z$999,MATCH("xAG",PlayerStats!$B$2:$Z$2,0),0),0)</f>
        <v>1.2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1.2</v>
      </c>
      <c r="V23" s="41">
        <f t="shared" si="3"/>
        <v>33</v>
      </c>
      <c r="X23" s="42" t="str">
        <f>API!M23&amp;" "&amp;API!V23</f>
        <v>Takehiro Tomiyasu</v>
      </c>
      <c r="Y23" s="42">
        <f>API!AC23</f>
        <v>9</v>
      </c>
    </row>
    <row r="24" spans="1:25">
      <c r="A24" s="31" t="str">
        <f>IF([1]FINAL!A24=0,"",[1]FINAL!A24)</f>
        <v>Mathias Jensen</v>
      </c>
      <c r="B24" s="31" t="str">
        <f>IF([1]FINAL!B24=0,"",[1]FINAL!B24)</f>
        <v>Jensen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BRE</v>
      </c>
      <c r="F24" s="43">
        <f>IFERROR(VLOOKUP($E24,Table2!$B$1:$C$21,MATCH("MP",Table2!$B$1:$C$1,0),0),"")</f>
        <v>9</v>
      </c>
      <c r="G24" s="32">
        <f>IFERROR(VLOOKUP(A24,PlayingTime!$B$1:$Z$999,MATCH("Min",PlayingTime!$B$2:$Z$2,0),0),0)</f>
        <v>693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693</v>
      </c>
      <c r="L24" s="31">
        <f>IFERROR(VLOOKUP(A24,PlayerStats!$B$1:$Z$999,MATCH("xG",PlayerStats!$B$2:$Z$2,0),0),0)</f>
        <v>0.4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0.4</v>
      </c>
      <c r="Q24" s="31">
        <f>IFERROR(VLOOKUP(A24,PlayerStats!$B$1:$Z$999,MATCH("xAG",PlayerStats!$B$2:$Z$2,0),0),0)</f>
        <v>1.5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1.5</v>
      </c>
      <c r="V24" s="41">
        <f t="shared" si="3"/>
        <v>48</v>
      </c>
      <c r="X24" s="42" t="str">
        <f>API!M24&amp;" "&amp;API!V24</f>
        <v>Leandro Trossard</v>
      </c>
      <c r="Y24" s="42">
        <f>API!AC24</f>
        <v>20</v>
      </c>
    </row>
    <row r="25" spans="1:25">
      <c r="A25" s="31" t="str">
        <f>IF([1]FINAL!A25=0,"",[1]FINAL!A25)</f>
        <v>Bruno Borges Fernandes</v>
      </c>
      <c r="B25" s="31" t="str">
        <f>IF([1]FINAL!B25=0,"",[1]FINAL!B25)</f>
        <v>B.Fernandes</v>
      </c>
      <c r="C25" s="31" t="str">
        <f>IF([1]FINAL!C25=0,"",[1]FINAL!C25)</f>
        <v>Bruno Fernandes</v>
      </c>
      <c r="D25" s="31" t="str">
        <f>IF([1]FINAL!D25=0,"",[1]FINAL!D25)</f>
        <v/>
      </c>
      <c r="E25" s="42" t="str">
        <f>[1]FINAL!M25</f>
        <v>MUN</v>
      </c>
      <c r="F25" s="43">
        <f>IFERROR(VLOOKUP($E25,Table2!$B$1:$C$21,MATCH("MP",Table2!$B$1:$C$1,0),0),"")</f>
        <v>9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810</v>
      </c>
      <c r="J25" s="32">
        <f>IFERROR(VLOOKUP(D25,PlayingTime!$B$1:$Z$999,MATCH("Min",PlayingTime!$B$2:$Z$2,0),0),0)</f>
        <v>0</v>
      </c>
      <c r="K25" s="37">
        <f t="shared" si="0"/>
        <v>810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2.8</v>
      </c>
      <c r="O25" s="31">
        <f>IFERROR(VLOOKUP(D25,PlayerStats!$B$1:$Z$999,MATCH("xG",PlayerStats!$B$2:$Z$2,0),0),0)</f>
        <v>0</v>
      </c>
      <c r="P25" s="39">
        <f t="shared" si="1"/>
        <v>2.8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3.7</v>
      </c>
      <c r="T25" s="31">
        <f>IFERROR(VLOOKUP(D25,PlayerStats!$B$1:$Z$999,MATCH("xAG",PlayerStats!$B$2:$Z$2,0),0),0)</f>
        <v>0</v>
      </c>
      <c r="U25" s="39">
        <f t="shared" si="2"/>
        <v>3.7</v>
      </c>
      <c r="V25" s="41">
        <f t="shared" si="3"/>
        <v>40</v>
      </c>
      <c r="X25" s="42" t="str">
        <f>API!M25&amp;" "&amp;API!V25</f>
        <v>Benjamin White</v>
      </c>
      <c r="Y25" s="42">
        <f>API!AC25</f>
        <v>45</v>
      </c>
    </row>
    <row r="26" spans="1:25">
      <c r="A26" s="31" t="str">
        <f>IF([1]FINAL!A26=0,"",[1]FINAL!A26)</f>
        <v>Solly March</v>
      </c>
      <c r="B26" s="31" t="str">
        <f>IF([1]FINAL!B26=0,"",[1]FINAL!B26)</f>
        <v>March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BHA</v>
      </c>
      <c r="F26" s="43">
        <f>IFERROR(VLOOKUP($E26,Table2!$B$1:$C$21,MATCH("MP",Table2!$B$1:$C$1,0),0),"")</f>
        <v>9</v>
      </c>
      <c r="G26" s="32">
        <f>IFERROR(VLOOKUP(A26,PlayingTime!$B$1:$Z$999,MATCH("Min",PlayingTime!$B$2:$Z$2,0),0),0)</f>
        <v>554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554</v>
      </c>
      <c r="L26" s="31">
        <f>IFERROR(VLOOKUP(A26,PlayerStats!$B$1:$Z$999,MATCH("xG",PlayerStats!$B$2:$Z$2,0),0),0)</f>
        <v>2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2</v>
      </c>
      <c r="Q26" s="31">
        <f>IFERROR(VLOOKUP(A26,PlayerStats!$B$1:$Z$999,MATCH("xAG",PlayerStats!$B$2:$Z$2,0),0),0)</f>
        <v>1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</v>
      </c>
      <c r="V26" s="41">
        <f t="shared" si="3"/>
        <v>39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Moussa Diaby</v>
      </c>
      <c r="B27" s="31" t="str">
        <f>IF([1]FINAL!B27=0,"",[1]FINAL!B27)</f>
        <v>Diaby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AVL</v>
      </c>
      <c r="F27" s="43">
        <f>IFERROR(VLOOKUP($E27,Table2!$B$1:$C$21,MATCH("MP",Table2!$B$1:$C$1,0),0),"")</f>
        <v>9</v>
      </c>
      <c r="G27" s="32">
        <f>IFERROR(VLOOKUP(A27,PlayingTime!$B$1:$Z$999,MATCH("Min",PlayingTime!$B$2:$Z$2,0),0),0)</f>
        <v>704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704</v>
      </c>
      <c r="L27" s="31">
        <f>IFERROR(VLOOKUP(A27,PlayerStats!$B$1:$Z$999,MATCH("xG",PlayerStats!$B$2:$Z$2,0),0),0)</f>
        <v>1.6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1.6</v>
      </c>
      <c r="Q27" s="31">
        <f>IFERROR(VLOOKUP(A27,PlayerStats!$B$1:$Z$999,MATCH("xAG",PlayerStats!$B$2:$Z$2,0),0),0)</f>
        <v>3.1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3.1</v>
      </c>
      <c r="V27" s="41">
        <f t="shared" si="3"/>
        <v>44</v>
      </c>
      <c r="X27" s="42" t="str">
        <f>API!M27&amp;" "&amp;API!V27</f>
        <v>Oleksandr Zinchenko</v>
      </c>
      <c r="Y27" s="42">
        <f>API!AC27</f>
        <v>25</v>
      </c>
    </row>
    <row r="28" spans="1:25">
      <c r="A28" s="31" t="str">
        <f>IF([1]FINAL!A28=0,"",[1]FINAL!A28)</f>
        <v>James Ward-Prowse</v>
      </c>
      <c r="B28" s="31" t="str">
        <f>IF([1]FINAL!B28=0,"",[1]FINAL!B28)</f>
        <v>Ward-Prowse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WHU</v>
      </c>
      <c r="F28" s="43">
        <f>IFERROR(VLOOKUP($E28,Table2!$B$1:$C$21,MATCH("MP",Table2!$B$1:$C$1,0),0),"")</f>
        <v>9</v>
      </c>
      <c r="G28" s="32">
        <f>IFERROR(VLOOKUP(A28,PlayingTime!$B$1:$Z$999,MATCH("Min",PlayingTime!$B$2:$Z$2,0),0),0)</f>
        <v>710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710</v>
      </c>
      <c r="L28" s="31">
        <f>IFERROR(VLOOKUP(A28,PlayerStats!$B$1:$Z$999,MATCH("xG",PlayerStats!$B$2:$Z$2,0),0),0)</f>
        <v>1.6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1.6</v>
      </c>
      <c r="Q28" s="31">
        <f>IFERROR(VLOOKUP(A28,PlayerStats!$B$1:$Z$999,MATCH("xAG",PlayerStats!$B$2:$Z$2,0),0),0)</f>
        <v>2.2999999999999998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2.2999999999999998</v>
      </c>
      <c r="V28" s="41">
        <f t="shared" si="3"/>
        <v>39</v>
      </c>
      <c r="X28" s="42" t="str">
        <f>API!M28&amp;" "&amp;API!V28</f>
        <v>David Raya Martin</v>
      </c>
      <c r="Y28" s="42">
        <f>API!AC28</f>
        <v>24</v>
      </c>
    </row>
    <row r="29" spans="1:25">
      <c r="A29" s="31" t="str">
        <f>IF([1]FINAL!A29=0,"",[1]FINAL!A29)</f>
        <v>David Raya Martin</v>
      </c>
      <c r="B29" s="31" t="str">
        <f>IF([1]FINAL!B29=0,"",[1]FINAL!B29)</f>
        <v>Raya</v>
      </c>
      <c r="C29" s="31" t="str">
        <f>IF([1]FINAL!C29=0,"",[1]FINAL!C29)</f>
        <v>David Raya</v>
      </c>
      <c r="D29" s="31" t="str">
        <f>IF([1]FINAL!D29=0,"",[1]FINAL!D29)</f>
        <v/>
      </c>
      <c r="E29" s="42" t="str">
        <f>[1]FINAL!M29</f>
        <v>ARS</v>
      </c>
      <c r="F29" s="43">
        <f>IFERROR(VLOOKUP($E29,Table2!$B$1:$C$21,MATCH("MP",Table2!$B$1:$C$1,0),0),"")</f>
        <v>9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450</v>
      </c>
      <c r="J29" s="32">
        <f>IFERROR(VLOOKUP(D29,PlayingTime!$B$1:$Z$999,MATCH("Min",PlayingTime!$B$2:$Z$2,0),0),0)</f>
        <v>0</v>
      </c>
      <c r="K29" s="37">
        <f t="shared" si="0"/>
        <v>450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0</v>
      </c>
      <c r="V29" s="41">
        <f t="shared" si="3"/>
        <v>24</v>
      </c>
      <c r="X29" s="42" t="str">
        <f>API!M29&amp;" "&amp;API!V29</f>
        <v>Declan Rice</v>
      </c>
      <c r="Y29" s="42">
        <f>API!AC29</f>
        <v>36</v>
      </c>
    </row>
    <row r="30" spans="1:25">
      <c r="A30" s="31" t="str">
        <f>IF([1]FINAL!A30=0,"",[1]FINAL!A30)</f>
        <v>Odsonne Edouard</v>
      </c>
      <c r="B30" s="31" t="str">
        <f>IF([1]FINAL!B30=0,"",[1]FINAL!B30)</f>
        <v>Edouard</v>
      </c>
      <c r="C30" s="31" t="str">
        <f>IF([1]FINAL!C30=0,"",[1]FINAL!C30)</f>
        <v>Odsonne Édouard</v>
      </c>
      <c r="D30" s="31" t="str">
        <f>IF([1]FINAL!D30=0,"",[1]FINAL!D30)</f>
        <v/>
      </c>
      <c r="E30" s="42" t="str">
        <f>[1]FINAL!M30</f>
        <v>CRY</v>
      </c>
      <c r="F30" s="43">
        <f>IFERROR(VLOOKUP($E30,Table2!$B$1:$C$21,MATCH("MP",Table2!$B$1:$C$1,0),0),"")</f>
        <v>9</v>
      </c>
      <c r="G30" s="32">
        <f>IFERROR(VLOOKUP(A30,PlayingTime!$B$1:$Z$999,MATCH("Min",PlayingTime!$B$2:$Z$2,0),0),0)</f>
        <v>0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697</v>
      </c>
      <c r="J30" s="32">
        <f>IFERROR(VLOOKUP(D30,PlayingTime!$B$1:$Z$999,MATCH("Min",PlayingTime!$B$2:$Z$2,0),0),0)</f>
        <v>0</v>
      </c>
      <c r="K30" s="37">
        <f t="shared" si="0"/>
        <v>697</v>
      </c>
      <c r="L30" s="31">
        <f>IFERROR(VLOOKUP(A30,PlayerStats!$B$1:$Z$999,MATCH("xG",PlayerStats!$B$2:$Z$2,0),0),0)</f>
        <v>0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2.8</v>
      </c>
      <c r="O30" s="31">
        <f>IFERROR(VLOOKUP(D30,PlayerStats!$B$1:$Z$999,MATCH("xG",PlayerStats!$B$2:$Z$2,0),0),0)</f>
        <v>0</v>
      </c>
      <c r="P30" s="39">
        <f t="shared" si="1"/>
        <v>2.8</v>
      </c>
      <c r="Q30" s="31">
        <f>IFERROR(VLOOKUP(A30,PlayerStats!$B$1:$Z$999,MATCH("xAG",PlayerStats!$B$2:$Z$2,0),0),0)</f>
        <v>0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0.5</v>
      </c>
      <c r="T30" s="31">
        <f>IFERROR(VLOOKUP(D30,PlayerStats!$B$1:$Z$999,MATCH("xAG",PlayerStats!$B$2:$Z$2,0),0),0)</f>
        <v>0</v>
      </c>
      <c r="U30" s="39">
        <f t="shared" si="2"/>
        <v>0.5</v>
      </c>
      <c r="V30" s="41">
        <f t="shared" si="3"/>
        <v>37</v>
      </c>
      <c r="X30" s="42" t="str">
        <f>API!M30&amp;" "&amp;API!V30</f>
        <v>Reiss Nelson</v>
      </c>
      <c r="Y30" s="42">
        <f>API!AC30</f>
        <v>3</v>
      </c>
    </row>
    <row r="31" spans="1:25">
      <c r="A31" s="31" t="str">
        <f>IF([1]FINAL!A31=0,"",[1]FINAL!A31)</f>
        <v>Christian Eriksen</v>
      </c>
      <c r="B31" s="31" t="str">
        <f>IF([1]FINAL!B31=0,"",[1]FINAL!B31)</f>
        <v>Eriksen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MUN</v>
      </c>
      <c r="F31" s="43">
        <f>IFERROR(VLOOKUP($E31,Table2!$B$1:$C$21,MATCH("MP",Table2!$B$1:$C$1,0),0),"")</f>
        <v>9</v>
      </c>
      <c r="G31" s="32">
        <f>IFERROR(VLOOKUP(A31,PlayingTime!$B$1:$Z$999,MATCH("Min",PlayingTime!$B$2:$Z$2,0),0),0)</f>
        <v>405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405</v>
      </c>
      <c r="L31" s="31">
        <f>IFERROR(VLOOKUP(A31,PlayerStats!$B$1:$Z$999,MATCH("xG",PlayerStats!$B$2:$Z$2,0),0),0)</f>
        <v>0.4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0.4</v>
      </c>
      <c r="Q31" s="31">
        <f>IFERROR(VLOOKUP(A31,PlayerStats!$B$1:$Z$999,MATCH("xAG",PlayerStats!$B$2:$Z$2,0),0),0)</f>
        <v>0.4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0.4</v>
      </c>
      <c r="V31" s="41">
        <f t="shared" si="3"/>
        <v>23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João Pedro Junqueira de Jesus</v>
      </c>
      <c r="B32" s="31" t="str">
        <f>IF([1]FINAL!B32=0,"",[1]FINAL!B32)</f>
        <v>João Pedro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BHA</v>
      </c>
      <c r="F32" s="43">
        <f>IFERROR(VLOOKUP($E32,Table2!$B$1:$C$21,MATCH("MP",Table2!$B$1:$C$1,0),0),"")</f>
        <v>9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481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481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2.6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2.6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1.3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1.3</v>
      </c>
      <c r="V32" s="41">
        <f t="shared" si="3"/>
        <v>26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Bryan Mbeumo</v>
      </c>
      <c r="B33" s="31" t="str">
        <f>IF([1]FINAL!B33=0,"",[1]FINAL!B33)</f>
        <v>Mbeumo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BRE</v>
      </c>
      <c r="F33" s="43">
        <f>IFERROR(VLOOKUP($E33,Table2!$B$1:$C$21,MATCH("MP",Table2!$B$1:$C$1,0),0),"")</f>
        <v>9</v>
      </c>
      <c r="G33" s="32">
        <f>IFERROR(VLOOKUP(A33,PlayingTime!$B$1:$Z$999,MATCH("Min",PlayingTime!$B$2:$Z$2,0),0),0)</f>
        <v>810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810</v>
      </c>
      <c r="L33" s="31">
        <f>IFERROR(VLOOKUP(A33,PlayerStats!$B$1:$Z$999,MATCH("xG",PlayerStats!$B$2:$Z$2,0),0),0)</f>
        <v>5.0999999999999996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5.0999999999999996</v>
      </c>
      <c r="Q33" s="31">
        <f>IFERROR(VLOOKUP(A33,PlayerStats!$B$1:$Z$999,MATCH("xAG",PlayerStats!$B$2:$Z$2,0),0),0)</f>
        <v>2.1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2.1</v>
      </c>
      <c r="V33" s="41">
        <f t="shared" si="3"/>
        <v>54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Pascal Groß</v>
      </c>
      <c r="B34" s="31" t="str">
        <f>IF([1]FINAL!B34=0,"",[1]FINAL!B34)</f>
        <v>Gross</v>
      </c>
      <c r="C34" s="31" t="str">
        <f>IF([1]FINAL!C34=0,"",[1]FINAL!C34)</f>
        <v/>
      </c>
      <c r="D34" s="31" t="str">
        <f>IF([1]FINAL!D34=0,"",[1]FINAL!D34)</f>
        <v>Pascal Gross</v>
      </c>
      <c r="E34" s="42" t="str">
        <f>[1]FINAL!M34</f>
        <v>BHA</v>
      </c>
      <c r="F34" s="43">
        <f>IFERROR(VLOOKUP($E34,Table2!$B$1:$C$21,MATCH("MP",Table2!$B$1:$C$1,0),0),"")</f>
        <v>9</v>
      </c>
      <c r="G34" s="32">
        <f>IFERROR(VLOOKUP(A34,PlayingTime!$B$1:$Z$999,MATCH("Min",PlayingTime!$B$2:$Z$2,0),0),0)</f>
        <v>618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618</v>
      </c>
      <c r="L34" s="31">
        <f>IFERROR(VLOOKUP(A34,PlayerStats!$B$1:$Z$999,MATCH("xG",PlayerStats!$B$2:$Z$2,0),0),0)</f>
        <v>1.2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1.2</v>
      </c>
      <c r="Q34" s="31">
        <f>IFERROR(VLOOKUP(A34,PlayerStats!$B$1:$Z$999,MATCH("xAG",PlayerStats!$B$2:$Z$2,0),0),0)</f>
        <v>1.1000000000000001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1.1000000000000001</v>
      </c>
      <c r="V34" s="41">
        <f t="shared" si="3"/>
        <v>30</v>
      </c>
      <c r="X34" s="42" t="str">
        <f>API!M34&amp;" "&amp;API!V34</f>
        <v>Leon Bailey</v>
      </c>
      <c r="Y34" s="42">
        <f>API!AC34</f>
        <v>29</v>
      </c>
    </row>
    <row r="35" spans="1:25">
      <c r="A35" s="31" t="str">
        <f>IF([1]FINAL!A35=0,"",[1]FINAL!A35)</f>
        <v>Phil Foden</v>
      </c>
      <c r="B35" s="31" t="str">
        <f>IF([1]FINAL!B35=0,"",[1]FINAL!B35)</f>
        <v>Foden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MCI</v>
      </c>
      <c r="F35" s="43">
        <f>IFERROR(VLOOKUP($E35,Table2!$B$1:$C$21,MATCH("MP",Table2!$B$1:$C$1,0),0),"")</f>
        <v>9</v>
      </c>
      <c r="G35" s="32">
        <f>IFERROR(VLOOKUP(A35,PlayingTime!$B$1:$Z$999,MATCH("Min",PlayingTime!$B$2:$Z$2,0),0),0)</f>
        <v>696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696</v>
      </c>
      <c r="L35" s="31">
        <f>IFERROR(VLOOKUP(A35,PlayerStats!$B$1:$Z$999,MATCH("xG",PlayerStats!$B$2:$Z$2,0),0),0)</f>
        <v>0.9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0.9</v>
      </c>
      <c r="Q35" s="31">
        <f>IFERROR(VLOOKUP(A35,PlayerStats!$B$1:$Z$999,MATCH("xAG",PlayerStats!$B$2:$Z$2,0),0),0)</f>
        <v>1.7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1.7</v>
      </c>
      <c r="V35" s="41">
        <f t="shared" si="3"/>
        <v>40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Abdoulaye Doucouré</v>
      </c>
      <c r="B36" s="31" t="str">
        <f>IF([1]FINAL!B36=0,"",[1]FINAL!B36)</f>
        <v>A.Doucoure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EVE</v>
      </c>
      <c r="F36" s="43">
        <f>IFERROR(VLOOKUP($E36,Table2!$B$1:$C$21,MATCH("MP",Table2!$B$1:$C$1,0),0),"")</f>
        <v>9</v>
      </c>
      <c r="G36" s="32">
        <f>IFERROR(VLOOKUP(A36,PlayingTime!$B$1:$Z$999,MATCH("Min",PlayingTime!$B$2:$Z$2,0),0),0)</f>
        <v>766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766</v>
      </c>
      <c r="L36" s="31">
        <f>IFERROR(VLOOKUP(A36,PlayerStats!$B$1:$Z$999,MATCH("xG",PlayerStats!$B$2:$Z$2,0),0),0)</f>
        <v>3.1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3.1</v>
      </c>
      <c r="Q36" s="31">
        <f>IFERROR(VLOOKUP(A36,PlayerStats!$B$1:$Z$999,MATCH("xAG",PlayerStats!$B$2:$Z$2,0),0),0)</f>
        <v>1.6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1.6</v>
      </c>
      <c r="V36" s="41">
        <f t="shared" si="3"/>
        <v>37</v>
      </c>
      <c r="X36" s="42" t="str">
        <f>API!M36&amp;" "&amp;API!V36</f>
        <v>Matty Cash</v>
      </c>
      <c r="Y36" s="42">
        <f>API!AC36</f>
        <v>38</v>
      </c>
    </row>
    <row r="37" spans="1:25">
      <c r="A37" s="31" t="str">
        <f>IF([1]FINAL!A37=0,"",[1]FINAL!A37)</f>
        <v>Marc Guéhi</v>
      </c>
      <c r="B37" s="31" t="str">
        <f>IF([1]FINAL!B37=0,"",[1]FINAL!B37)</f>
        <v>Guéhi</v>
      </c>
      <c r="C37" s="31" t="str">
        <f>IF([1]FINAL!C37=0,"",[1]FINAL!C37)</f>
        <v>Guehi</v>
      </c>
      <c r="D37" s="31" t="str">
        <f>IF([1]FINAL!D37=0,"",[1]FINAL!D37)</f>
        <v>Marc Guehi</v>
      </c>
      <c r="E37" s="42" t="str">
        <f>[1]FINAL!M37</f>
        <v>CRY</v>
      </c>
      <c r="F37" s="43">
        <f>IFERROR(VLOOKUP($E37,Table2!$B$1:$C$21,MATCH("MP",Table2!$B$1:$C$1,0),0),"")</f>
        <v>9</v>
      </c>
      <c r="G37" s="32">
        <f>IFERROR(VLOOKUP(A37,PlayingTime!$B$1:$Z$999,MATCH("Min",PlayingTime!$B$2:$Z$2,0),0),0)</f>
        <v>719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719</v>
      </c>
      <c r="L37" s="31">
        <f>IFERROR(VLOOKUP(A37,PlayerStats!$B$1:$Z$999,MATCH("xG",PlayerStats!$B$2:$Z$2,0),0),0)</f>
        <v>0.5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0.5</v>
      </c>
      <c r="Q37" s="31">
        <f>IFERROR(VLOOKUP(A37,PlayerStats!$B$1:$Z$999,MATCH("xAG",PlayerStats!$B$2:$Z$2,0),0),0)</f>
        <v>0.1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0.1</v>
      </c>
      <c r="V37" s="41">
        <f t="shared" si="3"/>
        <v>35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Kaoru Mitoma</v>
      </c>
      <c r="B38" s="31" t="str">
        <f>IF([1]FINAL!B38=0,"",[1]FINAL!B38)</f>
        <v>Mitoma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BHA</v>
      </c>
      <c r="F38" s="43">
        <f>IFERROR(VLOOKUP($E38,Table2!$B$1:$C$21,MATCH("MP",Table2!$B$1:$C$1,0),0),"")</f>
        <v>9</v>
      </c>
      <c r="G38" s="32">
        <f>IFERROR(VLOOKUP(A38,PlayingTime!$B$1:$Z$999,MATCH("Min",PlayingTime!$B$2:$Z$2,0),0),0)</f>
        <v>755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755</v>
      </c>
      <c r="L38" s="31">
        <f>IFERROR(VLOOKUP(A38,PlayerStats!$B$1:$Z$999,MATCH("xG",PlayerStats!$B$2:$Z$2,0),0),0)</f>
        <v>2.4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2.4</v>
      </c>
      <c r="Q38" s="31">
        <f>IFERROR(VLOOKUP(A38,PlayerStats!$B$1:$Z$999,MATCH("xAG",PlayerStats!$B$2:$Z$2,0),0),0)</f>
        <v>1.5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1.5</v>
      </c>
      <c r="V38" s="41">
        <f t="shared" si="3"/>
        <v>44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Oleksandr Zinchenko</v>
      </c>
      <c r="B39" s="31" t="str">
        <f>IF([1]FINAL!B39=0,"",[1]FINAL!B39)</f>
        <v>Zinchenko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ARS</v>
      </c>
      <c r="F39" s="43">
        <f>IFERROR(VLOOKUP($E39,Table2!$B$1:$C$21,MATCH("MP",Table2!$B$1:$C$1,0),0),"")</f>
        <v>9</v>
      </c>
      <c r="G39" s="32">
        <f>IFERROR(VLOOKUP(A39,PlayingTime!$B$1:$Z$999,MATCH("Min",PlayingTime!$B$2:$Z$2,0),0),0)</f>
        <v>468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468</v>
      </c>
      <c r="L39" s="31">
        <f>IFERROR(VLOOKUP(A39,PlayerStats!$B$1:$Z$999,MATCH("xG",PlayerStats!$B$2:$Z$2,0),0),0)</f>
        <v>0.3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0.3</v>
      </c>
      <c r="Q39" s="31">
        <f>IFERROR(VLOOKUP(A39,PlayerStats!$B$1:$Z$999,MATCH("xAG",PlayerStats!$B$2:$Z$2,0),0),0)</f>
        <v>0.3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0.3</v>
      </c>
      <c r="V39" s="41">
        <f t="shared" si="3"/>
        <v>25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Richarlison de Andrade</v>
      </c>
      <c r="B40" s="31" t="str">
        <f>IF([1]FINAL!B40=0,"",[1]FINAL!B40)</f>
        <v>Richarlison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TOT</v>
      </c>
      <c r="F40" s="43">
        <f>IFERROR(VLOOKUP($E40,Table2!$B$1:$C$21,MATCH("MP",Table2!$B$1:$C$1,0),0),"")</f>
        <v>9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475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475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2.7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2.7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1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1</v>
      </c>
      <c r="V40" s="41">
        <f t="shared" si="3"/>
        <v>27</v>
      </c>
      <c r="X40" s="42" t="str">
        <f>API!M40&amp;" "&amp;API!V40</f>
        <v>Leander Dendoncker</v>
      </c>
      <c r="Y40" s="42">
        <f>API!AC40</f>
        <v>2</v>
      </c>
    </row>
    <row r="41" spans="1:25">
      <c r="A41" s="31" t="str">
        <f>IF([1]FINAL!A41=0,"",[1]FINAL!A41)</f>
        <v>Bobby De Cordova-Reid</v>
      </c>
      <c r="B41" s="31" t="str">
        <f>IF([1]FINAL!B41=0,"",[1]FINAL!B41)</f>
        <v>De Cordova-Reid</v>
      </c>
      <c r="C41" s="31" t="str">
        <f>IF([1]FINAL!C41=0,"",[1]FINAL!C41)</f>
        <v>Reid</v>
      </c>
      <c r="D41" s="31" t="str">
        <f>IF([1]FINAL!D41=0,"",[1]FINAL!D41)</f>
        <v>Bobby Reid</v>
      </c>
      <c r="E41" s="42" t="str">
        <f>[1]FINAL!M41</f>
        <v>FUL</v>
      </c>
      <c r="F41" s="43">
        <f>IFERROR(VLOOKUP($E41,Table2!$B$1:$C$21,MATCH("MP",Table2!$B$1:$C$1,0),0),"")</f>
        <v>9</v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497</v>
      </c>
      <c r="K41" s="37">
        <f t="shared" si="0"/>
        <v>497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2.5</v>
      </c>
      <c r="P41" s="39">
        <f t="shared" si="1"/>
        <v>2.5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0.1</v>
      </c>
      <c r="U41" s="39">
        <f t="shared" si="2"/>
        <v>0.1</v>
      </c>
      <c r="V41" s="41">
        <f t="shared" si="3"/>
        <v>29</v>
      </c>
      <c r="X41" s="42" t="str">
        <f>API!M41&amp;" "&amp;API!V41</f>
        <v>Diego Carlos Santos Silva</v>
      </c>
      <c r="Y41" s="42">
        <f>API!AC41</f>
        <v>6</v>
      </c>
    </row>
    <row r="42" spans="1:25">
      <c r="A42" s="31" t="str">
        <f>IF([1]FINAL!A42=0,"",[1]FINAL!A42)</f>
        <v>Levi Colwill</v>
      </c>
      <c r="B42" s="31" t="str">
        <f>IF([1]FINAL!B42=0,"",[1]FINAL!B42)</f>
        <v>Colwill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CHE</v>
      </c>
      <c r="F42" s="43">
        <f>IFERROR(VLOOKUP($E42,Table2!$B$1:$C$21,MATCH("MP",Table2!$B$1:$C$1,0),0),"")</f>
        <v>9</v>
      </c>
      <c r="G42" s="32">
        <f>IFERROR(VLOOKUP(A42,PlayingTime!$B$1:$Z$999,MATCH("Min",PlayingTime!$B$2:$Z$2,0),0),0)</f>
        <v>799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799</v>
      </c>
      <c r="L42" s="31">
        <f>IFERROR(VLOOKUP(A42,PlayerStats!$B$1:$Z$999,MATCH("xG",PlayerStats!$B$2:$Z$2,0),0),0)</f>
        <v>0.8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0.8</v>
      </c>
      <c r="Q42" s="31">
        <f>IFERROR(VLOOKUP(A42,PlayerStats!$B$1:$Z$999,MATCH("xAG",PlayerStats!$B$2:$Z$2,0),0),0)</f>
        <v>0.9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0.9</v>
      </c>
      <c r="V42" s="41">
        <f t="shared" si="3"/>
        <v>34</v>
      </c>
      <c r="X42" s="42" t="str">
        <f>API!M42&amp;" "&amp;API!V42</f>
        <v>Lucas Digne</v>
      </c>
      <c r="Y42" s="42">
        <f>API!AC42</f>
        <v>30</v>
      </c>
    </row>
    <row r="43" spans="1:25">
      <c r="A43" s="31" t="str">
        <f>IF([1]FINAL!A43=0,"",[1]FINAL!A43)</f>
        <v>Taiwo Awoniyi</v>
      </c>
      <c r="B43" s="31" t="str">
        <f>IF([1]FINAL!B43=0,"",[1]FINAL!B43)</f>
        <v>Awoniyi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NFO</v>
      </c>
      <c r="F43" s="43">
        <f>IFERROR(VLOOKUP($E43,Table2!$B$1:$C$21,MATCH("MP",Table2!$B$1:$C$1,0),0),"")</f>
        <v>9</v>
      </c>
      <c r="G43" s="32">
        <f>IFERROR(VLOOKUP(A43,PlayingTime!$B$1:$Z$999,MATCH("Min",PlayingTime!$B$2:$Z$2,0),0),0)</f>
        <v>488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488</v>
      </c>
      <c r="L43" s="31">
        <f>IFERROR(VLOOKUP(A43,PlayerStats!$B$1:$Z$999,MATCH("xG",PlayerStats!$B$2:$Z$2,0),0),0)</f>
        <v>2.2999999999999998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2.2999999999999998</v>
      </c>
      <c r="Q43" s="31">
        <f>IFERROR(VLOOKUP(A43,PlayerStats!$B$1:$Z$999,MATCH("xAG",PlayerStats!$B$2:$Z$2,0),0),0)</f>
        <v>0.8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0.8</v>
      </c>
      <c r="V43" s="41">
        <f t="shared" si="3"/>
        <v>33</v>
      </c>
      <c r="X43" s="42" t="str">
        <f>API!M43&amp;" "&amp;API!V43</f>
        <v>Douglas Luiz Soares de Paulo</v>
      </c>
      <c r="Y43" s="42">
        <f>API!AC43</f>
        <v>49</v>
      </c>
    </row>
    <row r="44" spans="1:25">
      <c r="A44" s="31" t="str">
        <f>IF([1]FINAL!A44=0,"",[1]FINAL!A44)</f>
        <v>Carlton Morris</v>
      </c>
      <c r="B44" s="31" t="str">
        <f>IF([1]FINAL!B44=0,"",[1]FINAL!B44)</f>
        <v>Morris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LUT</v>
      </c>
      <c r="F44" s="43">
        <f>IFERROR(VLOOKUP($E44,Table2!$B$1:$C$21,MATCH("MP",Table2!$B$1:$C$1,0),0),"")</f>
        <v>9</v>
      </c>
      <c r="G44" s="32">
        <f>IFERROR(VLOOKUP(A44,PlayingTime!$B$1:$Z$999,MATCH("Min",PlayingTime!$B$2:$Z$2,0),0),0)</f>
        <v>770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770</v>
      </c>
      <c r="L44" s="31">
        <f>IFERROR(VLOOKUP(A44,PlayerStats!$B$1:$Z$999,MATCH("xG",PlayerStats!$B$2:$Z$2,0),0),0)</f>
        <v>3.5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3.5</v>
      </c>
      <c r="Q44" s="31">
        <f>IFERROR(VLOOKUP(A44,PlayerStats!$B$1:$Z$999,MATCH("xAG",PlayerStats!$B$2:$Z$2,0),0),0)</f>
        <v>0.4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0.4</v>
      </c>
      <c r="V44" s="41">
        <f t="shared" si="3"/>
        <v>39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Anthony Gordon</v>
      </c>
      <c r="B45" s="31" t="str">
        <f>IF([1]FINAL!B45=0,"",[1]FINAL!B45)</f>
        <v>Gordon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NEW</v>
      </c>
      <c r="F45" s="43">
        <f>IFERROR(VLOOKUP($E45,Table2!$B$1:$C$21,MATCH("MP",Table2!$B$1:$C$1,0),0),"")</f>
        <v>9</v>
      </c>
      <c r="G45" s="32">
        <f>IFERROR(VLOOKUP(A45,PlayingTime!$B$1:$Z$999,MATCH("Min",PlayingTime!$B$2:$Z$2,0),0),0)</f>
        <v>611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611</v>
      </c>
      <c r="L45" s="31">
        <f>IFERROR(VLOOKUP(A45,PlayerStats!$B$1:$Z$999,MATCH("xG",PlayerStats!$B$2:$Z$2,0),0),0)</f>
        <v>2.5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2.5</v>
      </c>
      <c r="Q45" s="31">
        <f>IFERROR(VLOOKUP(A45,PlayerStats!$B$1:$Z$999,MATCH("xAG",PlayerStats!$B$2:$Z$2,0),0),0)</f>
        <v>1.7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1.7</v>
      </c>
      <c r="V45" s="41">
        <f t="shared" si="3"/>
        <v>45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Anthony Elanga</v>
      </c>
      <c r="B46" s="31" t="str">
        <f>IF([1]FINAL!B46=0,"",[1]FINAL!B46)</f>
        <v>Elanga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NFO</v>
      </c>
      <c r="F46" s="43">
        <f>IFERROR(VLOOKUP($E46,Table2!$B$1:$C$21,MATCH("MP",Table2!$B$1:$C$1,0),0),"")</f>
        <v>9</v>
      </c>
      <c r="G46" s="32">
        <f>IFERROR(VLOOKUP(A46,PlayingTime!$B$1:$Z$999,MATCH("Min",PlayingTime!$B$2:$Z$2,0),0),0)</f>
        <v>385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385</v>
      </c>
      <c r="L46" s="31">
        <f>IFERROR(VLOOKUP(A46,PlayerStats!$B$1:$Z$999,MATCH("xG",PlayerStats!$B$2:$Z$2,0),0),0)</f>
        <v>0.8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0.8</v>
      </c>
      <c r="Q46" s="31">
        <f>IFERROR(VLOOKUP(A46,PlayerStats!$B$1:$Z$999,MATCH("xAG",PlayerStats!$B$2:$Z$2,0),0),0)</f>
        <v>1.9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1.9</v>
      </c>
      <c r="V46" s="41">
        <f t="shared" si="3"/>
        <v>28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Evan Ferguson</v>
      </c>
      <c r="B47" s="31" t="str">
        <f>IF([1]FINAL!B47=0,"",[1]FINAL!B47)</f>
        <v>Ferguson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BHA</v>
      </c>
      <c r="F47" s="43">
        <f>IFERROR(VLOOKUP($E47,Table2!$B$1:$C$21,MATCH("MP",Table2!$B$1:$C$1,0),0),"")</f>
        <v>9</v>
      </c>
      <c r="G47" s="32">
        <f>IFERROR(VLOOKUP(A47,PlayingTime!$B$1:$Z$999,MATCH("Min",PlayingTime!$B$2:$Z$2,0),0),0)</f>
        <v>437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437</v>
      </c>
      <c r="L47" s="31">
        <f>IFERROR(VLOOKUP(A47,PlayerStats!$B$1:$Z$999,MATCH("xG",PlayerStats!$B$2:$Z$2,0),0),0)</f>
        <v>2.5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2.5</v>
      </c>
      <c r="Q47" s="31">
        <f>IFERROR(VLOOKUP(A47,PlayerStats!$B$1:$Z$999,MATCH("xAG",PlayerStats!$B$2:$Z$2,0),0),0)</f>
        <v>0.4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0.4</v>
      </c>
      <c r="V47" s="41">
        <f t="shared" si="3"/>
        <v>31</v>
      </c>
      <c r="X47" s="42" t="str">
        <f>API!M47&amp;" "&amp;API!V47</f>
        <v>Boubacar Kamara</v>
      </c>
      <c r="Y47" s="42">
        <f>API!AC47</f>
        <v>18</v>
      </c>
    </row>
    <row r="48" spans="1:25">
      <c r="A48" s="31" t="str">
        <f>IF([1]FINAL!A48=0,"",[1]FINAL!A48)</f>
        <v>Gabriel Fernando de Jesus</v>
      </c>
      <c r="B48" s="31" t="str">
        <f>IF([1]FINAL!B48=0,"",[1]FINAL!B48)</f>
        <v>G.Jesus</v>
      </c>
      <c r="C48" s="31" t="str">
        <f>IF([1]FINAL!C48=0,"",[1]FINAL!C48)</f>
        <v>Gabriel Jesus</v>
      </c>
      <c r="D48" s="31" t="str">
        <f>IF([1]FINAL!D48=0,"",[1]FINAL!D48)</f>
        <v/>
      </c>
      <c r="E48" s="42" t="str">
        <f>[1]FINAL!M48</f>
        <v>ARS</v>
      </c>
      <c r="F48" s="43">
        <f>IFERROR(VLOOKUP($E48,Table2!$B$1:$C$21,MATCH("MP",Table2!$B$1:$C$1,0),0),"")</f>
        <v>9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364</v>
      </c>
      <c r="J48" s="32">
        <f>IFERROR(VLOOKUP(D48,PlayingTime!$B$1:$Z$999,MATCH("Min",PlayingTime!$B$2:$Z$2,0),0),0)</f>
        <v>0</v>
      </c>
      <c r="K48" s="37">
        <f t="shared" si="0"/>
        <v>364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1.8</v>
      </c>
      <c r="O48" s="31">
        <f>IFERROR(VLOOKUP(D48,PlayerStats!$B$1:$Z$999,MATCH("xG",PlayerStats!$B$2:$Z$2,0),0),0)</f>
        <v>0</v>
      </c>
      <c r="P48" s="39">
        <f t="shared" si="1"/>
        <v>1.8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0.2</v>
      </c>
      <c r="T48" s="31">
        <f>IFERROR(VLOOKUP(D48,PlayerStats!$B$1:$Z$999,MATCH("xAG",PlayerStats!$B$2:$Z$2,0),0),0)</f>
        <v>0</v>
      </c>
      <c r="U48" s="39">
        <f t="shared" si="2"/>
        <v>0.2</v>
      </c>
      <c r="V48" s="41">
        <f t="shared" si="3"/>
        <v>18</v>
      </c>
      <c r="X48" s="42" t="str">
        <f>API!M48&amp;" "&amp;API!V48</f>
        <v>Ezri Konsa Ngoyo</v>
      </c>
      <c r="Y48" s="42">
        <f>API!AC48</f>
        <v>27</v>
      </c>
    </row>
    <row r="49" spans="1:25">
      <c r="A49" s="31" t="str">
        <f>IF([1]FINAL!A49=0,"",[1]FINAL!A49)</f>
        <v>Jean-Philippe Mateta</v>
      </c>
      <c r="B49" s="31" t="str">
        <f>IF([1]FINAL!B49=0,"",[1]FINAL!B49)</f>
        <v>Mateta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CRY</v>
      </c>
      <c r="F49" s="43">
        <f>IFERROR(VLOOKUP($E49,Table2!$B$1:$C$21,MATCH("MP",Table2!$B$1:$C$1,0),0),"")</f>
        <v>9</v>
      </c>
      <c r="G49" s="32">
        <f>IFERROR(VLOOKUP(A49,PlayingTime!$B$1:$Z$999,MATCH("Min",PlayingTime!$B$2:$Z$2,0),0),0)</f>
        <v>367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367</v>
      </c>
      <c r="L49" s="31">
        <f>IFERROR(VLOOKUP(A49,PlayerStats!$B$1:$Z$999,MATCH("xG",PlayerStats!$B$2:$Z$2,0),0),0)</f>
        <v>0.4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0.4</v>
      </c>
      <c r="Q49" s="31">
        <f>IFERROR(VLOOKUP(A49,PlayerStats!$B$1:$Z$999,MATCH("xAG",PlayerStats!$B$2:$Z$2,0),0),0)</f>
        <v>1.1000000000000001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1.1000000000000001</v>
      </c>
      <c r="V49" s="41">
        <f t="shared" si="3"/>
        <v>19</v>
      </c>
      <c r="X49" s="42" t="str">
        <f>API!M49&amp;" "&amp;API!V49</f>
        <v>Emiliano Martínez Romero</v>
      </c>
      <c r="Y49" s="42">
        <f>API!AC49</f>
        <v>26</v>
      </c>
    </row>
    <row r="50" spans="1:25">
      <c r="A50" s="31" t="str">
        <f>IF([1]FINAL!A50=0,"",[1]FINAL!A50)</f>
        <v>Willy Boly</v>
      </c>
      <c r="B50" s="31" t="str">
        <f>IF([1]FINAL!B50=0,"",[1]FINAL!B50)</f>
        <v>Boly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9</v>
      </c>
      <c r="G50" s="32">
        <f>IFERROR(VLOOKUP(A50,PlayingTime!$B$1:$Z$999,MATCH("Min",PlayingTime!$B$2:$Z$2,0),0),0)</f>
        <v>685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685</v>
      </c>
      <c r="L50" s="31">
        <f>IFERROR(VLOOKUP(A50,PlayerStats!$B$1:$Z$999,MATCH("xG",PlayerStats!$B$2:$Z$2,0),0),0)</f>
        <v>1.1000000000000001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1.1000000000000001</v>
      </c>
      <c r="Q50" s="31">
        <f>IFERROR(VLOOKUP(A50,PlayerStats!$B$1:$Z$999,MATCH("xAG",PlayerStats!$B$2:$Z$2,0),0),0)</f>
        <v>0.8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0.8</v>
      </c>
      <c r="V50" s="41">
        <f t="shared" si="3"/>
        <v>33</v>
      </c>
      <c r="X50" s="42" t="str">
        <f>API!M50&amp;" "&amp;API!V50</f>
        <v>John McGinn</v>
      </c>
      <c r="Y50" s="42">
        <f>API!AC50</f>
        <v>31</v>
      </c>
    </row>
    <row r="51" spans="1:25">
      <c r="A51" s="31" t="str">
        <f>IF([1]FINAL!A51=0,"",[1]FINAL!A51)</f>
        <v>Billy Gilmour</v>
      </c>
      <c r="B51" s="31" t="str">
        <f>IF([1]FINAL!B51=0,"",[1]FINAL!B51)</f>
        <v>Gilmour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BHA</v>
      </c>
      <c r="F51" s="43">
        <f>IFERROR(VLOOKUP($E51,Table2!$B$1:$C$21,MATCH("MP",Table2!$B$1:$C$1,0),0),"")</f>
        <v>9</v>
      </c>
      <c r="G51" s="32">
        <f>IFERROR(VLOOKUP(A51,PlayingTime!$B$1:$Z$999,MATCH("Min",PlayingTime!$B$2:$Z$2,0),0),0)</f>
        <v>461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461</v>
      </c>
      <c r="L51" s="31">
        <f>IFERROR(VLOOKUP(A51,PlayerStats!$B$1:$Z$999,MATCH("xG",PlayerStats!$B$2:$Z$2,0),0),0)</f>
        <v>0.3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0.3</v>
      </c>
      <c r="Q51" s="31">
        <f>IFERROR(VLOOKUP(A51,PlayerStats!$B$1:$Z$999,MATCH("xAG",PlayerStats!$B$2:$Z$2,0),0),0)</f>
        <v>1.5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1.5</v>
      </c>
      <c r="V51" s="41">
        <f t="shared" si="3"/>
        <v>25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Bernardo Veiga de Carvalho e Silva</v>
      </c>
      <c r="B52" s="31" t="str">
        <f>IF([1]FINAL!B52=0,"",[1]FINAL!B52)</f>
        <v>Bernardo</v>
      </c>
      <c r="C52" s="31" t="str">
        <f>IF([1]FINAL!C52=0,"",[1]FINAL!C52)</f>
        <v>B Silva</v>
      </c>
      <c r="D52" s="31" t="str">
        <f>IF([1]FINAL!D52=0,"",[1]FINAL!D52)</f>
        <v>Bernardo Silva</v>
      </c>
      <c r="E52" s="42" t="str">
        <f>[1]FINAL!M52</f>
        <v>MCI</v>
      </c>
      <c r="F52" s="43">
        <f>IFERROR(VLOOKUP($E52,Table2!$B$1:$C$21,MATCH("MP",Table2!$B$1:$C$1,0),0),"")</f>
        <v>9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464</v>
      </c>
      <c r="K52" s="37">
        <f t="shared" si="0"/>
        <v>464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0.4</v>
      </c>
      <c r="P52" s="39">
        <f t="shared" si="1"/>
        <v>0.4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1.1000000000000001</v>
      </c>
      <c r="U52" s="39">
        <f t="shared" si="2"/>
        <v>1.1000000000000001</v>
      </c>
      <c r="V52" s="41">
        <f t="shared" si="3"/>
        <v>21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Trent Alexander-Arnold</v>
      </c>
      <c r="B53" s="31" t="str">
        <f>IF([1]FINAL!B53=0,"",[1]FINAL!B53)</f>
        <v>Alexander-Arnold</v>
      </c>
      <c r="C53" s="31" t="str">
        <f>IF([1]FINAL!C53=0,"",[1]FINAL!C53)</f>
        <v>Trent</v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9</v>
      </c>
      <c r="G53" s="32">
        <f>IFERROR(VLOOKUP(A53,PlayingTime!$B$1:$Z$999,MATCH("Min",PlayingTime!$B$2:$Z$2,0),0),0)</f>
        <v>510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510</v>
      </c>
      <c r="L53" s="31">
        <f>IFERROR(VLOOKUP(A53,PlayerStats!$B$1:$Z$999,MATCH("xG",PlayerStats!$B$2:$Z$2,0),0),0)</f>
        <v>0.4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0.4</v>
      </c>
      <c r="Q53" s="31">
        <f>IFERROR(VLOOKUP(A53,PlayerStats!$B$1:$Z$999,MATCH("xAG",PlayerStats!$B$2:$Z$2,0),0),0)</f>
        <v>0.9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0.9</v>
      </c>
      <c r="V53" s="41">
        <f t="shared" si="3"/>
        <v>24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Dominic Calvert-Lewin</v>
      </c>
      <c r="B54" s="31" t="str">
        <f>IF([1]FINAL!B54=0,"",[1]FINAL!B54)</f>
        <v>Calvert-Lewin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EVE</v>
      </c>
      <c r="F54" s="43">
        <f>IFERROR(VLOOKUP($E54,Table2!$B$1:$C$21,MATCH("MP",Table2!$B$1:$C$1,0),0),"")</f>
        <v>9</v>
      </c>
      <c r="G54" s="32">
        <f>IFERROR(VLOOKUP(A54,PlayingTime!$B$1:$Z$999,MATCH("Min",PlayingTime!$B$2:$Z$2,0),0),0)</f>
        <v>322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322</v>
      </c>
      <c r="L54" s="31">
        <f>IFERROR(VLOOKUP(A54,PlayerStats!$B$1:$Z$999,MATCH("xG",PlayerStats!$B$2:$Z$2,0),0),0)</f>
        <v>2.6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2.6</v>
      </c>
      <c r="Q54" s="31">
        <f>IFERROR(VLOOKUP(A54,PlayerStats!$B$1:$Z$999,MATCH("xAG",PlayerStats!$B$2:$Z$2,0),0),0)</f>
        <v>0.1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0.1</v>
      </c>
      <c r="V54" s="41">
        <f t="shared" si="3"/>
        <v>17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Diogo Teixeira da Silva</v>
      </c>
      <c r="B55" s="31" t="str">
        <f>IF([1]FINAL!B55=0,"",[1]FINAL!B55)</f>
        <v>Diogo J.</v>
      </c>
      <c r="C55" s="31" t="str">
        <f>IF([1]FINAL!C55=0,"",[1]FINAL!C55)</f>
        <v>Diogo Jota</v>
      </c>
      <c r="D55" s="31" t="str">
        <f>IF([1]FINAL!D55=0,"",[1]FINAL!D55)</f>
        <v/>
      </c>
      <c r="E55" s="42" t="str">
        <f>[1]FINAL!M55</f>
        <v>LIV</v>
      </c>
      <c r="F55" s="43">
        <f>IFERROR(VLOOKUP($E55,Table2!$B$1:$C$21,MATCH("MP",Table2!$B$1:$C$1,0),0),"")</f>
        <v>9</v>
      </c>
      <c r="G55" s="32">
        <f>IFERROR(VLOOKUP(A55,PlayingTime!$B$1:$Z$999,MATCH("Min",PlayingTime!$B$2:$Z$2,0),0),0)</f>
        <v>0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377</v>
      </c>
      <c r="J55" s="32">
        <f>IFERROR(VLOOKUP(D55,PlayingTime!$B$1:$Z$999,MATCH("Min",PlayingTime!$B$2:$Z$2,0),0),0)</f>
        <v>0</v>
      </c>
      <c r="K55" s="37">
        <f t="shared" si="0"/>
        <v>377</v>
      </c>
      <c r="L55" s="31">
        <f>IFERROR(VLOOKUP(A55,PlayerStats!$B$1:$Z$999,MATCH("xG",PlayerStats!$B$2:$Z$2,0),0),0)</f>
        <v>0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1.6</v>
      </c>
      <c r="O55" s="31">
        <f>IFERROR(VLOOKUP(D55,PlayerStats!$B$1:$Z$999,MATCH("xG",PlayerStats!$B$2:$Z$2,0),0),0)</f>
        <v>0</v>
      </c>
      <c r="P55" s="39">
        <f t="shared" si="1"/>
        <v>1.6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0.4</v>
      </c>
      <c r="T55" s="31">
        <f>IFERROR(VLOOKUP(D55,PlayerStats!$B$1:$Z$999,MATCH("xAG",PlayerStats!$B$2:$Z$2,0),0),0)</f>
        <v>0</v>
      </c>
      <c r="U55" s="39">
        <f t="shared" si="2"/>
        <v>0.4</v>
      </c>
      <c r="V55" s="41">
        <f t="shared" si="3"/>
        <v>26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Cody Gakpo</v>
      </c>
      <c r="B56" s="31" t="str">
        <f>IF([1]FINAL!B56=0,"",[1]FINAL!B56)</f>
        <v>Gakpo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LIV</v>
      </c>
      <c r="F56" s="43">
        <f>IFERROR(VLOOKUP($E56,Table2!$B$1:$C$21,MATCH("MP",Table2!$B$1:$C$1,0),0),"")</f>
        <v>9</v>
      </c>
      <c r="G56" s="32">
        <f>IFERROR(VLOOKUP(A56,PlayingTime!$B$1:$Z$999,MATCH("Min",PlayingTime!$B$2:$Z$2,0),0),0)</f>
        <v>320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320</v>
      </c>
      <c r="L56" s="31">
        <f>IFERROR(VLOOKUP(A56,PlayerStats!$B$1:$Z$999,MATCH("xG",PlayerStats!$B$2:$Z$2,0),0),0)</f>
        <v>1.9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1.9</v>
      </c>
      <c r="Q56" s="31">
        <f>IFERROR(VLOOKUP(A56,PlayerStats!$B$1:$Z$999,MATCH("xAG",PlayerStats!$B$2:$Z$2,0),0),0)</f>
        <v>0.2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0.2</v>
      </c>
      <c r="V56" s="41">
        <f t="shared" si="3"/>
        <v>20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Nathan Aké</v>
      </c>
      <c r="B57" s="31" t="str">
        <f>IF([1]FINAL!B57=0,"",[1]FINAL!B57)</f>
        <v>Aké</v>
      </c>
      <c r="C57" s="31" t="str">
        <f>IF([1]FINAL!C57=0,"",[1]FINAL!C57)</f>
        <v>Ake</v>
      </c>
      <c r="D57" s="31" t="str">
        <f>IF([1]FINAL!D57=0,"",[1]FINAL!D57)</f>
        <v>Nathan Ake</v>
      </c>
      <c r="E57" s="42" t="str">
        <f>[1]FINAL!M57</f>
        <v>MCI</v>
      </c>
      <c r="F57" s="43">
        <f>IFERROR(VLOOKUP($E57,Table2!$B$1:$C$21,MATCH("MP",Table2!$B$1:$C$1,0),0),"")</f>
        <v>9</v>
      </c>
      <c r="G57" s="32">
        <f>IFERROR(VLOOKUP(A57,PlayingTime!$B$1:$Z$999,MATCH("Min",PlayingTime!$B$2:$Z$2,0),0),0)</f>
        <v>463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463</v>
      </c>
      <c r="L57" s="31">
        <f>IFERROR(VLOOKUP(A57,PlayerStats!$B$1:$Z$999,MATCH("xG",PlayerStats!$B$2:$Z$2,0),0),0)</f>
        <v>0.8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0.8</v>
      </c>
      <c r="Q57" s="31">
        <f>IFERROR(VLOOKUP(A57,PlayerStats!$B$1:$Z$999,MATCH("xAG",PlayerStats!$B$2:$Z$2,0),0),0)</f>
        <v>0.5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0.5</v>
      </c>
      <c r="V57" s="41">
        <f t="shared" si="3"/>
        <v>23</v>
      </c>
      <c r="X57" s="42" t="str">
        <f>API!M57&amp;" "&amp;API!V57</f>
        <v>Youri Tielemans</v>
      </c>
      <c r="Y57" s="42">
        <f>API!AC57</f>
        <v>12</v>
      </c>
    </row>
    <row r="58" spans="1:25">
      <c r="A58" s="31" t="str">
        <f>IF([1]FINAL!A58=0,"",[1]FINAL!A58)</f>
        <v>Gabriel dos Santos Magalhães</v>
      </c>
      <c r="B58" s="31" t="str">
        <f>IF([1]FINAL!B58=0,"",[1]FINAL!B58)</f>
        <v>Gabriel</v>
      </c>
      <c r="C58" s="31" t="str">
        <f>IF([1]FINAL!C58=0,"",[1]FINAL!C58)</f>
        <v>Gabriel Magalhaes</v>
      </c>
      <c r="D58" s="31" t="str">
        <f>IF([1]FINAL!D58=0,"",[1]FINAL!D58)</f>
        <v>Gabriel Dos Santos</v>
      </c>
      <c r="E58" s="42" t="str">
        <f>[1]FINAL!M58</f>
        <v>ARS</v>
      </c>
      <c r="F58" s="43">
        <f>IFERROR(VLOOKUP($E58,Table2!$B$1:$C$21,MATCH("MP",Table2!$B$1:$C$1,0),0),"")</f>
        <v>9</v>
      </c>
      <c r="G58" s="32">
        <f>IFERROR(VLOOKUP(A58,PlayingTime!$B$1:$Z$999,MATCH("Min",PlayingTime!$B$2:$Z$2,0),0),0)</f>
        <v>0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566</v>
      </c>
      <c r="K58" s="37">
        <f t="shared" si="0"/>
        <v>566</v>
      </c>
      <c r="L58" s="31">
        <f>IFERROR(VLOOKUP(A58,PlayerStats!$B$1:$Z$999,MATCH("xG",PlayerStats!$B$2:$Z$2,0),0),0)</f>
        <v>0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0.2</v>
      </c>
      <c r="P58" s="39">
        <f t="shared" si="1"/>
        <v>0.2</v>
      </c>
      <c r="Q58" s="31">
        <f>IFERROR(VLOOKUP(A58,PlayerStats!$B$1:$Z$999,MATCH("xAG",PlayerStats!$B$2:$Z$2,0),0),0)</f>
        <v>0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</v>
      </c>
      <c r="V58" s="41">
        <f t="shared" si="3"/>
        <v>25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Pervis Estupiñán</v>
      </c>
      <c r="B59" s="31" t="str">
        <f>IF([1]FINAL!B59=0,"",[1]FINAL!B59)</f>
        <v>Estupiñan</v>
      </c>
      <c r="C59" s="31" t="str">
        <f>IF([1]FINAL!C59=0,"",[1]FINAL!C59)</f>
        <v>Estupinan</v>
      </c>
      <c r="D59" s="31" t="str">
        <f>IF([1]FINAL!D59=0,"",[1]FINAL!D59)</f>
        <v>Pervis Estupinan</v>
      </c>
      <c r="E59" s="42" t="str">
        <f>[1]FINAL!M59</f>
        <v>BHA</v>
      </c>
      <c r="F59" s="43">
        <f>IFERROR(VLOOKUP($E59,Table2!$B$1:$C$21,MATCH("MP",Table2!$B$1:$C$1,0),0),"")</f>
        <v>9</v>
      </c>
      <c r="G59" s="32">
        <f>IFERROR(VLOOKUP(A59,PlayingTime!$B$1:$Z$999,MATCH("Min",PlayingTime!$B$2:$Z$2,0),0),0)</f>
        <v>495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495</v>
      </c>
      <c r="L59" s="31">
        <f>IFERROR(VLOOKUP(A59,PlayerStats!$B$1:$Z$999,MATCH("xG",PlayerStats!$B$2:$Z$2,0),0),0)</f>
        <v>0.9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0.9</v>
      </c>
      <c r="Q59" s="31">
        <f>IFERROR(VLOOKUP(A59,PlayerStats!$B$1:$Z$999,MATCH("xAG",PlayerStats!$B$2:$Z$2,0),0),0)</f>
        <v>2.8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2.8</v>
      </c>
      <c r="V59" s="41">
        <f t="shared" si="3"/>
        <v>25</v>
      </c>
      <c r="X59" s="42" t="str">
        <f>API!M59&amp;" "&amp;API!V59</f>
        <v>Ollie Watkins</v>
      </c>
      <c r="Y59" s="42">
        <f>API!AC59</f>
        <v>70</v>
      </c>
    </row>
    <row r="60" spans="1:25">
      <c r="A60" s="31" t="str">
        <f>IF([1]FINAL!A60=0,"",[1]FINAL!A60)</f>
        <v>Ben Chilwell</v>
      </c>
      <c r="B60" s="31" t="str">
        <f>IF([1]FINAL!B60=0,"",[1]FINAL!B60)</f>
        <v>Chilwell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CHE</v>
      </c>
      <c r="F60" s="43">
        <f>IFERROR(VLOOKUP($E60,Table2!$B$1:$C$21,MATCH("MP",Table2!$B$1:$C$1,0),0),"")</f>
        <v>9</v>
      </c>
      <c r="G60" s="32">
        <f>IFERROR(VLOOKUP(A60,PlayingTime!$B$1:$Z$999,MATCH("Min",PlayingTime!$B$2:$Z$2,0),0),0)</f>
        <v>336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336</v>
      </c>
      <c r="L60" s="31">
        <f>IFERROR(VLOOKUP(A60,PlayerStats!$B$1:$Z$999,MATCH("xG",PlayerStats!$B$2:$Z$2,0),0),0)</f>
        <v>1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1</v>
      </c>
      <c r="Q60" s="31">
        <f>IFERROR(VLOOKUP(A60,PlayerStats!$B$1:$Z$999,MATCH("xAG",PlayerStats!$B$2:$Z$2,0),0),0)</f>
        <v>1.8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1.8</v>
      </c>
      <c r="V60" s="41">
        <f t="shared" si="3"/>
        <v>15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Sam Johnstone</v>
      </c>
      <c r="B61" s="31" t="str">
        <f>IF([1]FINAL!B61=0,"",[1]FINAL!B61)</f>
        <v>Johnstone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CRY</v>
      </c>
      <c r="F61" s="43">
        <f>IFERROR(VLOOKUP($E61,Table2!$B$1:$C$21,MATCH("MP",Table2!$B$1:$C$1,0),0),"")</f>
        <v>9</v>
      </c>
      <c r="G61" s="32">
        <f>IFERROR(VLOOKUP(A61,PlayingTime!$B$1:$Z$999,MATCH("Min",PlayingTime!$B$2:$Z$2,0),0),0)</f>
        <v>810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810</v>
      </c>
      <c r="L61" s="31">
        <f>IFERROR(VLOOKUP(A61,PlayerStats!$B$1:$Z$999,MATCH("xG",PlayerStats!$B$2:$Z$2,0),0),0)</f>
        <v>0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</v>
      </c>
      <c r="Q61" s="31">
        <f>IFERROR(VLOOKUP(A61,PlayerStats!$B$1:$Z$999,MATCH("xAG",PlayerStats!$B$2:$Z$2,0),0),0)</f>
        <v>0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</v>
      </c>
      <c r="V61" s="41">
        <f t="shared" si="3"/>
        <v>39</v>
      </c>
      <c r="X61" s="42" t="str">
        <f>API!M61&amp;" "&amp;API!V61</f>
        <v>Pau Torres</v>
      </c>
      <c r="Y61" s="42">
        <f>API!AC61</f>
        <v>33</v>
      </c>
    </row>
    <row r="62" spans="1:25">
      <c r="A62" s="31" t="str">
        <f>IF([1]FINAL!A62=0,"",[1]FINAL!A62)</f>
        <v>William Saliba</v>
      </c>
      <c r="B62" s="31" t="str">
        <f>IF([1]FINAL!B62=0,"",[1]FINAL!B62)</f>
        <v>Saliba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ARS</v>
      </c>
      <c r="F62" s="43">
        <f>IFERROR(VLOOKUP($E62,Table2!$B$1:$C$21,MATCH("MP",Table2!$B$1:$C$1,0),0),"")</f>
        <v>9</v>
      </c>
      <c r="G62" s="32">
        <f>IFERROR(VLOOKUP(A62,PlayingTime!$B$1:$Z$999,MATCH("Min",PlayingTime!$B$2:$Z$2,0),0),0)</f>
        <v>810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810</v>
      </c>
      <c r="L62" s="31">
        <f>IFERROR(VLOOKUP(A62,PlayerStats!$B$1:$Z$999,MATCH("xG",PlayerStats!$B$2:$Z$2,0),0),0)</f>
        <v>0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</v>
      </c>
      <c r="Q62" s="31">
        <f>IFERROR(VLOOKUP(A62,PlayerStats!$B$1:$Z$999,MATCH("xAG",PlayerStats!$B$2:$Z$2,0),0),0)</f>
        <v>0.1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0.1</v>
      </c>
      <c r="V62" s="41">
        <f t="shared" si="3"/>
        <v>37</v>
      </c>
      <c r="X62" s="42" t="str">
        <f>API!M62&amp;" "&amp;API!V62</f>
        <v>Moussa Diaby</v>
      </c>
      <c r="Y62" s="42">
        <f>API!AC62</f>
        <v>44</v>
      </c>
    </row>
    <row r="63" spans="1:25">
      <c r="A63" s="31" t="str">
        <f>IF([1]FINAL!A63=0,"",[1]FINAL!A63)</f>
        <v>James Tarkowski</v>
      </c>
      <c r="B63" s="31" t="str">
        <f>IF([1]FINAL!B63=0,"",[1]FINAL!B63)</f>
        <v>Tarkowski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EVE</v>
      </c>
      <c r="F63" s="43">
        <f>IFERROR(VLOOKUP($E63,Table2!$B$1:$C$21,MATCH("MP",Table2!$B$1:$C$1,0),0),"")</f>
        <v>9</v>
      </c>
      <c r="G63" s="32">
        <f>IFERROR(VLOOKUP(A63,PlayingTime!$B$1:$Z$999,MATCH("Min",PlayingTime!$B$2:$Z$2,0),0),0)</f>
        <v>809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809</v>
      </c>
      <c r="L63" s="31">
        <f>IFERROR(VLOOKUP(A63,PlayerStats!$B$1:$Z$999,MATCH("xG",PlayerStats!$B$2:$Z$2,0),0),0)</f>
        <v>0.7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0.7</v>
      </c>
      <c r="Q63" s="31">
        <f>IFERROR(VLOOKUP(A63,PlayerStats!$B$1:$Z$999,MATCH("xAG",PlayerStats!$B$2:$Z$2,0),0),0)</f>
        <v>0.4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0.4</v>
      </c>
      <c r="V63" s="41">
        <f t="shared" si="3"/>
        <v>29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Eberechi Eze</v>
      </c>
      <c r="B64" s="31" t="str">
        <f>IF([1]FINAL!B64=0,"",[1]FINAL!B64)</f>
        <v>Eze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CRY</v>
      </c>
      <c r="F64" s="43">
        <f>IFERROR(VLOOKUP($E64,Table2!$B$1:$C$21,MATCH("MP",Table2!$B$1:$C$1,0),0),"")</f>
        <v>9</v>
      </c>
      <c r="G64" s="32">
        <f>IFERROR(VLOOKUP(A64,PlayingTime!$B$1:$Z$999,MATCH("Min",PlayingTime!$B$2:$Z$2,0),0),0)</f>
        <v>627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627</v>
      </c>
      <c r="L64" s="31">
        <f>IFERROR(VLOOKUP(A64,PlayerStats!$B$1:$Z$999,MATCH("xG",PlayerStats!$B$2:$Z$2,0),0),0)</f>
        <v>2.2999999999999998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2.2999999999999998</v>
      </c>
      <c r="Q64" s="31">
        <f>IFERROR(VLOOKUP(A64,PlayerStats!$B$1:$Z$999,MATCH("xAG",PlayerStats!$B$2:$Z$2,0),0),0)</f>
        <v>1.3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1.3</v>
      </c>
      <c r="V64" s="41">
        <f t="shared" si="3"/>
        <v>25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Robert Sánchez</v>
      </c>
      <c r="B65" s="31" t="str">
        <f>IF([1]FINAL!B65=0,"",[1]FINAL!B65)</f>
        <v>Sanchez</v>
      </c>
      <c r="C65" s="31" t="str">
        <f>IF([1]FINAL!C65=0,"",[1]FINAL!C65)</f>
        <v>R Sanchez</v>
      </c>
      <c r="D65" s="31" t="str">
        <f>IF([1]FINAL!D65=0,"",[1]FINAL!D65)</f>
        <v/>
      </c>
      <c r="E65" s="42" t="str">
        <f>[1]FINAL!M65</f>
        <v>CHE</v>
      </c>
      <c r="F65" s="43">
        <f>IFERROR(VLOOKUP($E65,Table2!$B$1:$C$21,MATCH("MP",Table2!$B$1:$C$1,0),0),"")</f>
        <v>9</v>
      </c>
      <c r="G65" s="32">
        <f>IFERROR(VLOOKUP(A65,PlayingTime!$B$1:$Z$999,MATCH("Min",PlayingTime!$B$2:$Z$2,0),0),0)</f>
        <v>810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810</v>
      </c>
      <c r="L65" s="31">
        <f>IFERROR(VLOOKUP(A65,PlayerStats!$B$1:$Z$999,MATCH("xG",PlayerStats!$B$2:$Z$2,0),0),0)</f>
        <v>0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</v>
      </c>
      <c r="Q65" s="31">
        <f>IFERROR(VLOOKUP(A65,PlayerStats!$B$1:$Z$999,MATCH("xAG",PlayerStats!$B$2:$Z$2,0),0),0)</f>
        <v>0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</v>
      </c>
      <c r="V65" s="41">
        <f t="shared" si="3"/>
        <v>36</v>
      </c>
      <c r="X65" s="42" t="str">
        <f>API!M65&amp;" "&amp;API!V65</f>
        <v>Nicolò Zaniolo</v>
      </c>
      <c r="Y65" s="42">
        <f>API!AC65</f>
        <v>9</v>
      </c>
    </row>
    <row r="66" spans="1:25">
      <c r="A66" s="31" t="str">
        <f>IF([1]FINAL!A66=0,"",[1]FINAL!A66)</f>
        <v>Bernd Leno</v>
      </c>
      <c r="B66" s="31" t="str">
        <f>IF([1]FINAL!B66=0,"",[1]FINAL!B66)</f>
        <v>Leno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FUL</v>
      </c>
      <c r="F66" s="43">
        <f>IFERROR(VLOOKUP($E66,Table2!$B$1:$C$21,MATCH("MP",Table2!$B$1:$C$1,0),0),"")</f>
        <v>9</v>
      </c>
      <c r="G66" s="32">
        <f>IFERROR(VLOOKUP(A66,PlayingTime!$B$1:$Z$999,MATCH("Min",PlayingTime!$B$2:$Z$2,0),0),0)</f>
        <v>810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810</v>
      </c>
      <c r="L66" s="31">
        <f>IFERROR(VLOOKUP(A66,PlayerStats!$B$1:$Z$999,MATCH("xG",PlayerStats!$B$2:$Z$2,0),0),0)</f>
        <v>0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</v>
      </c>
      <c r="Q66" s="31">
        <f>IFERROR(VLOOKUP(A66,PlayerStats!$B$1:$Z$999,MATCH("xAG",PlayerStats!$B$2:$Z$2,0),0),0)</f>
        <v>0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</v>
      </c>
      <c r="V66" s="41">
        <f t="shared" si="3"/>
        <v>40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Dan Burn</v>
      </c>
      <c r="B67" s="31" t="str">
        <f>IF([1]FINAL!B67=0,"",[1]FINAL!B67)</f>
        <v>Burn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NEW</v>
      </c>
      <c r="F67" s="43">
        <f>IFERROR(VLOOKUP($E67,Table2!$B$1:$C$21,MATCH("MP",Table2!$B$1:$C$1,0),0),"")</f>
        <v>9</v>
      </c>
      <c r="G67" s="32">
        <f>IFERROR(VLOOKUP(A67,PlayingTime!$B$1:$Z$999,MATCH("Min",PlayingTime!$B$2:$Z$2,0),0),0)</f>
        <v>810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810</v>
      </c>
      <c r="L67" s="31">
        <f>IFERROR(VLOOKUP(A67,PlayerStats!$B$1:$Z$999,MATCH("xG",PlayerStats!$B$2:$Z$2,0),0),0)</f>
        <v>0.9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0.9</v>
      </c>
      <c r="Q67" s="31">
        <f>IFERROR(VLOOKUP(A67,PlayerStats!$B$1:$Z$999,MATCH("xAG",PlayerStats!$B$2:$Z$2,0),0),0)</f>
        <v>0.5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0.5</v>
      </c>
      <c r="V67" s="41">
        <f t="shared" ref="V67:V130" si="7">IFERROR(VLOOKUP(A67,$X$1:$Y$1000,MATCH("total_points",$X$1:$Y$1,0),0),"")</f>
        <v>36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Pedro Porro</v>
      </c>
      <c r="B68" s="31" t="str">
        <f>IF([1]FINAL!B68=0,"",[1]FINAL!B68)</f>
        <v>Pedro Porro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TOT</v>
      </c>
      <c r="F68" s="43">
        <f>IFERROR(VLOOKUP($E68,Table2!$B$1:$C$21,MATCH("MP",Table2!$B$1:$C$1,0),0),"")</f>
        <v>9</v>
      </c>
      <c r="G68" s="32">
        <f>IFERROR(VLOOKUP(A68,PlayingTime!$B$1:$Z$999,MATCH("Min",PlayingTime!$B$2:$Z$2,0),0),0)</f>
        <v>716</v>
      </c>
      <c r="H68" s="32">
        <f>IFERROR(VLOOKUP(B68,PlayingTime!$B$1:$Z$999,MATCH("Min",PlayingTime!$B$2:$Z$2,0),0),0)</f>
        <v>716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1432</v>
      </c>
      <c r="L68" s="31">
        <f>IFERROR(VLOOKUP(A68,PlayerStats!$B$1:$Z$999,MATCH("xG",PlayerStats!$B$2:$Z$2,0),0),0)</f>
        <v>0.8</v>
      </c>
      <c r="M68" s="31">
        <f>IFERROR(VLOOKUP(B68,PlayerStats!$B$1:$Z$999,MATCH("xG",PlayerStats!$B$2:$Z$2,0),0),0)</f>
        <v>0.8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1.6</v>
      </c>
      <c r="Q68" s="31">
        <f>IFERROR(VLOOKUP(A68,PlayerStats!$B$1:$Z$999,MATCH("xAG",PlayerStats!$B$2:$Z$2,0),0),0)</f>
        <v>1.4</v>
      </c>
      <c r="R68" s="31">
        <f>IFERROR(VLOOKUP(B68,PlayerStats!$B$1:$Z$999,MATCH("xAG",PlayerStats!$B$2:$Z$2,0),0),0)</f>
        <v>1.4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2.8</v>
      </c>
      <c r="V68" s="41">
        <f t="shared" si="7"/>
        <v>38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Tim Ream</v>
      </c>
      <c r="B69" s="31" t="str">
        <f>IF([1]FINAL!B69=0,"",[1]FINAL!B69)</f>
        <v>Ream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FUL</v>
      </c>
      <c r="F69" s="43">
        <f>IFERROR(VLOOKUP($E69,Table2!$B$1:$C$21,MATCH("MP",Table2!$B$1:$C$1,0),0),"")</f>
        <v>9</v>
      </c>
      <c r="G69" s="32">
        <f>IFERROR(VLOOKUP(A69,PlayingTime!$B$1:$Z$999,MATCH("Min",PlayingTime!$B$2:$Z$2,0),0),0)</f>
        <v>693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693</v>
      </c>
      <c r="L69" s="31">
        <f>IFERROR(VLOOKUP(A69,PlayerStats!$B$1:$Z$999,MATCH("xG",PlayerStats!$B$2:$Z$2,0),0),0)</f>
        <v>1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1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</v>
      </c>
      <c r="V69" s="41">
        <f t="shared" si="7"/>
        <v>29</v>
      </c>
      <c r="X69" s="42" t="str">
        <f>API!M69&amp;" "&amp;API!V69</f>
        <v>Philip Billing</v>
      </c>
      <c r="Y69" s="42">
        <f>API!AC69</f>
        <v>23</v>
      </c>
    </row>
    <row r="70" spans="1:25">
      <c r="A70" s="31" t="str">
        <f>IF([1]FINAL!A70=0,"",[1]FINAL!A70)</f>
        <v>Nathan Patterson</v>
      </c>
      <c r="B70" s="31" t="str">
        <f>IF([1]FINAL!B70=0,"",[1]FINAL!B70)</f>
        <v>Patterson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EVE</v>
      </c>
      <c r="F70" s="43">
        <f>IFERROR(VLOOKUP($E70,Table2!$B$1:$C$21,MATCH("MP",Table2!$B$1:$C$1,0),0),"")</f>
        <v>9</v>
      </c>
      <c r="G70" s="32">
        <f>IFERROR(VLOOKUP(A70,PlayingTime!$B$1:$Z$999,MATCH("Min",PlayingTime!$B$2:$Z$2,0),0),0)</f>
        <v>435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435</v>
      </c>
      <c r="L70" s="31">
        <f>IFERROR(VLOOKUP(A70,PlayerStats!$B$1:$Z$999,MATCH("xG",PlayerStats!$B$2:$Z$2,0),0),0)</f>
        <v>0.3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0.3</v>
      </c>
      <c r="Q70" s="31">
        <f>IFERROR(VLOOKUP(A70,PlayerStats!$B$1:$Z$999,MATCH("xAG",PlayerStats!$B$2:$Z$2,0),0),0)</f>
        <v>1.1000000000000001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1.1000000000000001</v>
      </c>
      <c r="V70" s="41">
        <f t="shared" si="7"/>
        <v>12</v>
      </c>
      <c r="X70" s="42" t="str">
        <f>API!M70&amp;" "&amp;API!V70</f>
        <v>David Brooks</v>
      </c>
      <c r="Y70" s="42">
        <f>API!AC70</f>
        <v>15</v>
      </c>
    </row>
    <row r="71" spans="1:25">
      <c r="A71" s="31" t="str">
        <f>IF([1]FINAL!A71=0,"",[1]FINAL!A71)</f>
        <v>Douglas Luiz Soares de Paulo</v>
      </c>
      <c r="B71" s="31" t="str">
        <f>IF([1]FINAL!B71=0,"",[1]FINAL!B71)</f>
        <v>Douglas Luiz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AVL</v>
      </c>
      <c r="F71" s="43">
        <f>IFERROR(VLOOKUP($E71,Table2!$B$1:$C$21,MATCH("MP",Table2!$B$1:$C$1,0),0),"")</f>
        <v>9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759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759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3.2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3.2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0.6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0.6</v>
      </c>
      <c r="V71" s="41">
        <f t="shared" si="7"/>
        <v>49</v>
      </c>
      <c r="X71" s="42" t="str">
        <f>API!M71&amp;" "&amp;API!V71</f>
        <v>Ryan Christie</v>
      </c>
      <c r="Y71" s="42">
        <f>API!AC71</f>
        <v>19</v>
      </c>
    </row>
    <row r="72" spans="1:25">
      <c r="A72" s="31" t="str">
        <f>IF([1]FINAL!A72=0,"",[1]FINAL!A72)</f>
        <v>Marcus Rashford</v>
      </c>
      <c r="B72" s="31" t="str">
        <f>IF([1]FINAL!B72=0,"",[1]FINAL!B72)</f>
        <v>Rashford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MUN</v>
      </c>
      <c r="F72" s="43">
        <f>IFERROR(VLOOKUP($E72,Table2!$B$1:$C$21,MATCH("MP",Table2!$B$1:$C$1,0),0),"")</f>
        <v>9</v>
      </c>
      <c r="G72" s="32">
        <f>IFERROR(VLOOKUP(A72,PlayingTime!$B$1:$Z$999,MATCH("Min",PlayingTime!$B$2:$Z$2,0),0),0)</f>
        <v>756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756</v>
      </c>
      <c r="L72" s="31">
        <f>IFERROR(VLOOKUP(A72,PlayerStats!$B$1:$Z$999,MATCH("xG",PlayerStats!$B$2:$Z$2,0),0),0)</f>
        <v>3.1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3.1</v>
      </c>
      <c r="Q72" s="31">
        <f>IFERROR(VLOOKUP(A72,PlayerStats!$B$1:$Z$999,MATCH("xAG",PlayerStats!$B$2:$Z$2,0),0),0)</f>
        <v>1.1000000000000001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1.1000000000000001</v>
      </c>
      <c r="V72" s="41">
        <f t="shared" si="7"/>
        <v>30</v>
      </c>
      <c r="X72" s="42" t="str">
        <f>API!M72&amp;" "&amp;API!V72</f>
        <v>Lewis Cook</v>
      </c>
      <c r="Y72" s="42">
        <f>API!AC72</f>
        <v>10</v>
      </c>
    </row>
    <row r="73" spans="1:25">
      <c r="A73" s="31" t="str">
        <f>IF([1]FINAL!A73=0,"",[1]FINAL!A73)</f>
        <v>Callum Hudson-Odoi</v>
      </c>
      <c r="B73" s="31" t="str">
        <f>IF([1]FINAL!B73=0,"",[1]FINAL!B73)</f>
        <v>Hudson-Odoi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NFO</v>
      </c>
      <c r="F73" s="43">
        <f>IFERROR(VLOOKUP($E73,Table2!$B$1:$C$21,MATCH("MP",Table2!$B$1:$C$1,0),0),"")</f>
        <v>9</v>
      </c>
      <c r="G73" s="32">
        <f>IFERROR(VLOOKUP(A73,PlayingTime!$B$1:$Z$999,MATCH("Min",PlayingTime!$B$2:$Z$2,0),0),0)</f>
        <v>229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229</v>
      </c>
      <c r="L73" s="31">
        <f>IFERROR(VLOOKUP(A73,PlayerStats!$B$1:$Z$999,MATCH("xG",PlayerStats!$B$2:$Z$2,0),0),0)</f>
        <v>0.1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0.1</v>
      </c>
      <c r="Q73" s="31">
        <f>IFERROR(VLOOKUP(A73,PlayerStats!$B$1:$Z$999,MATCH("xAG",PlayerStats!$B$2:$Z$2,0),0),0)</f>
        <v>0.2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0.2</v>
      </c>
      <c r="V73" s="41">
        <f t="shared" si="7"/>
        <v>15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Dominic Solanke</v>
      </c>
      <c r="B74" s="31" t="str">
        <f>IF([1]FINAL!B74=0,"",[1]FINAL!B74)</f>
        <v>Solanke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BOU</v>
      </c>
      <c r="F74" s="43">
        <f>IFERROR(VLOOKUP($E74,Table2!$B$1:$C$21,MATCH("MP",Table2!$B$1:$C$1,0),0),"")</f>
        <v>9</v>
      </c>
      <c r="G74" s="32">
        <f>IFERROR(VLOOKUP(A74,PlayingTime!$B$1:$Z$999,MATCH("Min",PlayingTime!$B$2:$Z$2,0),0),0)</f>
        <v>804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804</v>
      </c>
      <c r="L74" s="31">
        <f>IFERROR(VLOOKUP(A74,PlayerStats!$B$1:$Z$999,MATCH("xG",PlayerStats!$B$2:$Z$2,0),0),0)</f>
        <v>3.5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3.5</v>
      </c>
      <c r="Q74" s="31">
        <f>IFERROR(VLOOKUP(A74,PlayerStats!$B$1:$Z$999,MATCH("xAG",PlayerStats!$B$2:$Z$2,0),0),0)</f>
        <v>0.5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0.5</v>
      </c>
      <c r="V74" s="41">
        <f t="shared" si="7"/>
        <v>39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Kai Havertz</v>
      </c>
      <c r="B75" s="31" t="str">
        <f>IF([1]FINAL!B75=0,"",[1]FINAL!B75)</f>
        <v>Havertz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ARS</v>
      </c>
      <c r="F75" s="43">
        <f>IFERROR(VLOOKUP($E75,Table2!$B$1:$C$21,MATCH("MP",Table2!$B$1:$C$1,0),0),"")</f>
        <v>9</v>
      </c>
      <c r="G75" s="32">
        <f>IFERROR(VLOOKUP(A75,PlayingTime!$B$1:$Z$999,MATCH("Min",PlayingTime!$B$2:$Z$2,0),0),0)</f>
        <v>476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476</v>
      </c>
      <c r="L75" s="31">
        <f>IFERROR(VLOOKUP(A75,PlayerStats!$B$1:$Z$999,MATCH("xG",PlayerStats!$B$2:$Z$2,0),0),0)</f>
        <v>1.6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1.6</v>
      </c>
      <c r="Q75" s="31">
        <f>IFERROR(VLOOKUP(A75,PlayerStats!$B$1:$Z$999,MATCH("xAG",PlayerStats!$B$2:$Z$2,0),0),0)</f>
        <v>0.7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0.7</v>
      </c>
      <c r="V75" s="41">
        <f t="shared" si="7"/>
        <v>20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Dejan Kulusevski</v>
      </c>
      <c r="B76" s="31" t="str">
        <f>IF([1]FINAL!B76=0,"",[1]FINAL!B76)</f>
        <v>Kulusevski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TOT</v>
      </c>
      <c r="F76" s="43">
        <f>IFERROR(VLOOKUP($E76,Table2!$B$1:$C$21,MATCH("MP",Table2!$B$1:$C$1,0),0),"")</f>
        <v>9</v>
      </c>
      <c r="G76" s="32">
        <f>IFERROR(VLOOKUP(A76,PlayingTime!$B$1:$Z$999,MATCH("Min",PlayingTime!$B$2:$Z$2,0),0),0)</f>
        <v>801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801</v>
      </c>
      <c r="L76" s="31">
        <f>IFERROR(VLOOKUP(A76,PlayerStats!$B$1:$Z$999,MATCH("xG",PlayerStats!$B$2:$Z$2,0),0),0)</f>
        <v>1.1000000000000001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1.1000000000000001</v>
      </c>
      <c r="Q76" s="31">
        <f>IFERROR(VLOOKUP(A76,PlayerStats!$B$1:$Z$999,MATCH("xAG",PlayerStats!$B$2:$Z$2,0),0),0)</f>
        <v>2.4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2.4</v>
      </c>
      <c r="V76" s="41">
        <f t="shared" si="7"/>
        <v>34</v>
      </c>
      <c r="X76" s="42" t="str">
        <f>API!M76&amp;" "&amp;API!V76</f>
        <v>Lloyd Kelly</v>
      </c>
      <c r="Y76" s="42">
        <f>API!AC76</f>
        <v>11</v>
      </c>
    </row>
    <row r="77" spans="1:25">
      <c r="A77" s="31" t="str">
        <f>IF([1]FINAL!A77=0,"",[1]FINAL!A77)</f>
        <v>Andrew Robertson</v>
      </c>
      <c r="B77" s="31" t="str">
        <f>IF([1]FINAL!B77=0,"",[1]FINAL!B77)</f>
        <v>Robertson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LIV</v>
      </c>
      <c r="F77" s="43">
        <f>IFERROR(VLOOKUP($E77,Table2!$B$1:$C$21,MATCH("MP",Table2!$B$1:$C$1,0),0),"")</f>
        <v>9</v>
      </c>
      <c r="G77" s="32">
        <f>IFERROR(VLOOKUP(A77,PlayingTime!$B$1:$Z$999,MATCH("Min",PlayingTime!$B$2:$Z$2,0),0),0)</f>
        <v>720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720</v>
      </c>
      <c r="L77" s="31">
        <f>IFERROR(VLOOKUP(A77,PlayerStats!$B$1:$Z$999,MATCH("xG",PlayerStats!$B$2:$Z$2,0),0),0)</f>
        <v>0.5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0.5</v>
      </c>
      <c r="Q77" s="31">
        <f>IFERROR(VLOOKUP(A77,PlayerStats!$B$1:$Z$999,MATCH("xAG",PlayerStats!$B$2:$Z$2,0),0),0)</f>
        <v>1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</v>
      </c>
      <c r="V77" s="41">
        <f t="shared" si="7"/>
        <v>26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Sean Longstaff</v>
      </c>
      <c r="B78" s="31" t="str">
        <f>IF([1]FINAL!B78=0,"",[1]FINAL!B78)</f>
        <v>Longstaff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NEW</v>
      </c>
      <c r="F78" s="43">
        <f>IFERROR(VLOOKUP($E78,Table2!$B$1:$C$21,MATCH("MP",Table2!$B$1:$C$1,0),0),"")</f>
        <v>9</v>
      </c>
      <c r="G78" s="32">
        <f>IFERROR(VLOOKUP(A78,PlayingTime!$B$1:$Z$999,MATCH("Min",PlayingTime!$B$2:$Z$2,0),0),0)</f>
        <v>542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542</v>
      </c>
      <c r="L78" s="31">
        <f>IFERROR(VLOOKUP(A78,PlayerStats!$B$1:$Z$999,MATCH("xG",PlayerStats!$B$2:$Z$2,0),0),0)</f>
        <v>1.1000000000000001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1.1000000000000001</v>
      </c>
      <c r="Q78" s="31">
        <f>IFERROR(VLOOKUP(A78,PlayerStats!$B$1:$Z$999,MATCH("xAG",PlayerStats!$B$2:$Z$2,0),0),0)</f>
        <v>0.9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0.9</v>
      </c>
      <c r="V78" s="41">
        <f t="shared" si="7"/>
        <v>32</v>
      </c>
      <c r="X78" s="42" t="str">
        <f>API!M78&amp;" "&amp;API!V78</f>
        <v>Justin Kluivert</v>
      </c>
      <c r="Y78" s="42">
        <f>API!AC78</f>
        <v>9</v>
      </c>
    </row>
    <row r="79" spans="1:25">
      <c r="A79" s="31" t="str">
        <f>IF([1]FINAL!A79=0,"",[1]FINAL!A79)</f>
        <v>Destiny Udogie</v>
      </c>
      <c r="B79" s="31" t="str">
        <f>IF([1]FINAL!B79=0,"",[1]FINAL!B79)</f>
        <v>Udogie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TOT</v>
      </c>
      <c r="F79" s="43">
        <f>IFERROR(VLOOKUP($E79,Table2!$B$1:$C$21,MATCH("MP",Table2!$B$1:$C$1,0),0),"")</f>
        <v>9</v>
      </c>
      <c r="G79" s="32">
        <f>IFERROR(VLOOKUP(A79,PlayingTime!$B$1:$Z$999,MATCH("Min",PlayingTime!$B$2:$Z$2,0),0),0)</f>
        <v>728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728</v>
      </c>
      <c r="L79" s="31">
        <f>IFERROR(VLOOKUP(A79,PlayerStats!$B$1:$Z$999,MATCH("xG",PlayerStats!$B$2:$Z$2,0),0),0)</f>
        <v>0.2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0.2</v>
      </c>
      <c r="Q79" s="31">
        <f>IFERROR(VLOOKUP(A79,PlayerStats!$B$1:$Z$999,MATCH("xAG",PlayerStats!$B$2:$Z$2,0),0),0)</f>
        <v>0.7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0.7</v>
      </c>
      <c r="V79" s="41">
        <f t="shared" si="7"/>
        <v>33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Cristian Romero</v>
      </c>
      <c r="B80" s="31" t="str">
        <f>IF([1]FINAL!B80=0,"",[1]FINAL!B80)</f>
        <v>Romero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TOT</v>
      </c>
      <c r="F80" s="43">
        <f>IFERROR(VLOOKUP($E80,Table2!$B$1:$C$21,MATCH("MP",Table2!$B$1:$C$1,0),0),"")</f>
        <v>9</v>
      </c>
      <c r="G80" s="32">
        <f>IFERROR(VLOOKUP(A80,PlayingTime!$B$1:$Z$999,MATCH("Min",PlayingTime!$B$2:$Z$2,0),0),0)</f>
        <v>733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733</v>
      </c>
      <c r="L80" s="31">
        <f>IFERROR(VLOOKUP(A80,PlayerStats!$B$1:$Z$999,MATCH("xG",PlayerStats!$B$2:$Z$2,0),0),0)</f>
        <v>0.9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0.9</v>
      </c>
      <c r="Q80" s="31">
        <f>IFERROR(VLOOKUP(A80,PlayerStats!$B$1:$Z$999,MATCH("xAG",PlayerStats!$B$2:$Z$2,0),0),0)</f>
        <v>0.2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0.2</v>
      </c>
      <c r="V80" s="41">
        <f t="shared" si="7"/>
        <v>44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James Garner</v>
      </c>
      <c r="B81" s="31" t="str">
        <f>IF([1]FINAL!B81=0,"",[1]FINAL!B81)</f>
        <v>Garner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EVE</v>
      </c>
      <c r="F81" s="43">
        <f>IFERROR(VLOOKUP($E81,Table2!$B$1:$C$21,MATCH("MP",Table2!$B$1:$C$1,0),0),"")</f>
        <v>9</v>
      </c>
      <c r="G81" s="32">
        <f>IFERROR(VLOOKUP(A81,PlayingTime!$B$1:$Z$999,MATCH("Min",PlayingTime!$B$2:$Z$2,0),0),0)</f>
        <v>707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707</v>
      </c>
      <c r="L81" s="31">
        <f>IFERROR(VLOOKUP(A81,PlayerStats!$B$1:$Z$999,MATCH("xG",PlayerStats!$B$2:$Z$2,0),0),0)</f>
        <v>1.1000000000000001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1.1000000000000001</v>
      </c>
      <c r="Q81" s="31">
        <f>IFERROR(VLOOKUP(A81,PlayerStats!$B$1:$Z$999,MATCH("xAG",PlayerStats!$B$2:$Z$2,0),0),0)</f>
        <v>1.9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1.9</v>
      </c>
      <c r="V81" s="41">
        <f t="shared" si="7"/>
        <v>27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Gabriel Martinelli Silva</v>
      </c>
      <c r="B82" s="31" t="str">
        <f>IF([1]FINAL!B82=0,"",[1]FINAL!B82)</f>
        <v>Martinelli</v>
      </c>
      <c r="C82" s="31" t="str">
        <f>IF([1]FINAL!C82=0,"",[1]FINAL!C82)</f>
        <v>Gabriel Martinelli</v>
      </c>
      <c r="D82" s="31" t="str">
        <f>IF([1]FINAL!D82=0,"",[1]FINAL!D82)</f>
        <v/>
      </c>
      <c r="E82" s="42" t="str">
        <f>[1]FINAL!M82</f>
        <v>ARS</v>
      </c>
      <c r="F82" s="43">
        <f>IFERROR(VLOOKUP($E82,Table2!$B$1:$C$21,MATCH("MP",Table2!$B$1:$C$1,0),0),"")</f>
        <v>9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478</v>
      </c>
      <c r="J82" s="32">
        <f>IFERROR(VLOOKUP(D82,PlayingTime!$B$1:$Z$999,MATCH("Min",PlayingTime!$B$2:$Z$2,0),0),0)</f>
        <v>0</v>
      </c>
      <c r="K82" s="37">
        <f t="shared" si="4"/>
        <v>478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0.8</v>
      </c>
      <c r="O82" s="31">
        <f>IFERROR(VLOOKUP(D82,PlayerStats!$B$1:$Z$999,MATCH("xG",PlayerStats!$B$2:$Z$2,0),0),0)</f>
        <v>0</v>
      </c>
      <c r="P82" s="39">
        <f t="shared" si="5"/>
        <v>0.8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0.6</v>
      </c>
      <c r="T82" s="31">
        <f>IFERROR(VLOOKUP(D82,PlayerStats!$B$1:$Z$999,MATCH("xAG",PlayerStats!$B$2:$Z$2,0),0),0)</f>
        <v>0</v>
      </c>
      <c r="U82" s="39">
        <f t="shared" si="6"/>
        <v>0.6</v>
      </c>
      <c r="V82" s="41">
        <f t="shared" si="7"/>
        <v>24</v>
      </c>
      <c r="X82" s="42" t="str">
        <f>API!M82&amp;" "&amp;API!V82</f>
        <v>Kieffer Moore</v>
      </c>
      <c r="Y82" s="42">
        <f>API!AC82</f>
        <v>5</v>
      </c>
    </row>
    <row r="83" spans="1:25">
      <c r="A83" s="31" t="str">
        <f>IF([1]FINAL!A83=0,"",[1]FINAL!A83)</f>
        <v>Kyle Walker</v>
      </c>
      <c r="B83" s="31" t="str">
        <f>IF([1]FINAL!B83=0,"",[1]FINAL!B83)</f>
        <v>Walker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MCI</v>
      </c>
      <c r="F83" s="43">
        <f>IFERROR(VLOOKUP($E83,Table2!$B$1:$C$21,MATCH("MP",Table2!$B$1:$C$1,0),0),"")</f>
        <v>9</v>
      </c>
      <c r="G83" s="32">
        <f>IFERROR(VLOOKUP(A83,PlayingTime!$B$1:$Z$999,MATCH("Min",PlayingTime!$B$2:$Z$2,0),0),0)</f>
        <v>809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809</v>
      </c>
      <c r="L83" s="31">
        <f>IFERROR(VLOOKUP(A83,PlayerStats!$B$1:$Z$999,MATCH("xG",PlayerStats!$B$2:$Z$2,0),0),0)</f>
        <v>0.1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0.1</v>
      </c>
      <c r="Q83" s="31">
        <f>IFERROR(VLOOKUP(A83,PlayerStats!$B$1:$Z$999,MATCH("xAG",PlayerStats!$B$2:$Z$2,0),0),0)</f>
        <v>0.9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0.9</v>
      </c>
      <c r="V83" s="41">
        <f t="shared" si="7"/>
        <v>33</v>
      </c>
      <c r="X83" s="42" t="str">
        <f>API!M83&amp;" "&amp;API!V83</f>
        <v>Norberto Murara Neto</v>
      </c>
      <c r="Y83" s="42">
        <f>API!AC83</f>
        <v>30</v>
      </c>
    </row>
    <row r="84" spans="1:25">
      <c r="A84" s="31" t="str">
        <f>IF([1]FINAL!A84=0,"",[1]FINAL!A84)</f>
        <v>Raphaël Varane</v>
      </c>
      <c r="B84" s="31" t="str">
        <f>IF([1]FINAL!B84=0,"",[1]FINAL!B84)</f>
        <v>R.Varane</v>
      </c>
      <c r="C84" s="31" t="str">
        <f>IF([1]FINAL!C84=0,"",[1]FINAL!C84)</f>
        <v>Raphael Varane</v>
      </c>
      <c r="D84" s="31" t="str">
        <f>IF([1]FINAL!D84=0,"",[1]FINAL!D84)</f>
        <v/>
      </c>
      <c r="E84" s="42" t="str">
        <f>[1]FINAL!M84</f>
        <v>MUN</v>
      </c>
      <c r="F84" s="43">
        <f>IFERROR(VLOOKUP($E84,Table2!$B$1:$C$21,MATCH("MP",Table2!$B$1:$C$1,0),0),"")</f>
        <v>9</v>
      </c>
      <c r="G84" s="32">
        <f>IFERROR(VLOOKUP(A84,PlayingTime!$B$1:$Z$999,MATCH("Min",PlayingTime!$B$2:$Z$2,0),0),0)</f>
        <v>330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330</v>
      </c>
      <c r="L84" s="31">
        <f>IFERROR(VLOOKUP(A84,PlayerStats!$B$1:$Z$999,MATCH("xG",PlayerStats!$B$2:$Z$2,0),0),0)</f>
        <v>1.1000000000000001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1.1000000000000001</v>
      </c>
      <c r="Q84" s="31">
        <f>IFERROR(VLOOKUP(A84,PlayerStats!$B$1:$Z$999,MATCH("xAG",PlayerStats!$B$2:$Z$2,0),0),0)</f>
        <v>0.1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0.1</v>
      </c>
      <c r="V84" s="41">
        <f t="shared" si="7"/>
        <v>19</v>
      </c>
      <c r="X84" s="42" t="str">
        <f>API!M84&amp;" "&amp;API!V84</f>
        <v>Dango Ouattara</v>
      </c>
      <c r="Y84" s="42">
        <f>API!AC84</f>
        <v>7</v>
      </c>
    </row>
    <row r="85" spans="1:25">
      <c r="A85" s="31" t="str">
        <f>IF([1]FINAL!A85=0,"",[1]FINAL!A85)</f>
        <v>Fabian Schär</v>
      </c>
      <c r="B85" s="31" t="str">
        <f>IF([1]FINAL!B85=0,"",[1]FINAL!B85)</f>
        <v>Schär</v>
      </c>
      <c r="C85" s="31" t="str">
        <f>IF([1]FINAL!C85=0,"",[1]FINAL!C85)</f>
        <v>Schar</v>
      </c>
      <c r="D85" s="31" t="str">
        <f>IF([1]FINAL!D85=0,"",[1]FINAL!D85)</f>
        <v>Fabian Schar</v>
      </c>
      <c r="E85" s="42" t="str">
        <f>[1]FINAL!M85</f>
        <v>NEW</v>
      </c>
      <c r="F85" s="43">
        <f>IFERROR(VLOOKUP($E85,Table2!$B$1:$C$21,MATCH("MP",Table2!$B$1:$C$1,0),0),"")</f>
        <v>9</v>
      </c>
      <c r="G85" s="32">
        <f>IFERROR(VLOOKUP(A85,PlayingTime!$B$1:$Z$999,MATCH("Min",PlayingTime!$B$2:$Z$2,0),0),0)</f>
        <v>810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810</v>
      </c>
      <c r="L85" s="31">
        <f>IFERROR(VLOOKUP(A85,PlayerStats!$B$1:$Z$999,MATCH("xG",PlayerStats!$B$2:$Z$2,0),0),0)</f>
        <v>0.5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0.5</v>
      </c>
      <c r="Q85" s="31">
        <f>IFERROR(VLOOKUP(A85,PlayerStats!$B$1:$Z$999,MATCH("xAG",PlayerStats!$B$2:$Z$2,0),0),0)</f>
        <v>0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</v>
      </c>
      <c r="V85" s="41">
        <f t="shared" si="7"/>
        <v>33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Tyrick Mitchell</v>
      </c>
      <c r="B86" s="31" t="str">
        <f>IF([1]FINAL!B86=0,"",[1]FINAL!B86)</f>
        <v>Mitchell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CRY</v>
      </c>
      <c r="F86" s="43">
        <f>IFERROR(VLOOKUP($E86,Table2!$B$1:$C$21,MATCH("MP",Table2!$B$1:$C$1,0),0),"")</f>
        <v>9</v>
      </c>
      <c r="G86" s="32">
        <f>IFERROR(VLOOKUP(A86,PlayingTime!$B$1:$Z$999,MATCH("Min",PlayingTime!$B$2:$Z$2,0),0),0)</f>
        <v>810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810</v>
      </c>
      <c r="L86" s="31">
        <f>IFERROR(VLOOKUP(A86,PlayerStats!$B$1:$Z$999,MATCH("xG",PlayerStats!$B$2:$Z$2,0),0),0)</f>
        <v>0.1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0.1</v>
      </c>
      <c r="Q86" s="31">
        <f>IFERROR(VLOOKUP(A86,PlayerStats!$B$1:$Z$999,MATCH("xAG",PlayerStats!$B$2:$Z$2,0),0),0)</f>
        <v>0.7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0.7</v>
      </c>
      <c r="V86" s="41">
        <f t="shared" si="7"/>
        <v>33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Yoane Wissa</v>
      </c>
      <c r="B87" s="31" t="str">
        <f>IF([1]FINAL!B87=0,"",[1]FINAL!B87)</f>
        <v>Wissa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BRE</v>
      </c>
      <c r="F87" s="43">
        <f>IFERROR(VLOOKUP($E87,Table2!$B$1:$C$21,MATCH("MP",Table2!$B$1:$C$1,0),0),"")</f>
        <v>9</v>
      </c>
      <c r="G87" s="32">
        <f>IFERROR(VLOOKUP(A87,PlayingTime!$B$1:$Z$999,MATCH("Min",PlayingTime!$B$2:$Z$2,0),0),0)</f>
        <v>758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758</v>
      </c>
      <c r="L87" s="31">
        <f>IFERROR(VLOOKUP(A87,PlayerStats!$B$1:$Z$999,MATCH("xG",PlayerStats!$B$2:$Z$2,0),0),0)</f>
        <v>4.4000000000000004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4.4000000000000004</v>
      </c>
      <c r="Q87" s="31">
        <f>IFERROR(VLOOKUP(A87,PlayerStats!$B$1:$Z$999,MATCH("xAG",PlayerStats!$B$2:$Z$2,0),0),0)</f>
        <v>0.9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0.9</v>
      </c>
      <c r="V87" s="41">
        <f t="shared" si="7"/>
        <v>42</v>
      </c>
      <c r="X87" s="42" t="str">
        <f>API!M87&amp;" "&amp;API!V87</f>
        <v>Joe Rothwell</v>
      </c>
      <c r="Y87" s="42">
        <f>API!AC87</f>
        <v>8</v>
      </c>
    </row>
    <row r="88" spans="1:25">
      <c r="A88" s="31" t="str">
        <f>IF([1]FINAL!A88=0,"",[1]FINAL!A88)</f>
        <v>Saïd Benrahma</v>
      </c>
      <c r="B88" s="31" t="str">
        <f>IF([1]FINAL!B88=0,"",[1]FINAL!B88)</f>
        <v>Benrahma</v>
      </c>
      <c r="C88" s="31" t="str">
        <f>IF([1]FINAL!C88=0,"",[1]FINAL!C88)</f>
        <v>Said Benrahma</v>
      </c>
      <c r="D88" s="31" t="str">
        <f>IF([1]FINAL!D88=0,"",[1]FINAL!D88)</f>
        <v/>
      </c>
      <c r="E88" s="42" t="str">
        <f>[1]FINAL!M88</f>
        <v>WHU</v>
      </c>
      <c r="F88" s="43">
        <f>IFERROR(VLOOKUP($E88,Table2!$B$1:$C$21,MATCH("MP",Table2!$B$1:$C$1,0),0),"")</f>
        <v>9</v>
      </c>
      <c r="G88" s="32">
        <f>IFERROR(VLOOKUP(A88,PlayingTime!$B$1:$Z$999,MATCH("Min",PlayingTime!$B$2:$Z$2,0),0),0)</f>
        <v>339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339</v>
      </c>
      <c r="L88" s="31">
        <f>IFERROR(VLOOKUP(A88,PlayerStats!$B$1:$Z$999,MATCH("xG",PlayerStats!$B$2:$Z$2,0),0),0)</f>
        <v>0.5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0.5</v>
      </c>
      <c r="Q88" s="31">
        <f>IFERROR(VLOOKUP(A88,PlayerStats!$B$1:$Z$999,MATCH("xAG",PlayerStats!$B$2:$Z$2,0),0),0)</f>
        <v>0.9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0.9</v>
      </c>
      <c r="V88" s="41">
        <f t="shared" si="7"/>
        <v>14</v>
      </c>
      <c r="X88" s="42" t="str">
        <f>API!M88&amp;" "&amp;API!V88</f>
        <v>Antoine Semenyo</v>
      </c>
      <c r="Y88" s="42">
        <f>API!AC88</f>
        <v>15</v>
      </c>
    </row>
    <row r="89" spans="1:25">
      <c r="A89" s="31" t="str">
        <f>IF([1]FINAL!A89=0,"",[1]FINAL!A89)</f>
        <v>Thiago Emiliano da Silva</v>
      </c>
      <c r="B89" s="31" t="str">
        <f>IF([1]FINAL!B89=0,"",[1]FINAL!B89)</f>
        <v>T.Silva</v>
      </c>
      <c r="C89" s="31" t="str">
        <f>IF([1]FINAL!C89=0,"",[1]FINAL!C89)</f>
        <v>T Silva</v>
      </c>
      <c r="D89" s="31" t="str">
        <f>IF([1]FINAL!D89=0,"",[1]FINAL!D89)</f>
        <v>Thiago Silva</v>
      </c>
      <c r="E89" s="42" t="str">
        <f>[1]FINAL!M89</f>
        <v>CHE</v>
      </c>
      <c r="F89" s="43">
        <f>IFERROR(VLOOKUP($E89,Table2!$B$1:$C$21,MATCH("MP",Table2!$B$1:$C$1,0),0),"")</f>
        <v>9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810</v>
      </c>
      <c r="K89" s="37">
        <f t="shared" si="4"/>
        <v>810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0.1</v>
      </c>
      <c r="P89" s="39">
        <f t="shared" si="5"/>
        <v>0.1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0.3</v>
      </c>
      <c r="U89" s="39">
        <f t="shared" si="6"/>
        <v>0.3</v>
      </c>
      <c r="V89" s="41">
        <f t="shared" si="7"/>
        <v>28</v>
      </c>
      <c r="X89" s="42" t="str">
        <f>API!M89&amp;" "&amp;API!V89</f>
        <v>Marcos Senesi</v>
      </c>
      <c r="Y89" s="42">
        <f>API!AC89</f>
        <v>9</v>
      </c>
    </row>
    <row r="90" spans="1:25">
      <c r="A90" s="31" t="str">
        <f>IF([1]FINAL!A90=0,"",[1]FINAL!A90)</f>
        <v>José Malheiro de Sá</v>
      </c>
      <c r="B90" s="31" t="str">
        <f>IF([1]FINAL!B90=0,"",[1]FINAL!B90)</f>
        <v>José Sá</v>
      </c>
      <c r="C90" s="31" t="str">
        <f>IF([1]FINAL!C90=0,"",[1]FINAL!C90)</f>
        <v>Sa</v>
      </c>
      <c r="D90" s="31" t="str">
        <f>IF([1]FINAL!D90=0,"",[1]FINAL!D90)</f>
        <v/>
      </c>
      <c r="E90" s="42" t="str">
        <f>[1]FINAL!M90</f>
        <v>WOL</v>
      </c>
      <c r="F90" s="43">
        <f>IFERROR(VLOOKUP($E90,Table2!$B$1:$C$21,MATCH("MP",Table2!$B$1:$C$1,0),0),"")</f>
        <v>9</v>
      </c>
      <c r="G90" s="32">
        <f>IFERROR(VLOOKUP(A90,PlayingTime!$B$1:$Z$999,MATCH("Min",PlayingTime!$B$2:$Z$2,0),0),0)</f>
        <v>0</v>
      </c>
      <c r="H90" s="32">
        <f>IFERROR(VLOOKUP(B90,PlayingTime!$B$1:$Z$999,MATCH("Min",PlayingTime!$B$2:$Z$2,0),0),0)</f>
        <v>810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810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32</v>
      </c>
      <c r="X90" s="42" t="str">
        <f>API!M90&amp;" "&amp;API!V90</f>
        <v>Adam Smith</v>
      </c>
      <c r="Y90" s="42">
        <f>API!AC90</f>
        <v>2</v>
      </c>
    </row>
    <row r="91" spans="1:25">
      <c r="A91" s="31" t="str">
        <f>IF([1]FINAL!A91=0,"",[1]FINAL!A91)</f>
        <v>Morgan Gibbs-White</v>
      </c>
      <c r="B91" s="31" t="str">
        <f>IF([1]FINAL!B91=0,"",[1]FINAL!B91)</f>
        <v>Gibbs-White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NFO</v>
      </c>
      <c r="F91" s="43">
        <f>IFERROR(VLOOKUP($E91,Table2!$B$1:$C$21,MATCH("MP",Table2!$B$1:$C$1,0),0),"")</f>
        <v>9</v>
      </c>
      <c r="G91" s="32">
        <f>IFERROR(VLOOKUP(A91,PlayingTime!$B$1:$Z$999,MATCH("Min",PlayingTime!$B$2:$Z$2,0),0),0)</f>
        <v>751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751</v>
      </c>
      <c r="L91" s="31">
        <f>IFERROR(VLOOKUP(A91,PlayerStats!$B$1:$Z$999,MATCH("xG",PlayerStats!$B$2:$Z$2,0),0),0)</f>
        <v>1.2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1.2</v>
      </c>
      <c r="Q91" s="31">
        <f>IFERROR(VLOOKUP(A91,PlayerStats!$B$1:$Z$999,MATCH("xAG",PlayerStats!$B$2:$Z$2,0),0),0)</f>
        <v>2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2</v>
      </c>
      <c r="V91" s="41">
        <f t="shared" si="7"/>
        <v>23</v>
      </c>
      <c r="X91" s="42" t="str">
        <f>API!M91&amp;" "&amp;API!V91</f>
        <v>Dominic Solanke</v>
      </c>
      <c r="Y91" s="42">
        <f>API!AC91</f>
        <v>39</v>
      </c>
    </row>
    <row r="92" spans="1:25">
      <c r="A92" s="31" t="str">
        <f>IF([1]FINAL!A92=0,"",[1]FINAL!A92)</f>
        <v>Nicolas Jackson</v>
      </c>
      <c r="B92" s="31" t="str">
        <f>IF([1]FINAL!B92=0,"",[1]FINAL!B92)</f>
        <v>N.Jackson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CHE</v>
      </c>
      <c r="F92" s="43">
        <f>IFERROR(VLOOKUP($E92,Table2!$B$1:$C$21,MATCH("MP",Table2!$B$1:$C$1,0),0),"")</f>
        <v>9</v>
      </c>
      <c r="G92" s="32">
        <f>IFERROR(VLOOKUP(A92,PlayingTime!$B$1:$Z$999,MATCH("Min",PlayingTime!$B$2:$Z$2,0),0),0)</f>
        <v>579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579</v>
      </c>
      <c r="L92" s="31">
        <f>IFERROR(VLOOKUP(A92,PlayerStats!$B$1:$Z$999,MATCH("xG",PlayerStats!$B$2:$Z$2,0),0),0)</f>
        <v>4.0999999999999996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4.0999999999999996</v>
      </c>
      <c r="Q92" s="31">
        <f>IFERROR(VLOOKUP(A92,PlayerStats!$B$1:$Z$999,MATCH("xAG",PlayerStats!$B$2:$Z$2,0),0),0)</f>
        <v>0.5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0.5</v>
      </c>
      <c r="V92" s="41">
        <f t="shared" si="7"/>
        <v>19</v>
      </c>
      <c r="X92" s="42" t="str">
        <f>API!M92&amp;" "&amp;API!V92</f>
        <v>Marcus Tavernier</v>
      </c>
      <c r="Y92" s="42">
        <f>API!AC92</f>
        <v>14</v>
      </c>
    </row>
    <row r="93" spans="1:25">
      <c r="A93" s="31" t="str">
        <f>IF([1]FINAL!A93=0,"",[1]FINAL!A93)</f>
        <v>Declan Rice</v>
      </c>
      <c r="B93" s="31" t="str">
        <f>IF([1]FINAL!B93=0,"",[1]FINAL!B93)</f>
        <v>Rice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ARS</v>
      </c>
      <c r="F93" s="43">
        <f>IFERROR(VLOOKUP($E93,Table2!$B$1:$C$21,MATCH("MP",Table2!$B$1:$C$1,0),0),"")</f>
        <v>9</v>
      </c>
      <c r="G93" s="32">
        <f>IFERROR(VLOOKUP(A93,PlayingTime!$B$1:$Z$999,MATCH("Min",PlayingTime!$B$2:$Z$2,0),0),0)</f>
        <v>754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754</v>
      </c>
      <c r="L93" s="31">
        <f>IFERROR(VLOOKUP(A93,PlayerStats!$B$1:$Z$999,MATCH("xG",PlayerStats!$B$2:$Z$2,0),0),0)</f>
        <v>0.7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0.7</v>
      </c>
      <c r="Q93" s="31">
        <f>IFERROR(VLOOKUP(A93,PlayerStats!$B$1:$Z$999,MATCH("xAG",PlayerStats!$B$2:$Z$2,0),0),0)</f>
        <v>0.9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0.9</v>
      </c>
      <c r="V93" s="41">
        <f t="shared" si="7"/>
        <v>36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Alisson Ramses Becker</v>
      </c>
      <c r="B94" s="31" t="str">
        <f>IF([1]FINAL!B94=0,"",[1]FINAL!B94)</f>
        <v>A.Becker</v>
      </c>
      <c r="C94" s="31" t="str">
        <f>IF([1]FINAL!C94=0,"",[1]FINAL!C94)</f>
        <v>Alisson</v>
      </c>
      <c r="D94" s="31" t="str">
        <f>IF([1]FINAL!D94=0,"",[1]FINAL!D94)</f>
        <v/>
      </c>
      <c r="E94" s="42" t="str">
        <f>[1]FINAL!M94</f>
        <v>LIV</v>
      </c>
      <c r="F94" s="43">
        <f>IFERROR(VLOOKUP($E94,Table2!$B$1:$C$21,MATCH("MP",Table2!$B$1:$C$1,0),0),"")</f>
        <v>9</v>
      </c>
      <c r="G94" s="32">
        <f>IFERROR(VLOOKUP(A94,PlayingTime!$B$1:$Z$999,MATCH("Min",PlayingTime!$B$2:$Z$2,0),0),0)</f>
        <v>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810</v>
      </c>
      <c r="J94" s="32">
        <f>IFERROR(VLOOKUP(D94,PlayingTime!$B$1:$Z$999,MATCH("Min",PlayingTime!$B$2:$Z$2,0),0),0)</f>
        <v>0</v>
      </c>
      <c r="K94" s="37">
        <f t="shared" si="4"/>
        <v>810</v>
      </c>
      <c r="L94" s="31">
        <f>IFERROR(VLOOKUP(A94,PlayerStats!$B$1:$Z$999,MATCH("xG",PlayerStats!$B$2:$Z$2,0),0),0)</f>
        <v>0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</v>
      </c>
      <c r="Q94" s="31">
        <f>IFERROR(VLOOKUP(A94,PlayerStats!$B$1:$Z$999,MATCH("xAG",PlayerStats!$B$2:$Z$2,0),0),0)</f>
        <v>0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</v>
      </c>
      <c r="V94" s="41">
        <f t="shared" si="7"/>
        <v>36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Miguel Almirón Rejala</v>
      </c>
      <c r="B95" s="31" t="str">
        <f>IF([1]FINAL!B95=0,"",[1]FINAL!B95)</f>
        <v>Almirón</v>
      </c>
      <c r="C95" s="31" t="str">
        <f>IF([1]FINAL!C95=0,"",[1]FINAL!C95)</f>
        <v>Miguel Almirón</v>
      </c>
      <c r="D95" s="31" t="str">
        <f>IF([1]FINAL!D95=0,"",[1]FINAL!D95)</f>
        <v>Miguel Almiron</v>
      </c>
      <c r="E95" s="42" t="str">
        <f>[1]FINAL!M95</f>
        <v>NEW</v>
      </c>
      <c r="F95" s="43">
        <f>IFERROR(VLOOKUP($E95,Table2!$B$1:$C$21,MATCH("MP",Table2!$B$1:$C$1,0),0),"")</f>
        <v>9</v>
      </c>
      <c r="G95" s="32">
        <f>IFERROR(VLOOKUP(A95,PlayingTime!$B$1:$Z$999,MATCH("Min",PlayingTime!$B$2:$Z$2,0),0),0)</f>
        <v>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585</v>
      </c>
      <c r="J95" s="32">
        <f>IFERROR(VLOOKUP(D95,PlayingTime!$B$1:$Z$999,MATCH("Min",PlayingTime!$B$2:$Z$2,0),0),0)</f>
        <v>0</v>
      </c>
      <c r="K95" s="37">
        <f t="shared" si="4"/>
        <v>585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1.3</v>
      </c>
      <c r="O95" s="31">
        <f>IFERROR(VLOOKUP(D95,PlayerStats!$B$1:$Z$999,MATCH("xG",PlayerStats!$B$2:$Z$2,0),0),0)</f>
        <v>0</v>
      </c>
      <c r="P95" s="39">
        <f t="shared" si="5"/>
        <v>1.3</v>
      </c>
      <c r="Q95" s="31">
        <f>IFERROR(VLOOKUP(A95,PlayerStats!$B$1:$Z$999,MATCH("xAG",PlayerStats!$B$2:$Z$2,0),0),0)</f>
        <v>0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0.4</v>
      </c>
      <c r="T95" s="31">
        <f>IFERROR(VLOOKUP(D95,PlayerStats!$B$1:$Z$999,MATCH("xAG",PlayerStats!$B$2:$Z$2,0),0),0)</f>
        <v>0</v>
      </c>
      <c r="U95" s="39">
        <f t="shared" si="6"/>
        <v>0.4</v>
      </c>
      <c r="V95" s="41">
        <f t="shared" si="7"/>
        <v>28</v>
      </c>
      <c r="X95" s="42" t="str">
        <f>API!M95&amp;" "&amp;API!V95</f>
        <v>Illia Zabarnyi</v>
      </c>
      <c r="Y95" s="42">
        <f>API!AC95</f>
        <v>12</v>
      </c>
    </row>
    <row r="96" spans="1:25">
      <c r="A96" s="31" t="str">
        <f>IF([1]FINAL!A96=0,"",[1]FINAL!A96)</f>
        <v>Dwight McNeil</v>
      </c>
      <c r="B96" s="31" t="str">
        <f>IF([1]FINAL!B96=0,"",[1]FINAL!B96)</f>
        <v>McNeil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EVE</v>
      </c>
      <c r="F96" s="43">
        <f>IFERROR(VLOOKUP($E96,Table2!$B$1:$C$21,MATCH("MP",Table2!$B$1:$C$1,0),0),"")</f>
        <v>9</v>
      </c>
      <c r="G96" s="32">
        <f>IFERROR(VLOOKUP(A96,PlayingTime!$B$1:$Z$999,MATCH("Min",PlayingTime!$B$2:$Z$2,0),0),0)</f>
        <v>411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411</v>
      </c>
      <c r="L96" s="31">
        <f>IFERROR(VLOOKUP(A96,PlayerStats!$B$1:$Z$999,MATCH("xG",PlayerStats!$B$2:$Z$2,0),0),0)</f>
        <v>0.6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0.6</v>
      </c>
      <c r="Q96" s="31">
        <f>IFERROR(VLOOKUP(A96,PlayerStats!$B$1:$Z$999,MATCH("xAG",PlayerStats!$B$2:$Z$2,0),0),0)</f>
        <v>1.8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1.8</v>
      </c>
      <c r="V96" s="41">
        <f t="shared" si="7"/>
        <v>14</v>
      </c>
      <c r="X96" s="42" t="str">
        <f>API!M96&amp;" "&amp;API!V96</f>
        <v>Milos Kerkez</v>
      </c>
      <c r="Y96" s="42">
        <f>API!AC96</f>
        <v>13</v>
      </c>
    </row>
    <row r="97" spans="1:25">
      <c r="A97" s="31" t="str">
        <f>IF([1]FINAL!A97=0,"",[1]FINAL!A97)</f>
        <v>Keane Lewis-Potter</v>
      </c>
      <c r="B97" s="31" t="str">
        <f>IF([1]FINAL!B97=0,"",[1]FINAL!B97)</f>
        <v>Lewis-Potter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BRE</v>
      </c>
      <c r="F97" s="43">
        <f>IFERROR(VLOOKUP($E97,Table2!$B$1:$C$21,MATCH("MP",Table2!$B$1:$C$1,0),0),"")</f>
        <v>9</v>
      </c>
      <c r="G97" s="32">
        <f>IFERROR(VLOOKUP(A97,PlayingTime!$B$1:$Z$999,MATCH("Min",PlayingTime!$B$2:$Z$2,0),0),0)</f>
        <v>222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222</v>
      </c>
      <c r="L97" s="31">
        <f>IFERROR(VLOOKUP(A97,PlayerStats!$B$1:$Z$999,MATCH("xG",PlayerStats!$B$2:$Z$2,0),0),0)</f>
        <v>1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</v>
      </c>
      <c r="Q97" s="31">
        <f>IFERROR(VLOOKUP(A97,PlayerStats!$B$1:$Z$999,MATCH("xAG",PlayerStats!$B$2:$Z$2,0),0),0)</f>
        <v>0.1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0.1</v>
      </c>
      <c r="V97" s="41">
        <f t="shared" si="7"/>
        <v>8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Elliot Anderson</v>
      </c>
      <c r="B98" s="31" t="str">
        <f>IF([1]FINAL!B98=0,"",[1]FINAL!B98)</f>
        <v>Anderson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NEW</v>
      </c>
      <c r="F98" s="43">
        <f>IFERROR(VLOOKUP($E98,Table2!$B$1:$C$21,MATCH("MP",Table2!$B$1:$C$1,0),0),"")</f>
        <v>9</v>
      </c>
      <c r="G98" s="32">
        <f>IFERROR(VLOOKUP(A98,PlayingTime!$B$1:$Z$999,MATCH("Min",PlayingTime!$B$2:$Z$2,0),0),0)</f>
        <v>411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411</v>
      </c>
      <c r="L98" s="31">
        <f>IFERROR(VLOOKUP(A98,PlayerStats!$B$1:$Z$999,MATCH("xG",PlayerStats!$B$2:$Z$2,0),0),0)</f>
        <v>0.7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0.7</v>
      </c>
      <c r="Q98" s="31">
        <f>IFERROR(VLOOKUP(A98,PlayerStats!$B$1:$Z$999,MATCH("xAG",PlayerStats!$B$2:$Z$2,0),0),0)</f>
        <v>0.9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0.9</v>
      </c>
      <c r="V98" s="41">
        <f t="shared" si="7"/>
        <v>19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Nick Pope</v>
      </c>
      <c r="B99" s="31" t="str">
        <f>IF([1]FINAL!B99=0,"",[1]FINAL!B99)</f>
        <v>Pope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NEW</v>
      </c>
      <c r="F99" s="43">
        <f>IFERROR(VLOOKUP($E99,Table2!$B$1:$C$21,MATCH("MP",Table2!$B$1:$C$1,0),0),"")</f>
        <v>9</v>
      </c>
      <c r="G99" s="32">
        <f>IFERROR(VLOOKUP(A99,PlayingTime!$B$1:$Z$999,MATCH("Min",PlayingTime!$B$2:$Z$2,0),0),0)</f>
        <v>810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810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</v>
      </c>
      <c r="V99" s="41">
        <f t="shared" si="7"/>
        <v>35</v>
      </c>
      <c r="X99" s="42" t="str">
        <f>API!M99&amp;" "&amp;API!V99</f>
        <v>Max Aarons</v>
      </c>
      <c r="Y99" s="42">
        <f>API!AC99</f>
        <v>13</v>
      </c>
    </row>
    <row r="100" spans="1:25">
      <c r="A100" s="31" t="str">
        <f>IF([1]FINAL!A100=0,"",[1]FINAL!A100)</f>
        <v>Cameron Archer</v>
      </c>
      <c r="B100" s="31" t="str">
        <f>IF([1]FINAL!B100=0,"",[1]FINAL!B100)</f>
        <v>Archer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SHU</v>
      </c>
      <c r="F100" s="43">
        <f>IFERROR(VLOOKUP($E100,Table2!$B$1:$C$21,MATCH("MP",Table2!$B$1:$C$1,0),0),"")</f>
        <v>9</v>
      </c>
      <c r="G100" s="32">
        <f>IFERROR(VLOOKUP(A100,PlayingTime!$B$1:$Z$999,MATCH("Min",PlayingTime!$B$2:$Z$2,0),0),0)</f>
        <v>500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500</v>
      </c>
      <c r="L100" s="31">
        <f>IFERROR(VLOOKUP(A100,PlayerStats!$B$1:$Z$999,MATCH("xG",PlayerStats!$B$2:$Z$2,0),0),0)</f>
        <v>0.6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0.6</v>
      </c>
      <c r="Q100" s="31">
        <f>IFERROR(VLOOKUP(A100,PlayerStats!$B$1:$Z$999,MATCH("xAG",PlayerStats!$B$2:$Z$2,0),0),0)</f>
        <v>0.5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0.5</v>
      </c>
      <c r="V100" s="41">
        <f t="shared" si="7"/>
        <v>21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Virgil van Dijk</v>
      </c>
      <c r="B101" s="31" t="str">
        <f>IF([1]FINAL!B101=0,"",[1]FINAL!B101)</f>
        <v>Virgil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LIV</v>
      </c>
      <c r="F101" s="43">
        <f>IFERROR(VLOOKUP($E101,Table2!$B$1:$C$21,MATCH("MP",Table2!$B$1:$C$1,0),0),"")</f>
        <v>9</v>
      </c>
      <c r="G101" s="32">
        <f>IFERROR(VLOOKUP(A101,PlayingTime!$B$1:$Z$999,MATCH("Min",PlayingTime!$B$2:$Z$2,0),0),0)</f>
        <v>567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567</v>
      </c>
      <c r="L101" s="31">
        <f>IFERROR(VLOOKUP(A101,PlayerStats!$B$1:$Z$999,MATCH("xG",PlayerStats!$B$2:$Z$2,0),0),0)</f>
        <v>0.6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0.6</v>
      </c>
      <c r="Q101" s="31">
        <f>IFERROR(VLOOKUP(A101,PlayerStats!$B$1:$Z$999,MATCH("xAG",PlayerStats!$B$2:$Z$2,0),0),0)</f>
        <v>1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1</v>
      </c>
      <c r="V101" s="41">
        <f t="shared" si="7"/>
        <v>20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Mykhailo Mudryk</v>
      </c>
      <c r="B102" s="31" t="str">
        <f>IF([1]FINAL!B102=0,"",[1]FINAL!B102)</f>
        <v>Mudryk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CHE</v>
      </c>
      <c r="F102" s="43">
        <f>IFERROR(VLOOKUP($E102,Table2!$B$1:$C$21,MATCH("MP",Table2!$B$1:$C$1,0),0),"")</f>
        <v>9</v>
      </c>
      <c r="G102" s="32">
        <f>IFERROR(VLOOKUP(A102,PlayingTime!$B$1:$Z$999,MATCH("Min",PlayingTime!$B$2:$Z$2,0),0),0)</f>
        <v>309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309</v>
      </c>
      <c r="L102" s="31">
        <f>IFERROR(VLOOKUP(A102,PlayerStats!$B$1:$Z$999,MATCH("xG",PlayerStats!$B$2:$Z$2,0),0),0)</f>
        <v>0.7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0.7</v>
      </c>
      <c r="Q102" s="31">
        <f>IFERROR(VLOOKUP(A102,PlayerStats!$B$1:$Z$999,MATCH("xAG",PlayerStats!$B$2:$Z$2,0),0),0)</f>
        <v>0.8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0.8</v>
      </c>
      <c r="V102" s="41">
        <f t="shared" si="7"/>
        <v>29</v>
      </c>
      <c r="X102" s="42" t="str">
        <f>API!M102&amp;" "&amp;API!V102</f>
        <v>Luis Sinisterra</v>
      </c>
      <c r="Y102" s="42">
        <f>API!AC102</f>
        <v>3</v>
      </c>
    </row>
    <row r="103" spans="1:25">
      <c r="A103" s="31" t="str">
        <f>IF([1]FINAL!A103=0,"",[1]FINAL!A103)</f>
        <v>Vitalii Mykolenko</v>
      </c>
      <c r="B103" s="31" t="str">
        <f>IF([1]FINAL!B103=0,"",[1]FINAL!B103)</f>
        <v>Mykolenko</v>
      </c>
      <c r="C103" s="31" t="str">
        <f>IF([1]FINAL!C103=0,"",[1]FINAL!C103)</f>
        <v>Vitaliy Mykolenko</v>
      </c>
      <c r="D103" s="31" t="str">
        <f>IF([1]FINAL!D103=0,"",[1]FINAL!D103)</f>
        <v/>
      </c>
      <c r="E103" s="42" t="str">
        <f>[1]FINAL!M103</f>
        <v>EVE</v>
      </c>
      <c r="F103" s="43">
        <f>IFERROR(VLOOKUP($E103,Table2!$B$1:$C$21,MATCH("MP",Table2!$B$1:$C$1,0),0),"")</f>
        <v>9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447</v>
      </c>
      <c r="J103" s="32">
        <f>IFERROR(VLOOKUP(D103,PlayingTime!$B$1:$Z$999,MATCH("Min",PlayingTime!$B$2:$Z$2,0),0),0)</f>
        <v>0</v>
      </c>
      <c r="K103" s="37">
        <f t="shared" si="4"/>
        <v>447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0.2</v>
      </c>
      <c r="O103" s="31">
        <f>IFERROR(VLOOKUP(D103,PlayerStats!$B$1:$Z$999,MATCH("xG",PlayerStats!$B$2:$Z$2,0),0),0)</f>
        <v>0</v>
      </c>
      <c r="P103" s="39">
        <f t="shared" si="5"/>
        <v>0.2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0.3</v>
      </c>
      <c r="T103" s="31">
        <f>IFERROR(VLOOKUP(D103,PlayerStats!$B$1:$Z$999,MATCH("xAG",PlayerStats!$B$2:$Z$2,0),0),0)</f>
        <v>0</v>
      </c>
      <c r="U103" s="39">
        <f t="shared" si="6"/>
        <v>0.3</v>
      </c>
      <c r="V103" s="41">
        <f t="shared" si="7"/>
        <v>14</v>
      </c>
      <c r="X103" s="42" t="str">
        <f>API!M103&amp;" "&amp;API!V103</f>
        <v>Kristoffer Ajer</v>
      </c>
      <c r="Y103" s="42">
        <f>API!AC103</f>
        <v>14</v>
      </c>
    </row>
    <row r="104" spans="1:25">
      <c r="A104" s="31" t="str">
        <f>IF([1]FINAL!A104=0,"",[1]FINAL!A104)</f>
        <v>Kurt Zouma</v>
      </c>
      <c r="B104" s="31" t="str">
        <f>IF([1]FINAL!B104=0,"",[1]FINAL!B104)</f>
        <v>Zouma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WHU</v>
      </c>
      <c r="F104" s="43">
        <f>IFERROR(VLOOKUP($E104,Table2!$B$1:$C$21,MATCH("MP",Table2!$B$1:$C$1,0),0),"")</f>
        <v>9</v>
      </c>
      <c r="G104" s="32">
        <f>IFERROR(VLOOKUP(A104,PlayingTime!$B$1:$Z$999,MATCH("Min",PlayingTime!$B$2:$Z$2,0),0),0)</f>
        <v>810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810</v>
      </c>
      <c r="L104" s="31">
        <f>IFERROR(VLOOKUP(A104,PlayerStats!$B$1:$Z$999,MATCH("xG",PlayerStats!$B$2:$Z$2,0),0),0)</f>
        <v>0.6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0.6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</v>
      </c>
      <c r="V104" s="41">
        <f t="shared" si="7"/>
        <v>26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Lucas Digne</v>
      </c>
      <c r="B105" s="31" t="str">
        <f>IF([1]FINAL!B105=0,"",[1]FINAL!B105)</f>
        <v>Digne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AVL</v>
      </c>
      <c r="F105" s="43">
        <f>IFERROR(VLOOKUP($E105,Table2!$B$1:$C$21,MATCH("MP",Table2!$B$1:$C$1,0),0),"")</f>
        <v>9</v>
      </c>
      <c r="G105" s="32">
        <f>IFERROR(VLOOKUP(A105,PlayingTime!$B$1:$Z$999,MATCH("Min",PlayingTime!$B$2:$Z$2,0),0),0)</f>
        <v>800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800</v>
      </c>
      <c r="L105" s="31">
        <f>IFERROR(VLOOKUP(A105,PlayerStats!$B$1:$Z$999,MATCH("xG",PlayerStats!$B$2:$Z$2,0),0),0)</f>
        <v>0.2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0.2</v>
      </c>
      <c r="Q105" s="31">
        <f>IFERROR(VLOOKUP(A105,PlayerStats!$B$1:$Z$999,MATCH("xAG",PlayerStats!$B$2:$Z$2,0),0),0)</f>
        <v>1.4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1.4</v>
      </c>
      <c r="V105" s="41">
        <f t="shared" si="7"/>
        <v>30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Christian Nørgaard</v>
      </c>
      <c r="B106" s="31" t="str">
        <f>IF([1]FINAL!B106=0,"",[1]FINAL!B106)</f>
        <v>Nørgaard</v>
      </c>
      <c r="C106" s="31" t="str">
        <f>IF([1]FINAL!C106=0,"",[1]FINAL!C106)</f>
        <v>Norgaard</v>
      </c>
      <c r="D106" s="31" t="str">
        <f>IF([1]FINAL!D106=0,"",[1]FINAL!D106)</f>
        <v/>
      </c>
      <c r="E106" s="42" t="str">
        <f>[1]FINAL!M106</f>
        <v>BRE</v>
      </c>
      <c r="F106" s="43">
        <f>IFERROR(VLOOKUP($E106,Table2!$B$1:$C$21,MATCH("MP",Table2!$B$1:$C$1,0),0),"")</f>
        <v>9</v>
      </c>
      <c r="G106" s="32">
        <f>IFERROR(VLOOKUP(A106,PlayingTime!$B$1:$Z$999,MATCH("Min",PlayingTime!$B$2:$Z$2,0),0),0)</f>
        <v>760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760</v>
      </c>
      <c r="L106" s="31">
        <f>IFERROR(VLOOKUP(A106,PlayerStats!$B$1:$Z$999,MATCH("xG",PlayerStats!$B$2:$Z$2,0),0),0)</f>
        <v>1.6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1.6</v>
      </c>
      <c r="Q106" s="31">
        <f>IFERROR(VLOOKUP(A106,PlayerStats!$B$1:$Z$999,MATCH("xAG",PlayerStats!$B$2:$Z$2,0),0),0)</f>
        <v>0.8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0.8</v>
      </c>
      <c r="V106" s="41">
        <f t="shared" si="7"/>
        <v>28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Eddie Nketiah</v>
      </c>
      <c r="B107" s="31" t="str">
        <f>IF([1]FINAL!B107=0,"",[1]FINAL!B107)</f>
        <v>Nketiah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ARS</v>
      </c>
      <c r="F107" s="43">
        <f>IFERROR(VLOOKUP($E107,Table2!$B$1:$C$21,MATCH("MP",Table2!$B$1:$C$1,0),0),"")</f>
        <v>9</v>
      </c>
      <c r="G107" s="32">
        <f>IFERROR(VLOOKUP(A107,PlayingTime!$B$1:$Z$999,MATCH("Min",PlayingTime!$B$2:$Z$2,0),0),0)</f>
        <v>591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591</v>
      </c>
      <c r="L107" s="31">
        <f>IFERROR(VLOOKUP(A107,PlayerStats!$B$1:$Z$999,MATCH("xG",PlayerStats!$B$2:$Z$2,0),0),0)</f>
        <v>1.9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1.9</v>
      </c>
      <c r="Q107" s="31">
        <f>IFERROR(VLOOKUP(A107,PlayerStats!$B$1:$Z$999,MATCH("xAG",PlayerStats!$B$2:$Z$2,0),0),0)</f>
        <v>0.2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0.2</v>
      </c>
      <c r="V107" s="41">
        <f t="shared" si="7"/>
        <v>30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Alphonse Areola</v>
      </c>
      <c r="B108" s="31" t="str">
        <f>IF([1]FINAL!B108=0,"",[1]FINAL!B108)</f>
        <v>Areola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WHU</v>
      </c>
      <c r="F108" s="43">
        <f>IFERROR(VLOOKUP($E108,Table2!$B$1:$C$21,MATCH("MP",Table2!$B$1:$C$1,0),0),"")</f>
        <v>9</v>
      </c>
      <c r="G108" s="32">
        <f>IFERROR(VLOOKUP(A108,PlayingTime!$B$1:$Z$999,MATCH("Min",PlayingTime!$B$2:$Z$2,0),0),0)</f>
        <v>810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810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</v>
      </c>
      <c r="V108" s="41">
        <f t="shared" si="7"/>
        <v>34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Kristoffer Ajer</v>
      </c>
      <c r="B109" s="31" t="str">
        <f>IF([1]FINAL!B109=0,"",[1]FINAL!B109)</f>
        <v>Ajer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BRE</v>
      </c>
      <c r="F109" s="43">
        <f>IFERROR(VLOOKUP($E109,Table2!$B$1:$C$21,MATCH("MP",Table2!$B$1:$C$1,0),0),"")</f>
        <v>9</v>
      </c>
      <c r="G109" s="32">
        <f>IFERROR(VLOOKUP(A109,PlayingTime!$B$1:$Z$999,MATCH("Min",PlayingTime!$B$2:$Z$2,0),0),0)</f>
        <v>378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378</v>
      </c>
      <c r="L109" s="31">
        <f>IFERROR(VLOOKUP(A109,PlayerStats!$B$1:$Z$999,MATCH("xG",PlayerStats!$B$2:$Z$2,0),0),0)</f>
        <v>0.6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0.6</v>
      </c>
      <c r="Q109" s="31">
        <f>IFERROR(VLOOKUP(A109,PlayerStats!$B$1:$Z$999,MATCH("xAG",PlayerStats!$B$2:$Z$2,0),0),0)</f>
        <v>1.2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1.2</v>
      </c>
      <c r="V109" s="41">
        <f t="shared" si="7"/>
        <v>14</v>
      </c>
      <c r="X109" s="42" t="str">
        <f>API!M109&amp;" "&amp;API!V109</f>
        <v>Nathan Collins</v>
      </c>
      <c r="Y109" s="42">
        <f>API!AC109</f>
        <v>23</v>
      </c>
    </row>
    <row r="110" spans="1:25">
      <c r="A110" s="31" t="str">
        <f>IF([1]FINAL!A110=0,"",[1]FINAL!A110)</f>
        <v>Andreas Hoelgebaum Pereira</v>
      </c>
      <c r="B110" s="31" t="str">
        <f>IF([1]FINAL!B110=0,"",[1]FINAL!B110)</f>
        <v>Andreas</v>
      </c>
      <c r="C110" s="31" t="str">
        <f>IF([1]FINAL!C110=0,"",[1]FINAL!C110)</f>
        <v>A Pereira</v>
      </c>
      <c r="D110" s="31" t="str">
        <f>IF([1]FINAL!D110=0,"",[1]FINAL!D110)</f>
        <v>Andreas Pereira</v>
      </c>
      <c r="E110" s="42" t="str">
        <f>[1]FINAL!M110</f>
        <v>FUL</v>
      </c>
      <c r="F110" s="43">
        <f>IFERROR(VLOOKUP($E110,Table2!$B$1:$C$21,MATCH("MP",Table2!$B$1:$C$1,0),0),"")</f>
        <v>9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595</v>
      </c>
      <c r="K110" s="37">
        <f t="shared" si="4"/>
        <v>595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0.5</v>
      </c>
      <c r="P110" s="39">
        <f t="shared" si="5"/>
        <v>0.5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1.2</v>
      </c>
      <c r="U110" s="39">
        <f t="shared" si="6"/>
        <v>1.2</v>
      </c>
      <c r="V110" s="41">
        <f t="shared" si="7"/>
        <v>28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Rúben Gato Alves Dias</v>
      </c>
      <c r="B111" s="31" t="str">
        <f>IF([1]FINAL!B111=0,"",[1]FINAL!B111)</f>
        <v>Rúben</v>
      </c>
      <c r="C111" s="31" t="str">
        <f>IF([1]FINAL!C111=0,"",[1]FINAL!C111)</f>
        <v>Ruben Dias</v>
      </c>
      <c r="D111" s="31" t="str">
        <f>IF([1]FINAL!D111=0,"",[1]FINAL!D111)</f>
        <v>Rúben Dias</v>
      </c>
      <c r="E111" s="42" t="str">
        <f>[1]FINAL!M111</f>
        <v>MCI</v>
      </c>
      <c r="F111" s="43">
        <f>IFERROR(VLOOKUP($E111,Table2!$B$1:$C$21,MATCH("MP",Table2!$B$1:$C$1,0),0),"")</f>
        <v>9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646</v>
      </c>
      <c r="K111" s="37">
        <f t="shared" si="4"/>
        <v>646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0.4</v>
      </c>
      <c r="P111" s="39">
        <f t="shared" si="5"/>
        <v>0.4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</v>
      </c>
      <c r="V111" s="41">
        <f t="shared" si="7"/>
        <v>21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Joe Worrall</v>
      </c>
      <c r="B112" s="31" t="str">
        <f>IF([1]FINAL!B112=0,"",[1]FINAL!B112)</f>
        <v>Worrall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NFO</v>
      </c>
      <c r="F112" s="43">
        <f>IFERROR(VLOOKUP($E112,Table2!$B$1:$C$21,MATCH("MP",Table2!$B$1:$C$1,0),0),"")</f>
        <v>9</v>
      </c>
      <c r="G112" s="32">
        <f>IFERROR(VLOOKUP(A112,PlayingTime!$B$1:$Z$999,MATCH("Min",PlayingTime!$B$2:$Z$2,0),0),0)</f>
        <v>438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438</v>
      </c>
      <c r="L112" s="31">
        <f>IFERROR(VLOOKUP(A112,PlayerStats!$B$1:$Z$999,MATCH("xG",PlayerStats!$B$2:$Z$2,0),0),0)</f>
        <v>0.1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0.1</v>
      </c>
      <c r="Q112" s="31">
        <f>IFERROR(VLOOKUP(A112,PlayerStats!$B$1:$Z$999,MATCH("xAG",PlayerStats!$B$2:$Z$2,0),0),0)</f>
        <v>0.2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0.2</v>
      </c>
      <c r="V112" s="41">
        <f t="shared" si="7"/>
        <v>12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Michail Antonio</v>
      </c>
      <c r="B113" s="31" t="str">
        <f>IF([1]FINAL!B113=0,"",[1]FINAL!B113)</f>
        <v>Antonio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WHU</v>
      </c>
      <c r="F113" s="43">
        <f>IFERROR(VLOOKUP($E113,Table2!$B$1:$C$21,MATCH("MP",Table2!$B$1:$C$1,0),0),"")</f>
        <v>9</v>
      </c>
      <c r="G113" s="32">
        <f>IFERROR(VLOOKUP(A113,PlayingTime!$B$1:$Z$999,MATCH("Min",PlayingTime!$B$2:$Z$2,0),0),0)</f>
        <v>682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682</v>
      </c>
      <c r="L113" s="31">
        <f>IFERROR(VLOOKUP(A113,PlayerStats!$B$1:$Z$999,MATCH("xG",PlayerStats!$B$2:$Z$2,0),0),0)</f>
        <v>1.1000000000000001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1.1000000000000001</v>
      </c>
      <c r="Q113" s="31">
        <f>IFERROR(VLOOKUP(A113,PlayerStats!$B$1:$Z$999,MATCH("xAG",PlayerStats!$B$2:$Z$2,0),0),0)</f>
        <v>0.6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0.6</v>
      </c>
      <c r="V113" s="41">
        <f t="shared" si="7"/>
        <v>31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Mads Juel Andersen</v>
      </c>
      <c r="B114" s="31" t="str">
        <f>IF([1]FINAL!B114=0,"",[1]FINAL!B114)</f>
        <v>Andersen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LUT</v>
      </c>
      <c r="F114" s="43">
        <f>IFERROR(VLOOKUP($E114,Table2!$B$1:$C$21,MATCH("MP",Table2!$B$1:$C$1,0),0),"")</f>
        <v>9</v>
      </c>
      <c r="G114" s="32">
        <f>IFERROR(VLOOKUP(A114,PlayingTime!$B$1:$Z$999,MATCH("Min",PlayingTime!$B$2:$Z$2,0),0),0)</f>
        <v>372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372</v>
      </c>
      <c r="L114" s="31">
        <f>IFERROR(VLOOKUP(A114,PlayerStats!$B$1:$Z$999,MATCH("xG",PlayerStats!$B$2:$Z$2,0),0),0)</f>
        <v>0.3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0.3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</v>
      </c>
      <c r="V114" s="41">
        <f t="shared" si="7"/>
        <v>13</v>
      </c>
      <c r="X114" s="42" t="str">
        <f>API!M114&amp;" "&amp;API!V114</f>
        <v>Mark Flekken</v>
      </c>
      <c r="Y114" s="42">
        <f>API!AC114</f>
        <v>25</v>
      </c>
    </row>
    <row r="115" spans="1:25">
      <c r="A115" s="31" t="str">
        <f>IF([1]FINAL!A115=0,"",[1]FINAL!A115)</f>
        <v>Scott McKenna</v>
      </c>
      <c r="B115" s="31" t="str">
        <f>IF([1]FINAL!B115=0,"",[1]FINAL!B115)</f>
        <v>McKenna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NFO</v>
      </c>
      <c r="F115" s="43">
        <f>IFERROR(VLOOKUP($E115,Table2!$B$1:$C$21,MATCH("MP",Table2!$B$1:$C$1,0),0),"")</f>
        <v>9</v>
      </c>
      <c r="G115" s="32">
        <f>IFERROR(VLOOKUP(A115,PlayingTime!$B$1:$Z$999,MATCH("Min",PlayingTime!$B$2:$Z$2,0),0),0)</f>
        <v>416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416</v>
      </c>
      <c r="L115" s="31">
        <f>IFERROR(VLOOKUP(A115,PlayerStats!$B$1:$Z$999,MATCH("xG",PlayerStats!$B$2:$Z$2,0),0),0)</f>
        <v>0.2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0.2</v>
      </c>
      <c r="Q115" s="31">
        <f>IFERROR(VLOOKUP(A115,PlayerStats!$B$1:$Z$999,MATCH("xAG",PlayerStats!$B$2:$Z$2,0),0),0)</f>
        <v>0.2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0.2</v>
      </c>
      <c r="V115" s="41">
        <f t="shared" si="7"/>
        <v>12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Marcus Tavernier</v>
      </c>
      <c r="B116" s="31" t="str">
        <f>IF([1]FINAL!B116=0,"",[1]FINAL!B116)</f>
        <v>Tavernier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BOU</v>
      </c>
      <c r="F116" s="43">
        <f>IFERROR(VLOOKUP($E116,Table2!$B$1:$C$21,MATCH("MP",Table2!$B$1:$C$1,0),0),"")</f>
        <v>9</v>
      </c>
      <c r="G116" s="32">
        <f>IFERROR(VLOOKUP(A116,PlayingTime!$B$1:$Z$999,MATCH("Min",PlayingTime!$B$2:$Z$2,0),0),0)</f>
        <v>376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376</v>
      </c>
      <c r="L116" s="31">
        <f>IFERROR(VLOOKUP(A116,PlayerStats!$B$1:$Z$999,MATCH("xG",PlayerStats!$B$2:$Z$2,0),0),0)</f>
        <v>0.1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0.1</v>
      </c>
      <c r="Q116" s="31">
        <f>IFERROR(VLOOKUP(A116,PlayerStats!$B$1:$Z$999,MATCH("xAG",PlayerStats!$B$2:$Z$2,0),0),0)</f>
        <v>1.2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1.2</v>
      </c>
      <c r="V116" s="41">
        <f t="shared" si="7"/>
        <v>14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Pape Matar Sarr</v>
      </c>
      <c r="B117" s="31" t="str">
        <f>IF([1]FINAL!B117=0,"",[1]FINAL!B117)</f>
        <v>Sarr</v>
      </c>
      <c r="C117" s="31" t="str">
        <f>IF([1]FINAL!C117=0,"",[1]FINAL!C117)</f>
        <v>P Sarr</v>
      </c>
      <c r="D117" s="31" t="str">
        <f>IF([1]FINAL!D117=0,"",[1]FINAL!D117)</f>
        <v/>
      </c>
      <c r="E117" s="42" t="str">
        <f>[1]FINAL!M117</f>
        <v>TOT</v>
      </c>
      <c r="F117" s="43">
        <f>IFERROR(VLOOKUP($E117,Table2!$B$1:$C$21,MATCH("MP",Table2!$B$1:$C$1,0),0),"")</f>
        <v>9</v>
      </c>
      <c r="G117" s="32">
        <f>IFERROR(VLOOKUP(A117,PlayingTime!$B$1:$Z$999,MATCH("Min",PlayingTime!$B$2:$Z$2,0),0),0)</f>
        <v>618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618</v>
      </c>
      <c r="L117" s="31">
        <f>IFERROR(VLOOKUP(A117,PlayerStats!$B$1:$Z$999,MATCH("xG",PlayerStats!$B$2:$Z$2,0),0),0)</f>
        <v>1.7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1.7</v>
      </c>
      <c r="Q117" s="31">
        <f>IFERROR(VLOOKUP(A117,PlayerStats!$B$1:$Z$999,MATCH("xAG",PlayerStats!$B$2:$Z$2,0),0),0)</f>
        <v>1.1000000000000001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1.1000000000000001</v>
      </c>
      <c r="V117" s="41">
        <f t="shared" si="7"/>
        <v>27</v>
      </c>
      <c r="X117" s="42" t="str">
        <f>API!M117&amp;" "&amp;API!V117</f>
        <v>Aaron Hickey</v>
      </c>
      <c r="Y117" s="42">
        <f>API!AC117</f>
        <v>11</v>
      </c>
    </row>
    <row r="118" spans="1:25">
      <c r="A118" s="31" t="str">
        <f>IF([1]FINAL!A118=0,"",[1]FINAL!A118)</f>
        <v>João Palhinha Gonçalves</v>
      </c>
      <c r="B118" s="31" t="str">
        <f>IF([1]FINAL!B118=0,"",[1]FINAL!B118)</f>
        <v>J.Palhinha</v>
      </c>
      <c r="C118" s="31" t="str">
        <f>IF([1]FINAL!C118=0,"",[1]FINAL!C118)</f>
        <v>Joao Palhinha</v>
      </c>
      <c r="D118" s="31" t="str">
        <f>IF([1]FINAL!D118=0,"",[1]FINAL!D118)</f>
        <v>João Palhinha</v>
      </c>
      <c r="E118" s="42" t="str">
        <f>[1]FINAL!M118</f>
        <v>FUL</v>
      </c>
      <c r="F118" s="43">
        <f>IFERROR(VLOOKUP($E118,Table2!$B$1:$C$21,MATCH("MP",Table2!$B$1:$C$1,0),0),"")</f>
        <v>9</v>
      </c>
      <c r="G118" s="32">
        <f>IFERROR(VLOOKUP(A118,PlayingTime!$B$1:$Z$999,MATCH("Min",PlayingTime!$B$2:$Z$2,0),0),0)</f>
        <v>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555</v>
      </c>
      <c r="K118" s="37">
        <f t="shared" si="4"/>
        <v>555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0.4</v>
      </c>
      <c r="P118" s="39">
        <f t="shared" si="5"/>
        <v>0.4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20</v>
      </c>
      <c r="X118" s="42" t="str">
        <f>API!M118&amp;" "&amp;API!V118</f>
        <v>Vitaly Janelt</v>
      </c>
      <c r="Y118" s="42">
        <f>API!AC118</f>
        <v>22</v>
      </c>
    </row>
    <row r="119" spans="1:25">
      <c r="A119" s="31" t="str">
        <f>IF([1]FINAL!A119=0,"",[1]FINAL!A119)</f>
        <v>Luis Díaz</v>
      </c>
      <c r="B119" s="31" t="str">
        <f>IF([1]FINAL!B119=0,"",[1]FINAL!B119)</f>
        <v>Luis Díaz</v>
      </c>
      <c r="C119" s="31" t="str">
        <f>IF([1]FINAL!C119=0,"",[1]FINAL!C119)</f>
        <v>Luis Diaz</v>
      </c>
      <c r="D119" s="31" t="str">
        <f>IF([1]FINAL!D119=0,"",[1]FINAL!D119)</f>
        <v/>
      </c>
      <c r="E119" s="42" t="str">
        <f>[1]FINAL!M119</f>
        <v>LIV</v>
      </c>
      <c r="F119" s="43">
        <f>IFERROR(VLOOKUP($E119,Table2!$B$1:$C$21,MATCH("MP",Table2!$B$1:$C$1,0),0),"")</f>
        <v>9</v>
      </c>
      <c r="G119" s="32">
        <f>IFERROR(VLOOKUP(A119,PlayingTime!$B$1:$Z$999,MATCH("Min",PlayingTime!$B$2:$Z$2,0),0),0)</f>
        <v>624</v>
      </c>
      <c r="H119" s="32">
        <f>IFERROR(VLOOKUP(B119,PlayingTime!$B$1:$Z$999,MATCH("Min",PlayingTime!$B$2:$Z$2,0),0),0)</f>
        <v>624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1248</v>
      </c>
      <c r="L119" s="31">
        <f>IFERROR(VLOOKUP(A119,PlayerStats!$B$1:$Z$999,MATCH("xG",PlayerStats!$B$2:$Z$2,0),0),0)</f>
        <v>2.6</v>
      </c>
      <c r="M119" s="31">
        <f>IFERROR(VLOOKUP(B119,PlayerStats!$B$1:$Z$999,MATCH("xG",PlayerStats!$B$2:$Z$2,0),0),0)</f>
        <v>2.6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5.2</v>
      </c>
      <c r="Q119" s="31">
        <f>IFERROR(VLOOKUP(A119,PlayerStats!$B$1:$Z$999,MATCH("xAG",PlayerStats!$B$2:$Z$2,0),0),0)</f>
        <v>0.7</v>
      </c>
      <c r="R119" s="31">
        <f>IFERROR(VLOOKUP(B119,PlayerStats!$B$1:$Z$999,MATCH("xAG",PlayerStats!$B$2:$Z$2,0),0),0)</f>
        <v>0.7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1.4</v>
      </c>
      <c r="V119" s="41">
        <f t="shared" si="7"/>
        <v>32</v>
      </c>
      <c r="X119" s="42" t="str">
        <f>API!M119&amp;" "&amp;API!V119</f>
        <v>Mathias Jensen</v>
      </c>
      <c r="Y119" s="42">
        <f>API!AC119</f>
        <v>48</v>
      </c>
    </row>
    <row r="120" spans="1:25">
      <c r="A120" s="31" t="str">
        <f>IF([1]FINAL!A120=0,"",[1]FINAL!A120)</f>
        <v>Carlos Henrique Casimiro</v>
      </c>
      <c r="B120" s="31" t="str">
        <f>IF([1]FINAL!B120=0,"",[1]FINAL!B120)</f>
        <v>Casemiro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MUN</v>
      </c>
      <c r="F120" s="43">
        <f>IFERROR(VLOOKUP($E120,Table2!$B$1:$C$21,MATCH("MP",Table2!$B$1:$C$1,0),0),"")</f>
        <v>9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648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648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1.8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1.8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0.3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0.3</v>
      </c>
      <c r="V120" s="41">
        <f t="shared" si="7"/>
        <v>21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Ederson Santana de Moraes</v>
      </c>
      <c r="B121" s="31" t="str">
        <f>IF([1]FINAL!B121=0,"",[1]FINAL!B121)</f>
        <v>Ederson M.</v>
      </c>
      <c r="C121" s="31" t="str">
        <f>IF([1]FINAL!C121=0,"",[1]FINAL!C121)</f>
        <v>Ederson</v>
      </c>
      <c r="D121" s="31" t="str">
        <f>IF([1]FINAL!D121=0,"",[1]FINAL!D121)</f>
        <v/>
      </c>
      <c r="E121" s="42" t="str">
        <f>[1]FINAL!M121</f>
        <v>MCI</v>
      </c>
      <c r="F121" s="43">
        <f>IFERROR(VLOOKUP($E121,Table2!$B$1:$C$21,MATCH("MP",Table2!$B$1:$C$1,0),0),"")</f>
        <v>9</v>
      </c>
      <c r="G121" s="32">
        <f>IFERROR(VLOOKUP(A121,PlayingTime!$B$1:$Z$999,MATCH("Min",PlayingTime!$B$2:$Z$2,0),0),0)</f>
        <v>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720</v>
      </c>
      <c r="J121" s="32">
        <f>IFERROR(VLOOKUP(D121,PlayingTime!$B$1:$Z$999,MATCH("Min",PlayingTime!$B$2:$Z$2,0),0),0)</f>
        <v>0</v>
      </c>
      <c r="K121" s="37">
        <f t="shared" si="4"/>
        <v>720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0.1</v>
      </c>
      <c r="T121" s="31">
        <f>IFERROR(VLOOKUP(D121,PlayerStats!$B$1:$Z$999,MATCH("xAG",PlayerStats!$B$2:$Z$2,0),0),0)</f>
        <v>0</v>
      </c>
      <c r="U121" s="39">
        <f t="shared" si="6"/>
        <v>0.1</v>
      </c>
      <c r="V121" s="41">
        <f t="shared" si="7"/>
        <v>27</v>
      </c>
      <c r="X121" s="42" t="str">
        <f>API!M121&amp;" "&amp;API!V121</f>
        <v>Bryan Mbeumo</v>
      </c>
      <c r="Y121" s="42">
        <f>API!AC121</f>
        <v>54</v>
      </c>
    </row>
    <row r="122" spans="1:25">
      <c r="A122" s="31" t="str">
        <f>IF([1]FINAL!A122=0,"",[1]FINAL!A122)</f>
        <v>Emiliano Martínez Romero</v>
      </c>
      <c r="B122" s="31" t="str">
        <f>IF([1]FINAL!B122=0,"",[1]FINAL!B122)</f>
        <v>Martinez</v>
      </c>
      <c r="C122" s="31" t="str">
        <f>IF([1]FINAL!C122=0,"",[1]FINAL!C122)</f>
        <v>Emiliano Martínez</v>
      </c>
      <c r="D122" s="31" t="str">
        <f>IF([1]FINAL!D122=0,"",[1]FINAL!D122)</f>
        <v/>
      </c>
      <c r="E122" s="42" t="str">
        <f>[1]FINAL!M122</f>
        <v>AVL</v>
      </c>
      <c r="F122" s="43">
        <f>IFERROR(VLOOKUP($E122,Table2!$B$1:$C$21,MATCH("MP",Table2!$B$1:$C$1,0),0),"")</f>
        <v>9</v>
      </c>
      <c r="G122" s="32">
        <f>IFERROR(VLOOKUP(A122,PlayingTime!$B$1:$Z$999,MATCH("Min",PlayingTime!$B$2:$Z$2,0),0),0)</f>
        <v>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720</v>
      </c>
      <c r="J122" s="32">
        <f>IFERROR(VLOOKUP(D122,PlayingTime!$B$1:$Z$999,MATCH("Min",PlayingTime!$B$2:$Z$2,0),0),0)</f>
        <v>0</v>
      </c>
      <c r="K122" s="37">
        <f t="shared" si="4"/>
        <v>720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</v>
      </c>
      <c r="V122" s="41">
        <f t="shared" si="7"/>
        <v>26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Bruno Guimarães Rodriguez Moura</v>
      </c>
      <c r="B123" s="31" t="str">
        <f>IF([1]FINAL!B123=0,"",[1]FINAL!B123)</f>
        <v>Bruno G.</v>
      </c>
      <c r="C123" s="31" t="str">
        <f>IF([1]FINAL!C123=0,"",[1]FINAL!C123)</f>
        <v>Guimaraes</v>
      </c>
      <c r="D123" s="31" t="str">
        <f>IF([1]FINAL!D123=0,"",[1]FINAL!D123)</f>
        <v>Bruno Guimarães</v>
      </c>
      <c r="E123" s="42" t="str">
        <f>[1]FINAL!M123</f>
        <v>NEW</v>
      </c>
      <c r="F123" s="43">
        <f>IFERROR(VLOOKUP($E123,Table2!$B$1:$C$21,MATCH("MP",Table2!$B$1:$C$1,0),0),"")</f>
        <v>9</v>
      </c>
      <c r="G123" s="32">
        <f>IFERROR(VLOOKUP(A123,PlayingTime!$B$1:$Z$999,MATCH("Min",PlayingTime!$B$2:$Z$2,0),0),0)</f>
        <v>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772</v>
      </c>
      <c r="K123" s="37">
        <f t="shared" si="4"/>
        <v>772</v>
      </c>
      <c r="L123" s="31">
        <f>IFERROR(VLOOKUP(A123,PlayerStats!$B$1:$Z$999,MATCH("xG",PlayerStats!$B$2:$Z$2,0),0),0)</f>
        <v>0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0.9</v>
      </c>
      <c r="P123" s="39">
        <f t="shared" si="5"/>
        <v>0.9</v>
      </c>
      <c r="Q123" s="31">
        <f>IFERROR(VLOOKUP(A123,PlayerStats!$B$1:$Z$999,MATCH("xAG",PlayerStats!$B$2:$Z$2,0),0),0)</f>
        <v>0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1.1000000000000001</v>
      </c>
      <c r="U123" s="39">
        <f t="shared" si="6"/>
        <v>1.1000000000000001</v>
      </c>
      <c r="V123" s="41">
        <f t="shared" si="7"/>
        <v>28</v>
      </c>
      <c r="X123" s="42" t="str">
        <f>API!M123&amp;" "&amp;API!V123</f>
        <v>Christian Nørgaard</v>
      </c>
      <c r="Y123" s="42">
        <f>API!AC123</f>
        <v>28</v>
      </c>
    </row>
    <row r="124" spans="1:25">
      <c r="A124" s="31" t="str">
        <f>IF([1]FINAL!A124=0,"",[1]FINAL!A124)</f>
        <v>Matt Turner</v>
      </c>
      <c r="B124" s="31" t="str">
        <f>IF([1]FINAL!B124=0,"",[1]FINAL!B124)</f>
        <v>Turner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NFO</v>
      </c>
      <c r="F124" s="43">
        <f>IFERROR(VLOOKUP($E124,Table2!$B$1:$C$21,MATCH("MP",Table2!$B$1:$C$1,0),0),"")</f>
        <v>9</v>
      </c>
      <c r="G124" s="32">
        <f>IFERROR(VLOOKUP(A124,PlayingTime!$B$1:$Z$999,MATCH("Min",PlayingTime!$B$2:$Z$2,0),0),0)</f>
        <v>810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810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25</v>
      </c>
      <c r="X124" s="42" t="str">
        <f>API!M124&amp;" "&amp;API!V124</f>
        <v>Frank Onyeka</v>
      </c>
      <c r="Y124" s="42">
        <f>API!AC124</f>
        <v>7</v>
      </c>
    </row>
    <row r="125" spans="1:25">
      <c r="A125" s="31" t="str">
        <f>IF([1]FINAL!A125=0,"",[1]FINAL!A125)</f>
        <v>Jordan Ayew</v>
      </c>
      <c r="B125" s="31" t="str">
        <f>IF([1]FINAL!B125=0,"",[1]FINAL!B125)</f>
        <v>J.Ayew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CRY</v>
      </c>
      <c r="F125" s="43">
        <f>IFERROR(VLOOKUP($E125,Table2!$B$1:$C$21,MATCH("MP",Table2!$B$1:$C$1,0),0),"")</f>
        <v>9</v>
      </c>
      <c r="G125" s="32">
        <f>IFERROR(VLOOKUP(A125,PlayingTime!$B$1:$Z$999,MATCH("Min",PlayingTime!$B$2:$Z$2,0),0),0)</f>
        <v>744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744</v>
      </c>
      <c r="L125" s="31">
        <f>IFERROR(VLOOKUP(A125,PlayerStats!$B$1:$Z$999,MATCH("xG",PlayerStats!$B$2:$Z$2,0),0),0)</f>
        <v>1.5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1.5</v>
      </c>
      <c r="Q125" s="31">
        <f>IFERROR(VLOOKUP(A125,PlayerStats!$B$1:$Z$999,MATCH("xAG",PlayerStats!$B$2:$Z$2,0),0),0)</f>
        <v>1.1000000000000001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1.1000000000000001</v>
      </c>
      <c r="V125" s="41">
        <f t="shared" si="7"/>
        <v>25</v>
      </c>
      <c r="X125" s="42" t="str">
        <f>API!M125&amp;" "&amp;API!V125</f>
        <v>Ethan Pinnock</v>
      </c>
      <c r="Y125" s="42">
        <f>API!AC125</f>
        <v>24</v>
      </c>
    </row>
    <row r="126" spans="1:25">
      <c r="A126" s="31" t="str">
        <f>IF([1]FINAL!A126=0,"",[1]FINAL!A126)</f>
        <v>Ethan Pinnock</v>
      </c>
      <c r="B126" s="31" t="str">
        <f>IF([1]FINAL!B126=0,"",[1]FINAL!B126)</f>
        <v>Pinnock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BRE</v>
      </c>
      <c r="F126" s="43">
        <f>IFERROR(VLOOKUP($E126,Table2!$B$1:$C$21,MATCH("MP",Table2!$B$1:$C$1,0),0),"")</f>
        <v>9</v>
      </c>
      <c r="G126" s="32">
        <f>IFERROR(VLOOKUP(A126,PlayingTime!$B$1:$Z$999,MATCH("Min",PlayingTime!$B$2:$Z$2,0),0),0)</f>
        <v>810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810</v>
      </c>
      <c r="L126" s="31">
        <f>IFERROR(VLOOKUP(A126,PlayerStats!$B$1:$Z$999,MATCH("xG",PlayerStats!$B$2:$Z$2,0),0),0)</f>
        <v>0.8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0.8</v>
      </c>
      <c r="Q126" s="31">
        <f>IFERROR(VLOOKUP(A126,PlayerStats!$B$1:$Z$999,MATCH("xAG",PlayerStats!$B$2:$Z$2,0),0),0)</f>
        <v>0.9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0.9</v>
      </c>
      <c r="V126" s="41">
        <f t="shared" si="7"/>
        <v>24</v>
      </c>
      <c r="X126" s="42" t="str">
        <f>API!M126&amp;" "&amp;API!V126</f>
        <v>Mads Roerslev Rasmussen</v>
      </c>
      <c r="Y126" s="42">
        <f>API!AC126</f>
        <v>8</v>
      </c>
    </row>
    <row r="127" spans="1:25">
      <c r="A127" s="31" t="str">
        <f>IF([1]FINAL!A127=0,"",[1]FINAL!A127)</f>
        <v>Jordan Pickford</v>
      </c>
      <c r="B127" s="31" t="str">
        <f>IF([1]FINAL!B127=0,"",[1]FINAL!B127)</f>
        <v>Pickford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EVE</v>
      </c>
      <c r="F127" s="43">
        <f>IFERROR(VLOOKUP($E127,Table2!$B$1:$C$21,MATCH("MP",Table2!$B$1:$C$1,0),0),"")</f>
        <v>9</v>
      </c>
      <c r="G127" s="32">
        <f>IFERROR(VLOOKUP(A127,PlayingTime!$B$1:$Z$999,MATCH("Min",PlayingTime!$B$2:$Z$2,0),0),0)</f>
        <v>810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810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</v>
      </c>
      <c r="Q127" s="31">
        <f>IFERROR(VLOOKUP(A127,PlayerStats!$B$1:$Z$999,MATCH("xAG",PlayerStats!$B$2:$Z$2,0),0),0)</f>
        <v>0.1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0.1</v>
      </c>
      <c r="V127" s="41">
        <f t="shared" si="7"/>
        <v>22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Lewis Dunk</v>
      </c>
      <c r="B128" s="31" t="str">
        <f>IF([1]FINAL!B128=0,"",[1]FINAL!B128)</f>
        <v>Dunk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BHA</v>
      </c>
      <c r="F128" s="43">
        <f>IFERROR(VLOOKUP($E128,Table2!$B$1:$C$21,MATCH("MP",Table2!$B$1:$C$1,0),0),"")</f>
        <v>9</v>
      </c>
      <c r="G128" s="32">
        <f>IFERROR(VLOOKUP(A128,PlayingTime!$B$1:$Z$999,MATCH("Min",PlayingTime!$B$2:$Z$2,0),0),0)</f>
        <v>810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810</v>
      </c>
      <c r="L128" s="31">
        <f>IFERROR(VLOOKUP(A128,PlayerStats!$B$1:$Z$999,MATCH("xG",PlayerStats!$B$2:$Z$2,0),0),0)</f>
        <v>1.3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1.3</v>
      </c>
      <c r="Q128" s="31">
        <f>IFERROR(VLOOKUP(A128,PlayerStats!$B$1:$Z$999,MATCH("xAG",PlayerStats!$B$2:$Z$2,0),0),0)</f>
        <v>0.1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0.1</v>
      </c>
      <c r="V128" s="41">
        <f t="shared" si="7"/>
        <v>17</v>
      </c>
      <c r="X128" s="42" t="str">
        <f>API!M128&amp;" "&amp;API!V128</f>
        <v>Thomas Strakosha</v>
      </c>
      <c r="Y128" s="42">
        <f>API!AC128</f>
        <v>3</v>
      </c>
    </row>
    <row r="129" spans="1:25">
      <c r="A129" s="31" t="str">
        <f>IF([1]FINAL!A129=0,"",[1]FINAL!A129)</f>
        <v>John McGinn</v>
      </c>
      <c r="B129" s="31" t="str">
        <f>IF([1]FINAL!B129=0,"",[1]FINAL!B129)</f>
        <v>McGinn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AVL</v>
      </c>
      <c r="F129" s="43">
        <f>IFERROR(VLOOKUP($E129,Table2!$B$1:$C$21,MATCH("MP",Table2!$B$1:$C$1,0),0),"")</f>
        <v>9</v>
      </c>
      <c r="G129" s="32">
        <f>IFERROR(VLOOKUP(A129,PlayingTime!$B$1:$Z$999,MATCH("Min",PlayingTime!$B$2:$Z$2,0),0),0)</f>
        <v>747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747</v>
      </c>
      <c r="L129" s="31">
        <f>IFERROR(VLOOKUP(A129,PlayerStats!$B$1:$Z$999,MATCH("xG",PlayerStats!$B$2:$Z$2,0),0),0)</f>
        <v>0.9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0.9</v>
      </c>
      <c r="Q129" s="31">
        <f>IFERROR(VLOOKUP(A129,PlayerStats!$B$1:$Z$999,MATCH("xAG",PlayerStats!$B$2:$Z$2,0),0),0)</f>
        <v>1.2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1.2</v>
      </c>
      <c r="V129" s="41">
        <f t="shared" si="7"/>
        <v>31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Aaron Wan-Bissaka</v>
      </c>
      <c r="B130" s="31" t="str">
        <f>IF([1]FINAL!B130=0,"",[1]FINAL!B130)</f>
        <v>Wan-Bissaka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MUN</v>
      </c>
      <c r="F130" s="43">
        <f>IFERROR(VLOOKUP($E130,Table2!$B$1:$C$21,MATCH("MP",Table2!$B$1:$C$1,0),0),"")</f>
        <v>9</v>
      </c>
      <c r="G130" s="32">
        <f>IFERROR(VLOOKUP(A130,PlayingTime!$B$1:$Z$999,MATCH("Min",PlayingTime!$B$2:$Z$2,0),0),0)</f>
        <v>341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341</v>
      </c>
      <c r="L130" s="31">
        <f>IFERROR(VLOOKUP(A130,PlayerStats!$B$1:$Z$999,MATCH("xG",PlayerStats!$B$2:$Z$2,0),0),0)</f>
        <v>0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</v>
      </c>
      <c r="Q130" s="31">
        <f>IFERROR(VLOOKUP(A130,PlayerStats!$B$1:$Z$999,MATCH("xAG",PlayerStats!$B$2:$Z$2,0),0),0)</f>
        <v>1.1000000000000001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1.1000000000000001</v>
      </c>
      <c r="V130" s="41">
        <f t="shared" si="7"/>
        <v>15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Max Kilman</v>
      </c>
      <c r="B131" s="31" t="str">
        <f>IF([1]FINAL!B131=0,"",[1]FINAL!B131)</f>
        <v>Kilman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WOL</v>
      </c>
      <c r="F131" s="43">
        <f>IFERROR(VLOOKUP($E131,Table2!$B$1:$C$21,MATCH("MP",Table2!$B$1:$C$1,0),0),"")</f>
        <v>9</v>
      </c>
      <c r="G131" s="32">
        <f>IFERROR(VLOOKUP(A131,PlayingTime!$B$1:$Z$999,MATCH("Min",PlayingTime!$B$2:$Z$2,0),0),0)</f>
        <v>810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810</v>
      </c>
      <c r="L131" s="31">
        <f>IFERROR(VLOOKUP(A131,PlayerStats!$B$1:$Z$999,MATCH("xG",PlayerStats!$B$2:$Z$2,0),0),0)</f>
        <v>0.4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0.4</v>
      </c>
      <c r="Q131" s="31">
        <f>IFERROR(VLOOKUP(A131,PlayerStats!$B$1:$Z$999,MATCH("xAG",PlayerStats!$B$2:$Z$2,0),0),0)</f>
        <v>0.4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0.4</v>
      </c>
      <c r="V131" s="41">
        <f t="shared" ref="V131:V194" si="11">IFERROR(VLOOKUP(A131,$X$1:$Y$1000,MATCH("total_points",$X$1:$Y$1,0),0),"")</f>
        <v>18</v>
      </c>
      <c r="X131" s="42" t="str">
        <f>API!M131&amp;" "&amp;API!V131</f>
        <v>Yoane Wissa</v>
      </c>
      <c r="Y131" s="42">
        <f>API!AC131</f>
        <v>42</v>
      </c>
    </row>
    <row r="132" spans="1:25">
      <c r="A132" s="31" t="str">
        <f>IF([1]FINAL!A132=0,"",[1]FINAL!A132)</f>
        <v>Josh Brownhill</v>
      </c>
      <c r="B132" s="31" t="str">
        <f>IF([1]FINAL!B132=0,"",[1]FINAL!B132)</f>
        <v>Brownhill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BUR</v>
      </c>
      <c r="F132" s="43">
        <f>IFERROR(VLOOKUP($E132,Table2!$B$1:$C$21,MATCH("MP",Table2!$B$1:$C$1,0),0),"")</f>
        <v>9</v>
      </c>
      <c r="G132" s="32">
        <f>IFERROR(VLOOKUP(A132,PlayingTime!$B$1:$Z$999,MATCH("Min",PlayingTime!$B$2:$Z$2,0),0),0)</f>
        <v>516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516</v>
      </c>
      <c r="L132" s="31">
        <f>IFERROR(VLOOKUP(A132,PlayerStats!$B$1:$Z$999,MATCH("xG",PlayerStats!$B$2:$Z$2,0),0),0)</f>
        <v>0.5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0.5</v>
      </c>
      <c r="Q132" s="31">
        <f>IFERROR(VLOOKUP(A132,PlayerStats!$B$1:$Z$999,MATCH("xAG",PlayerStats!$B$2:$Z$2,0),0),0)</f>
        <v>0.7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0.7</v>
      </c>
      <c r="V132" s="41">
        <f t="shared" si="11"/>
        <v>17</v>
      </c>
      <c r="X132" s="42" t="str">
        <f>API!M132&amp;" "&amp;API!V132</f>
        <v>Yegor Yarmolyuk</v>
      </c>
      <c r="Y132" s="42">
        <f>API!AC132</f>
        <v>1</v>
      </c>
    </row>
    <row r="133" spans="1:25">
      <c r="A133" s="31" t="str">
        <f>IF([1]FINAL!A133=0,"",[1]FINAL!A133)</f>
        <v>Lloyd Kelly</v>
      </c>
      <c r="B133" s="31" t="str">
        <f>IF([1]FINAL!B133=0,"",[1]FINAL!B133)</f>
        <v>Kelly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BOU</v>
      </c>
      <c r="F133" s="43">
        <f>IFERROR(VLOOKUP($E133,Table2!$B$1:$C$21,MATCH("MP",Table2!$B$1:$C$1,0),0),"")</f>
        <v>9</v>
      </c>
      <c r="G133" s="32">
        <f>IFERROR(VLOOKUP(A133,PlayingTime!$B$1:$Z$999,MATCH("Min",PlayingTime!$B$2:$Z$2,0),0),0)</f>
        <v>367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367</v>
      </c>
      <c r="L133" s="31">
        <f>IFERROR(VLOOKUP(A133,PlayerStats!$B$1:$Z$999,MATCH("xG",PlayerStats!$B$2:$Z$2,0),0),0)</f>
        <v>0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</v>
      </c>
      <c r="Q133" s="31">
        <f>IFERROR(VLOOKUP(A133,PlayerStats!$B$1:$Z$999,MATCH("xAG",PlayerStats!$B$2:$Z$2,0),0),0)</f>
        <v>0.1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0.1</v>
      </c>
      <c r="V133" s="41">
        <f t="shared" si="11"/>
        <v>11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Ezri Konsa Ngoyo</v>
      </c>
      <c r="B134" s="31" t="str">
        <f>IF([1]FINAL!B134=0,"",[1]FINAL!B134)</f>
        <v>Konsa</v>
      </c>
      <c r="C134" s="31" t="str">
        <f>IF([1]FINAL!C134=0,"",[1]FINAL!C134)</f>
        <v>Ezri Konsa</v>
      </c>
      <c r="D134" s="31" t="str">
        <f>IF([1]FINAL!D134=0,"",[1]FINAL!D134)</f>
        <v/>
      </c>
      <c r="E134" s="42" t="str">
        <f>[1]FINAL!M134</f>
        <v>AVL</v>
      </c>
      <c r="F134" s="43">
        <f>IFERROR(VLOOKUP($E134,Table2!$B$1:$C$21,MATCH("MP",Table2!$B$1:$C$1,0),0),"")</f>
        <v>9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810</v>
      </c>
      <c r="J134" s="32">
        <f>IFERROR(VLOOKUP(D134,PlayingTime!$B$1:$Z$999,MATCH("Min",PlayingTime!$B$2:$Z$2,0),0),0)</f>
        <v>0</v>
      </c>
      <c r="K134" s="37">
        <f t="shared" si="8"/>
        <v>810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0.6</v>
      </c>
      <c r="O134" s="31">
        <f>IFERROR(VLOOKUP(D134,PlayerStats!$B$1:$Z$999,MATCH("xG",PlayerStats!$B$2:$Z$2,0),0),0)</f>
        <v>0</v>
      </c>
      <c r="P134" s="39">
        <f t="shared" si="9"/>
        <v>0.6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27</v>
      </c>
      <c r="X134" s="42" t="str">
        <f>API!M134&amp;" "&amp;API!V134</f>
        <v>Neal Maupay</v>
      </c>
      <c r="Y134" s="42">
        <f>API!AC134</f>
        <v>10</v>
      </c>
    </row>
    <row r="135" spans="1:25">
      <c r="A135" s="31" t="str">
        <f>IF([1]FINAL!A135=0,"",[1]FINAL!A135)</f>
        <v>Joel Matip</v>
      </c>
      <c r="B135" s="31" t="str">
        <f>IF([1]FINAL!B135=0,"",[1]FINAL!B135)</f>
        <v>Matip</v>
      </c>
      <c r="C135" s="31" t="str">
        <f>IF([1]FINAL!C135=0,"",[1]FINAL!C135)</f>
        <v>Joël Matip</v>
      </c>
      <c r="D135" s="31" t="str">
        <f>IF([1]FINAL!D135=0,"",[1]FINAL!D135)</f>
        <v/>
      </c>
      <c r="E135" s="42" t="str">
        <f>[1]FINAL!M135</f>
        <v>LIV</v>
      </c>
      <c r="F135" s="43">
        <f>IFERROR(VLOOKUP($E135,Table2!$B$1:$C$21,MATCH("MP",Table2!$B$1:$C$1,0),0),"")</f>
        <v>9</v>
      </c>
      <c r="G135" s="32">
        <f>IFERROR(VLOOKUP(A135,PlayingTime!$B$1:$Z$999,MATCH("Min",PlayingTime!$B$2:$Z$2,0),0),0)</f>
        <v>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533</v>
      </c>
      <c r="J135" s="32">
        <f>IFERROR(VLOOKUP(D135,PlayingTime!$B$1:$Z$999,MATCH("Min",PlayingTime!$B$2:$Z$2,0),0),0)</f>
        <v>0</v>
      </c>
      <c r="K135" s="37">
        <f t="shared" si="8"/>
        <v>533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0.4</v>
      </c>
      <c r="O135" s="31">
        <f>IFERROR(VLOOKUP(D135,PlayerStats!$B$1:$Z$999,MATCH("xG",PlayerStats!$B$2:$Z$2,0),0),0)</f>
        <v>0</v>
      </c>
      <c r="P135" s="39">
        <f t="shared" si="9"/>
        <v>0.4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14</v>
      </c>
      <c r="X135" s="42" t="str">
        <f>API!M135&amp;" "&amp;API!V135</f>
        <v>Michael Olakigbe</v>
      </c>
      <c r="Y135" s="42">
        <f>API!AC135</f>
        <v>4</v>
      </c>
    </row>
    <row r="136" spans="1:25">
      <c r="A136" s="31" t="str">
        <f>IF([1]FINAL!A136=0,"",[1]FINAL!A136)</f>
        <v>Zeki Amdouni</v>
      </c>
      <c r="B136" s="31" t="str">
        <f>IF([1]FINAL!B136=0,"",[1]FINAL!B136)</f>
        <v>Amdouni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BUR</v>
      </c>
      <c r="F136" s="43">
        <f>IFERROR(VLOOKUP($E136,Table2!$B$1:$C$21,MATCH("MP",Table2!$B$1:$C$1,0),0),"")</f>
        <v>9</v>
      </c>
      <c r="G136" s="32">
        <f>IFERROR(VLOOKUP(A136,PlayingTime!$B$1:$Z$999,MATCH("Min",PlayingTime!$B$2:$Z$2,0),0),0)</f>
        <v>538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538</v>
      </c>
      <c r="L136" s="31">
        <f>IFERROR(VLOOKUP(A136,PlayerStats!$B$1:$Z$999,MATCH("xG",PlayerStats!$B$2:$Z$2,0),0),0)</f>
        <v>1.5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1.5</v>
      </c>
      <c r="Q136" s="31">
        <f>IFERROR(VLOOKUP(A136,PlayerStats!$B$1:$Z$999,MATCH("xAG",PlayerStats!$B$2:$Z$2,0),0),0)</f>
        <v>0.3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0.3</v>
      </c>
      <c r="V136" s="41">
        <f t="shared" si="11"/>
        <v>19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Mark Flekken</v>
      </c>
      <c r="B137" s="31" t="str">
        <f>IF([1]FINAL!B137=0,"",[1]FINAL!B137)</f>
        <v>Flekken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BRE</v>
      </c>
      <c r="F137" s="43">
        <f>IFERROR(VLOOKUP($E137,Table2!$B$1:$C$21,MATCH("MP",Table2!$B$1:$C$1,0),0),"")</f>
        <v>9</v>
      </c>
      <c r="G137" s="32">
        <f>IFERROR(VLOOKUP(A137,PlayingTime!$B$1:$Z$999,MATCH("Min",PlayingTime!$B$2:$Z$2,0),0),0)</f>
        <v>720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720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25</v>
      </c>
      <c r="X137" s="42" t="str">
        <f>API!M137&amp;" "&amp;API!V137</f>
        <v>Saman Ghoddos</v>
      </c>
      <c r="Y137" s="42">
        <f>API!AC137</f>
        <v>7</v>
      </c>
    </row>
    <row r="138" spans="1:25">
      <c r="A138" s="31" t="str">
        <f>IF([1]FINAL!A138=0,"",[1]FINAL!A138)</f>
        <v>Sander Berge</v>
      </c>
      <c r="B138" s="31" t="str">
        <f>IF([1]FINAL!B138=0,"",[1]FINAL!B138)</f>
        <v>Berge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BUR</v>
      </c>
      <c r="F138" s="43">
        <f>IFERROR(VLOOKUP($E138,Table2!$B$1:$C$21,MATCH("MP",Table2!$B$1:$C$1,0),0),"")</f>
        <v>9</v>
      </c>
      <c r="G138" s="32">
        <f>IFERROR(VLOOKUP(A138,PlayingTime!$B$1:$Z$999,MATCH("Min",PlayingTime!$B$2:$Z$2,0),0),0)</f>
        <v>579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579</v>
      </c>
      <c r="L138" s="31">
        <f>IFERROR(VLOOKUP(A138,PlayerStats!$B$1:$Z$999,MATCH("xG",PlayerStats!$B$2:$Z$2,0),0),0)</f>
        <v>0.3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0.3</v>
      </c>
      <c r="Q138" s="31">
        <f>IFERROR(VLOOKUP(A138,PlayerStats!$B$1:$Z$999,MATCH("xAG",PlayerStats!$B$2:$Z$2,0),0),0)</f>
        <v>0.6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0.6</v>
      </c>
      <c r="V138" s="41">
        <f t="shared" si="11"/>
        <v>18</v>
      </c>
      <c r="X138" s="42" t="str">
        <f>API!M138&amp;" "&amp;API!V138</f>
        <v>Ji-Soo Kim</v>
      </c>
      <c r="Y138" s="42">
        <f>API!AC138</f>
        <v>0</v>
      </c>
    </row>
    <row r="139" spans="1:25">
      <c r="A139" s="31" t="str">
        <f>IF([1]FINAL!A139=0,"",[1]FINAL!A139)</f>
        <v>Joel Ward</v>
      </c>
      <c r="B139" s="31" t="str">
        <f>IF([1]FINAL!B139=0,"",[1]FINAL!B139)</f>
        <v>Ward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CRY</v>
      </c>
      <c r="F139" s="43">
        <f>IFERROR(VLOOKUP($E139,Table2!$B$1:$C$21,MATCH("MP",Table2!$B$1:$C$1,0),0),"")</f>
        <v>9</v>
      </c>
      <c r="G139" s="32">
        <f>IFERROR(VLOOKUP(A139,PlayingTime!$B$1:$Z$999,MATCH("Min",PlayingTime!$B$2:$Z$2,0),0),0)</f>
        <v>712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712</v>
      </c>
      <c r="L139" s="31">
        <f>IFERROR(VLOOKUP(A139,PlayerStats!$B$1:$Z$999,MATCH("xG",PlayerStats!$B$2:$Z$2,0),0),0)</f>
        <v>0.6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0.6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21</v>
      </c>
      <c r="X139" s="42" t="str">
        <f>API!M139&amp;" "&amp;API!V139</f>
        <v>Simon Adingra</v>
      </c>
      <c r="Y139" s="42">
        <f>API!AC139</f>
        <v>25</v>
      </c>
    </row>
    <row r="140" spans="1:25">
      <c r="A140" s="31" t="str">
        <f>IF([1]FINAL!A140=0,"",[1]FINAL!A140)</f>
        <v>Aaron Ramsdale</v>
      </c>
      <c r="B140" s="31" t="str">
        <f>IF([1]FINAL!B140=0,"",[1]FINAL!B140)</f>
        <v>Ramsdale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ARS</v>
      </c>
      <c r="F140" s="43">
        <f>IFERROR(VLOOKUP($E140,Table2!$B$1:$C$21,MATCH("MP",Table2!$B$1:$C$1,0),0),"")</f>
        <v>9</v>
      </c>
      <c r="G140" s="32">
        <f>IFERROR(VLOOKUP(A140,PlayingTime!$B$1:$Z$999,MATCH("Min",PlayingTime!$B$2:$Z$2,0),0),0)</f>
        <v>360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360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</v>
      </c>
      <c r="V140" s="41">
        <f t="shared" si="11"/>
        <v>11</v>
      </c>
      <c r="X140" s="42" t="str">
        <f>API!M140&amp;" "&amp;API!V140</f>
        <v>Steven Alzate</v>
      </c>
      <c r="Y140" s="42">
        <f>API!AC140</f>
        <v>0</v>
      </c>
    </row>
    <row r="141" spans="1:25">
      <c r="A141" s="31" t="str">
        <f>IF([1]FINAL!A141=0,"",[1]FINAL!A141)</f>
        <v>Norberto Murara Neto</v>
      </c>
      <c r="B141" s="31" t="str">
        <f>IF([1]FINAL!B141=0,"",[1]FINAL!B141)</f>
        <v>Neto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BOU</v>
      </c>
      <c r="F141" s="43">
        <f>IFERROR(VLOOKUP($E141,Table2!$B$1:$C$21,MATCH("MP",Table2!$B$1:$C$1,0),0),"")</f>
        <v>9</v>
      </c>
      <c r="G141" s="32">
        <f>IFERROR(VLOOKUP(A141,PlayingTime!$B$1:$Z$999,MATCH("Min",PlayingTime!$B$2:$Z$2,0),0),0)</f>
        <v>0</v>
      </c>
      <c r="H141" s="32">
        <f>IFERROR(VLOOKUP(B141,PlayingTime!$B$1:$Z$999,MATCH("Min",PlayingTime!$B$2:$Z$2,0),0),0)</f>
        <v>810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810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</v>
      </c>
      <c r="V141" s="41">
        <f t="shared" si="11"/>
        <v>30</v>
      </c>
      <c r="X141" s="42" t="str">
        <f>API!M141&amp;" "&amp;API!V141</f>
        <v>Yasin Ayari</v>
      </c>
      <c r="Y141" s="42">
        <f>API!AC141</f>
        <v>0</v>
      </c>
    </row>
    <row r="142" spans="1:25">
      <c r="A142" s="31" t="str">
        <f>IF([1]FINAL!A142=0,"",[1]FINAL!A142)</f>
        <v>Harrison Reed</v>
      </c>
      <c r="B142" s="31" t="str">
        <f>IF([1]FINAL!B142=0,"",[1]FINAL!B142)</f>
        <v>Reed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FUL</v>
      </c>
      <c r="F142" s="43">
        <f>IFERROR(VLOOKUP($E142,Table2!$B$1:$C$21,MATCH("MP",Table2!$B$1:$C$1,0),0),"")</f>
        <v>9</v>
      </c>
      <c r="G142" s="32">
        <f>IFERROR(VLOOKUP(A142,PlayingTime!$B$1:$Z$999,MATCH("Min",PlayingTime!$B$2:$Z$2,0),0),0)</f>
        <v>513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513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0.7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0.7</v>
      </c>
      <c r="V142" s="41">
        <f t="shared" si="11"/>
        <v>20</v>
      </c>
      <c r="X142" s="42" t="str">
        <f>API!M142&amp;" "&amp;API!V142</f>
        <v>Facundo Buonanotte</v>
      </c>
      <c r="Y142" s="42">
        <f>API!AC142</f>
        <v>1</v>
      </c>
    </row>
    <row r="143" spans="1:25">
      <c r="A143" s="31" t="str">
        <f>IF([1]FINAL!A143=0,"",[1]FINAL!A143)</f>
        <v>Diogo Dalot Teixeira</v>
      </c>
      <c r="B143" s="31" t="str">
        <f>IF([1]FINAL!B143=0,"",[1]FINAL!B143)</f>
        <v>Dalot</v>
      </c>
      <c r="C143" s="31" t="str">
        <f>IF([1]FINAL!C143=0,"",[1]FINAL!C143)</f>
        <v>Diogo Dalot</v>
      </c>
      <c r="D143" s="31" t="str">
        <f>IF([1]FINAL!D143=0,"",[1]FINAL!D143)</f>
        <v/>
      </c>
      <c r="E143" s="42" t="str">
        <f>[1]FINAL!M143</f>
        <v>MUN</v>
      </c>
      <c r="F143" s="43">
        <f>IFERROR(VLOOKUP($E143,Table2!$B$1:$C$21,MATCH("MP",Table2!$B$1:$C$1,0),0),"")</f>
        <v>9</v>
      </c>
      <c r="G143" s="32">
        <f>IFERROR(VLOOKUP(A143,PlayingTime!$B$1:$Z$999,MATCH("Min",PlayingTime!$B$2:$Z$2,0),0),0)</f>
        <v>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655</v>
      </c>
      <c r="J143" s="32">
        <f>IFERROR(VLOOKUP(D143,PlayingTime!$B$1:$Z$999,MATCH("Min",PlayingTime!$B$2:$Z$2,0),0),0)</f>
        <v>0</v>
      </c>
      <c r="K143" s="37">
        <f t="shared" si="8"/>
        <v>655</v>
      </c>
      <c r="L143" s="31">
        <f>IFERROR(VLOOKUP(A143,PlayerStats!$B$1:$Z$999,MATCH("xG",PlayerStats!$B$2:$Z$2,0),0),0)</f>
        <v>0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0.3</v>
      </c>
      <c r="O143" s="31">
        <f>IFERROR(VLOOKUP(D143,PlayerStats!$B$1:$Z$999,MATCH("xG",PlayerStats!$B$2:$Z$2,0),0),0)</f>
        <v>0</v>
      </c>
      <c r="P143" s="39">
        <f t="shared" si="9"/>
        <v>0.3</v>
      </c>
      <c r="Q143" s="31">
        <f>IFERROR(VLOOKUP(A143,PlayerStats!$B$1:$Z$999,MATCH("xAG",PlayerStats!$B$2:$Z$2,0),0),0)</f>
        <v>0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0.6</v>
      </c>
      <c r="T143" s="31">
        <f>IFERROR(VLOOKUP(D143,PlayerStats!$B$1:$Z$999,MATCH("xAG",PlayerStats!$B$2:$Z$2,0),0),0)</f>
        <v>0</v>
      </c>
      <c r="U143" s="39">
        <f t="shared" si="10"/>
        <v>0.6</v>
      </c>
      <c r="V143" s="41">
        <f t="shared" si="11"/>
        <v>25</v>
      </c>
      <c r="X143" s="42" t="str">
        <f>API!M143&amp;" "&amp;API!V143</f>
        <v>Aaron Connolly</v>
      </c>
      <c r="Y143" s="42">
        <f>API!AC143</f>
        <v>0</v>
      </c>
    </row>
    <row r="144" spans="1:25">
      <c r="A144" s="31" t="str">
        <f>IF([1]FINAL!A144=0,"",[1]FINAL!A144)</f>
        <v>Philip Billing</v>
      </c>
      <c r="B144" s="31" t="str">
        <f>IF([1]FINAL!B144=0,"",[1]FINAL!B144)</f>
        <v>Billing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BOU</v>
      </c>
      <c r="F144" s="43">
        <f>IFERROR(VLOOKUP($E144,Table2!$B$1:$C$21,MATCH("MP",Table2!$B$1:$C$1,0),0),"")</f>
        <v>9</v>
      </c>
      <c r="G144" s="32">
        <f>IFERROR(VLOOKUP(A144,PlayingTime!$B$1:$Z$999,MATCH("Min",PlayingTime!$B$2:$Z$2,0),0),0)</f>
        <v>780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780</v>
      </c>
      <c r="L144" s="31">
        <f>IFERROR(VLOOKUP(A144,PlayerStats!$B$1:$Z$999,MATCH("xG",PlayerStats!$B$2:$Z$2,0),0),0)</f>
        <v>1.4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1.4</v>
      </c>
      <c r="Q144" s="31">
        <f>IFERROR(VLOOKUP(A144,PlayerStats!$B$1:$Z$999,MATCH("xAG",PlayerStats!$B$2:$Z$2,0),0),0)</f>
        <v>0.9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0.9</v>
      </c>
      <c r="V144" s="41">
        <f t="shared" si="11"/>
        <v>23</v>
      </c>
      <c r="X144" s="42" t="str">
        <f>API!M144&amp;" "&amp;API!V144</f>
        <v>Mahmoud Dahoud</v>
      </c>
      <c r="Y144" s="42">
        <f>API!AC144</f>
        <v>11</v>
      </c>
    </row>
    <row r="145" spans="1:25">
      <c r="A145" s="31" t="str">
        <f>IF([1]FINAL!A145=0,"",[1]FINAL!A145)</f>
        <v>Nathan Collins</v>
      </c>
      <c r="B145" s="31" t="str">
        <f>IF([1]FINAL!B145=0,"",[1]FINAL!B145)</f>
        <v>Collins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BRE</v>
      </c>
      <c r="F145" s="43">
        <f>IFERROR(VLOOKUP($E145,Table2!$B$1:$C$21,MATCH("MP",Table2!$B$1:$C$1,0),0),"")</f>
        <v>9</v>
      </c>
      <c r="G145" s="32">
        <f>IFERROR(VLOOKUP(A145,PlayingTime!$B$1:$Z$999,MATCH("Min",PlayingTime!$B$2:$Z$2,0),0),0)</f>
        <v>730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730</v>
      </c>
      <c r="L145" s="31">
        <f>IFERROR(VLOOKUP(A145,PlayerStats!$B$1:$Z$999,MATCH("xG",PlayerStats!$B$2:$Z$2,0),0),0)</f>
        <v>0.3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0.3</v>
      </c>
      <c r="Q145" s="31">
        <f>IFERROR(VLOOKUP(A145,PlayerStats!$B$1:$Z$999,MATCH("xAG",PlayerStats!$B$2:$Z$2,0),0),0)</f>
        <v>0.8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0.8</v>
      </c>
      <c r="V145" s="41">
        <f t="shared" si="11"/>
        <v>23</v>
      </c>
      <c r="X145" s="42" t="str">
        <f>API!M145&amp;" "&amp;API!V145</f>
        <v>Lewis Dunk</v>
      </c>
      <c r="Y145" s="42">
        <f>API!AC145</f>
        <v>17</v>
      </c>
    </row>
    <row r="146" spans="1:25">
      <c r="A146" s="31" t="str">
        <f>IF([1]FINAL!A146=0,"",[1]FINAL!A146)</f>
        <v>Amadou Onana</v>
      </c>
      <c r="B146" s="31" t="str">
        <f>IF([1]FINAL!B146=0,"",[1]FINAL!B146)</f>
        <v>Onana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EVE</v>
      </c>
      <c r="F146" s="43">
        <f>IFERROR(VLOOKUP($E146,Table2!$B$1:$C$21,MATCH("MP",Table2!$B$1:$C$1,0),0),"")</f>
        <v>9</v>
      </c>
      <c r="G146" s="32">
        <f>IFERROR(VLOOKUP(A146,PlayingTime!$B$1:$Z$999,MATCH("Min",PlayingTime!$B$2:$Z$2,0),0),0)</f>
        <v>785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785</v>
      </c>
      <c r="L146" s="31">
        <f>IFERROR(VLOOKUP(A146,PlayerStats!$B$1:$Z$999,MATCH("xG",PlayerStats!$B$2:$Z$2,0),0),0)</f>
        <v>1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1</v>
      </c>
      <c r="Q146" s="31">
        <f>IFERROR(VLOOKUP(A146,PlayerStats!$B$1:$Z$999,MATCH("xAG",PlayerStats!$B$2:$Z$2,0),0),0)</f>
        <v>2.2000000000000002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2.2000000000000002</v>
      </c>
      <c r="V146" s="41">
        <f t="shared" si="11"/>
        <v>19</v>
      </c>
      <c r="X146" s="42" t="str">
        <f>API!M146&amp;" "&amp;API!V146</f>
        <v>Julio Enciso</v>
      </c>
      <c r="Y146" s="42">
        <f>API!AC146</f>
        <v>8</v>
      </c>
    </row>
    <row r="147" spans="1:25">
      <c r="A147" s="31" t="str">
        <f>IF([1]FINAL!A147=0,"",[1]FINAL!A147)</f>
        <v>Rico Henry</v>
      </c>
      <c r="B147" s="31" t="str">
        <f>IF([1]FINAL!B147=0,"",[1]FINAL!B147)</f>
        <v>Henry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BRE</v>
      </c>
      <c r="F147" s="43">
        <f>IFERROR(VLOOKUP($E147,Table2!$B$1:$C$21,MATCH("MP",Table2!$B$1:$C$1,0),0),"")</f>
        <v>9</v>
      </c>
      <c r="G147" s="32">
        <f>IFERROR(VLOOKUP(A147,PlayingTime!$B$1:$Z$999,MATCH("Min",PlayingTime!$B$2:$Z$2,0),0),0)</f>
        <v>401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401</v>
      </c>
      <c r="L147" s="31">
        <f>IFERROR(VLOOKUP(A147,PlayerStats!$B$1:$Z$999,MATCH("xG",PlayerStats!$B$2:$Z$2,0),0),0)</f>
        <v>0.1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0.1</v>
      </c>
      <c r="Q147" s="31">
        <f>IFERROR(VLOOKUP(A147,PlayerStats!$B$1:$Z$999,MATCH("xAG",PlayerStats!$B$2:$Z$2,0),0),0)</f>
        <v>1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1</v>
      </c>
      <c r="V147" s="41">
        <f t="shared" si="11"/>
        <v>13</v>
      </c>
      <c r="X147" s="42" t="str">
        <f>API!M147&amp;" "&amp;API!V147</f>
        <v>Pervis Estupiñán</v>
      </c>
      <c r="Y147" s="42">
        <f>API!AC147</f>
        <v>25</v>
      </c>
    </row>
    <row r="148" spans="1:25">
      <c r="A148" s="31" t="str">
        <f>IF([1]FINAL!A148=0,"",[1]FINAL!A148)</f>
        <v>Issa Diop</v>
      </c>
      <c r="B148" s="31" t="str">
        <f>IF([1]FINAL!B148=0,"",[1]FINAL!B148)</f>
        <v>Diop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FUL</v>
      </c>
      <c r="F148" s="43">
        <f>IFERROR(VLOOKUP($E148,Table2!$B$1:$C$21,MATCH("MP",Table2!$B$1:$C$1,0),0),"")</f>
        <v>9</v>
      </c>
      <c r="G148" s="32">
        <f>IFERROR(VLOOKUP(A148,PlayingTime!$B$1:$Z$999,MATCH("Min",PlayingTime!$B$2:$Z$2,0),0),0)</f>
        <v>700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700</v>
      </c>
      <c r="L148" s="31">
        <f>IFERROR(VLOOKUP(A148,PlayerStats!$B$1:$Z$999,MATCH("xG",PlayerStats!$B$2:$Z$2,0),0),0)</f>
        <v>0.2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0.2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</v>
      </c>
      <c r="V148" s="41">
        <f t="shared" si="11"/>
        <v>23</v>
      </c>
      <c r="X148" s="42" t="str">
        <f>API!M148&amp;" "&amp;API!V148</f>
        <v>Evan Ferguson</v>
      </c>
      <c r="Y148" s="42">
        <f>API!AC148</f>
        <v>31</v>
      </c>
    </row>
    <row r="149" spans="1:25">
      <c r="A149" s="31" t="str">
        <f>IF([1]FINAL!A149=0,"",[1]FINAL!A149)</f>
        <v>Rodrigo Hernandez</v>
      </c>
      <c r="B149" s="31" t="str">
        <f>IF([1]FINAL!B149=0,"",[1]FINAL!B149)</f>
        <v>Rodrigo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MCI</v>
      </c>
      <c r="F149" s="43">
        <f>IFERROR(VLOOKUP($E149,Table2!$B$1:$C$21,MATCH("MP",Table2!$B$1:$C$1,0),0),"")</f>
        <v>9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0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27</v>
      </c>
      <c r="X149" s="42" t="str">
        <f>API!M149&amp;" "&amp;API!V149</f>
        <v>Billy Gilmour</v>
      </c>
      <c r="Y149" s="42">
        <f>API!AC149</f>
        <v>25</v>
      </c>
    </row>
    <row r="150" spans="1:25">
      <c r="A150" s="31" t="str">
        <f>IF([1]FINAL!A150=0,"",[1]FINAL!A150)</f>
        <v>Mads Roerslev Rasmussen</v>
      </c>
      <c r="B150" s="31" t="str">
        <f>IF([1]FINAL!B150=0,"",[1]FINAL!B150)</f>
        <v>Roerslev</v>
      </c>
      <c r="C150" s="31" t="str">
        <f>IF([1]FINAL!C150=0,"",[1]FINAL!C150)</f>
        <v>Mads Roerslev</v>
      </c>
      <c r="D150" s="31" t="str">
        <f>IF([1]FINAL!D150=0,"",[1]FINAL!D150)</f>
        <v/>
      </c>
      <c r="E150" s="42" t="str">
        <f>[1]FINAL!M150</f>
        <v>BRE</v>
      </c>
      <c r="F150" s="43">
        <f>IFERROR(VLOOKUP($E150,Table2!$B$1:$C$21,MATCH("MP",Table2!$B$1:$C$1,0),0),"")</f>
        <v>9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248</v>
      </c>
      <c r="J150" s="32">
        <f>IFERROR(VLOOKUP(D150,PlayingTime!$B$1:$Z$999,MATCH("Min",PlayingTime!$B$2:$Z$2,0),0),0)</f>
        <v>0</v>
      </c>
      <c r="K150" s="37">
        <f t="shared" si="8"/>
        <v>248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0.2</v>
      </c>
      <c r="T150" s="31">
        <f>IFERROR(VLOOKUP(D150,PlayerStats!$B$1:$Z$999,MATCH("xAG",PlayerStats!$B$2:$Z$2,0),0),0)</f>
        <v>0</v>
      </c>
      <c r="U150" s="39">
        <f t="shared" si="10"/>
        <v>0.2</v>
      </c>
      <c r="V150" s="41">
        <f t="shared" si="11"/>
        <v>8</v>
      </c>
      <c r="X150" s="42" t="str">
        <f>API!M150&amp;" "&amp;API!V150</f>
        <v>Pascal Groß</v>
      </c>
      <c r="Y150" s="42">
        <f>API!AC150</f>
        <v>30</v>
      </c>
    </row>
    <row r="151" spans="1:25">
      <c r="A151" s="31" t="str">
        <f>IF([1]FINAL!A151=0,"",[1]FINAL!A151)</f>
        <v>Luca Koleosho</v>
      </c>
      <c r="B151" s="31" t="str">
        <f>IF([1]FINAL!B151=0,"",[1]FINAL!B151)</f>
        <v>Koleosho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BUR</v>
      </c>
      <c r="F151" s="43">
        <f>IFERROR(VLOOKUP($E151,Table2!$B$1:$C$21,MATCH("MP",Table2!$B$1:$C$1,0),0),"")</f>
        <v>9</v>
      </c>
      <c r="G151" s="32">
        <f>IFERROR(VLOOKUP(A151,PlayingTime!$B$1:$Z$999,MATCH("Min",PlayingTime!$B$2:$Z$2,0),0),0)</f>
        <v>547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547</v>
      </c>
      <c r="L151" s="31">
        <f>IFERROR(VLOOKUP(A151,PlayerStats!$B$1:$Z$999,MATCH("xG",PlayerStats!$B$2:$Z$2,0),0),0)</f>
        <v>1.3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1.3</v>
      </c>
      <c r="Q151" s="31">
        <f>IFERROR(VLOOKUP(A151,PlayerStats!$B$1:$Z$999,MATCH("xAG",PlayerStats!$B$2:$Z$2,0),0),0)</f>
        <v>1.1000000000000001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1.1000000000000001</v>
      </c>
      <c r="V151" s="41">
        <f t="shared" si="11"/>
        <v>19</v>
      </c>
      <c r="X151" s="42" t="str">
        <f>API!M151&amp;" "&amp;API!V151</f>
        <v>João Pedro Junqueira de Jesus</v>
      </c>
      <c r="Y151" s="42">
        <f>API!AC151</f>
        <v>26</v>
      </c>
    </row>
    <row r="152" spans="1:25">
      <c r="A152" s="31" t="str">
        <f>IF([1]FINAL!A152=0,"",[1]FINAL!A152)</f>
        <v>Conor Gallagher</v>
      </c>
      <c r="B152" s="31" t="str">
        <f>IF([1]FINAL!B152=0,"",[1]FINAL!B152)</f>
        <v>Gallagher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CHE</v>
      </c>
      <c r="F152" s="43">
        <f>IFERROR(VLOOKUP($E152,Table2!$B$1:$C$21,MATCH("MP",Table2!$B$1:$C$1,0),0),"")</f>
        <v>9</v>
      </c>
      <c r="G152" s="32">
        <f>IFERROR(VLOOKUP(A152,PlayingTime!$B$1:$Z$999,MATCH("Min",PlayingTime!$B$2:$Z$2,0),0),0)</f>
        <v>765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765</v>
      </c>
      <c r="L152" s="31">
        <f>IFERROR(VLOOKUP(A152,PlayerStats!$B$1:$Z$999,MATCH("xG",PlayerStats!$B$2:$Z$2,0),0),0)</f>
        <v>0.7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0.7</v>
      </c>
      <c r="Q152" s="31">
        <f>IFERROR(VLOOKUP(A152,PlayerStats!$B$1:$Z$999,MATCH("xAG",PlayerStats!$B$2:$Z$2,0),0),0)</f>
        <v>1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</v>
      </c>
      <c r="V152" s="41">
        <f t="shared" si="11"/>
        <v>27</v>
      </c>
      <c r="X152" s="42" t="str">
        <f>API!M152&amp;" "&amp;API!V152</f>
        <v>Michał Karbownik</v>
      </c>
      <c r="Y152" s="42">
        <f>API!AC152</f>
        <v>0</v>
      </c>
    </row>
    <row r="153" spans="1:25">
      <c r="A153" s="31" t="str">
        <f>IF([1]FINAL!A153=0,"",[1]FINAL!A153)</f>
        <v>Ryan Christie</v>
      </c>
      <c r="B153" s="31" t="str">
        <f>IF([1]FINAL!B153=0,"",[1]FINAL!B153)</f>
        <v>Christie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BOU</v>
      </c>
      <c r="F153" s="43">
        <f>IFERROR(VLOOKUP($E153,Table2!$B$1:$C$21,MATCH("MP",Table2!$B$1:$C$1,0),0),"")</f>
        <v>9</v>
      </c>
      <c r="G153" s="32">
        <f>IFERROR(VLOOKUP(A153,PlayingTime!$B$1:$Z$999,MATCH("Min",PlayingTime!$B$2:$Z$2,0),0),0)</f>
        <v>603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603</v>
      </c>
      <c r="L153" s="31">
        <f>IFERROR(VLOOKUP(A153,PlayerStats!$B$1:$Z$999,MATCH("xG",PlayerStats!$B$2:$Z$2,0),0),0)</f>
        <v>0.4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0.4</v>
      </c>
      <c r="Q153" s="31">
        <f>IFERROR(VLOOKUP(A153,PlayerStats!$B$1:$Z$999,MATCH("xAG",PlayerStats!$B$2:$Z$2,0),0),0)</f>
        <v>1.1000000000000001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1.1000000000000001</v>
      </c>
      <c r="V153" s="41">
        <f t="shared" si="11"/>
        <v>19</v>
      </c>
      <c r="X153" s="42" t="str">
        <f>API!M153&amp;" "&amp;API!V153</f>
        <v>Kacper Kozłowski</v>
      </c>
      <c r="Y153" s="42">
        <f>API!AC153</f>
        <v>0</v>
      </c>
    </row>
    <row r="154" spans="1:25">
      <c r="A154" s="31" t="str">
        <f>IF([1]FINAL!A154=0,"",[1]FINAL!A154)</f>
        <v>Pelly Ruddock Mpanzu</v>
      </c>
      <c r="B154" s="31" t="str">
        <f>IF([1]FINAL!B154=0,"",[1]FINAL!B154)</f>
        <v>Mpanzu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LUT</v>
      </c>
      <c r="F154" s="43">
        <f>IFERROR(VLOOKUP($E154,Table2!$B$1:$C$21,MATCH("MP",Table2!$B$1:$C$1,0),0),"")</f>
        <v>9</v>
      </c>
      <c r="G154" s="32">
        <f>IFERROR(VLOOKUP(A154,PlayingTime!$B$1:$Z$999,MATCH("Min",PlayingTime!$B$2:$Z$2,0),0),0)</f>
        <v>489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489</v>
      </c>
      <c r="L154" s="31">
        <f>IFERROR(VLOOKUP(A154,PlayerStats!$B$1:$Z$999,MATCH("xG",PlayerStats!$B$2:$Z$2,0),0),0)</f>
        <v>0.5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0.5</v>
      </c>
      <c r="Q154" s="31">
        <f>IFERROR(VLOOKUP(A154,PlayerStats!$B$1:$Z$999,MATCH("xAG",PlayerStats!$B$2:$Z$2,0),0),0)</f>
        <v>0.4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0.4</v>
      </c>
      <c r="V154" s="41">
        <f t="shared" si="11"/>
        <v>14</v>
      </c>
      <c r="X154" s="42" t="str">
        <f>API!M154&amp;" "&amp;API!V154</f>
        <v>Adam Lallana</v>
      </c>
      <c r="Y154" s="42">
        <f>API!AC154</f>
        <v>5</v>
      </c>
    </row>
    <row r="155" spans="1:25">
      <c r="A155" s="31" t="str">
        <f>IF([1]FINAL!A155=0,"",[1]FINAL!A155)</f>
        <v>Nayef Aguerd</v>
      </c>
      <c r="B155" s="31" t="str">
        <f>IF([1]FINAL!B155=0,"",[1]FINAL!B155)</f>
        <v>N.Aguerd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WHU</v>
      </c>
      <c r="F155" s="43">
        <f>IFERROR(VLOOKUP($E155,Table2!$B$1:$C$21,MATCH("MP",Table2!$B$1:$C$1,0),0),"")</f>
        <v>9</v>
      </c>
      <c r="G155" s="32">
        <f>IFERROR(VLOOKUP(A155,PlayingTime!$B$1:$Z$999,MATCH("Min",PlayingTime!$B$2:$Z$2,0),0),0)</f>
        <v>696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696</v>
      </c>
      <c r="L155" s="31">
        <f>IFERROR(VLOOKUP(A155,PlayerStats!$B$1:$Z$999,MATCH("xG",PlayerStats!$B$2:$Z$2,0),0),0)</f>
        <v>0.8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0.8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</v>
      </c>
      <c r="V155" s="41">
        <f t="shared" si="11"/>
        <v>18</v>
      </c>
      <c r="X155" s="42" t="str">
        <f>API!M155&amp;" "&amp;API!V155</f>
        <v>Tariq Lamptey</v>
      </c>
      <c r="Y155" s="42">
        <f>API!AC155</f>
        <v>8</v>
      </c>
    </row>
    <row r="156" spans="1:25">
      <c r="A156" s="31" t="str">
        <f>IF([1]FINAL!A156=0,"",[1]FINAL!A156)</f>
        <v>André Onana</v>
      </c>
      <c r="B156" s="31" t="str">
        <f>IF([1]FINAL!B156=0,"",[1]FINAL!B156)</f>
        <v>Onana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MUN</v>
      </c>
      <c r="F156" s="43">
        <f>IFERROR(VLOOKUP($E156,Table2!$B$1:$C$21,MATCH("MP",Table2!$B$1:$C$1,0),0),"")</f>
        <v>9</v>
      </c>
      <c r="G156" s="32">
        <f>IFERROR(VLOOKUP(A156,PlayingTime!$B$1:$Z$999,MATCH("Min",PlayingTime!$B$2:$Z$2,0),0),0)</f>
        <v>810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810</v>
      </c>
      <c r="L156" s="31">
        <f>IFERROR(VLOOKUP(A156,PlayerStats!$B$1:$Z$999,MATCH("xG",PlayerStats!$B$2:$Z$2,0),0),0)</f>
        <v>0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</v>
      </c>
      <c r="V156" s="41">
        <f t="shared" si="11"/>
        <v>27</v>
      </c>
      <c r="X156" s="42" t="str">
        <f>API!M156&amp;" "&amp;API!V156</f>
        <v>Solly March</v>
      </c>
      <c r="Y156" s="42">
        <f>API!AC156</f>
        <v>39</v>
      </c>
    </row>
    <row r="157" spans="1:25">
      <c r="A157" s="31" t="str">
        <f>IF([1]FINAL!A157=0,"",[1]FINAL!A157)</f>
        <v>Victor Lindelöf</v>
      </c>
      <c r="B157" s="31" t="str">
        <f>IF([1]FINAL!B157=0,"",[1]FINAL!B157)</f>
        <v>Lindelof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MUN</v>
      </c>
      <c r="F157" s="43">
        <f>IFERROR(VLOOKUP($E157,Table2!$B$1:$C$21,MATCH("MP",Table2!$B$1:$C$1,0),0),"")</f>
        <v>9</v>
      </c>
      <c r="G157" s="32">
        <f>IFERROR(VLOOKUP(A157,PlayingTime!$B$1:$Z$999,MATCH("Min",PlayingTime!$B$2:$Z$2,0),0),0)</f>
        <v>600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600</v>
      </c>
      <c r="L157" s="31">
        <f>IFERROR(VLOOKUP(A157,PlayerStats!$B$1:$Z$999,MATCH("xG",PlayerStats!$B$2:$Z$2,0),0),0)</f>
        <v>0.1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0.1</v>
      </c>
      <c r="Q157" s="31">
        <f>IFERROR(VLOOKUP(A157,PlayerStats!$B$1:$Z$999,MATCH("xAG",PlayerStats!$B$2:$Z$2,0),0),0)</f>
        <v>0.3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0.3</v>
      </c>
      <c r="V157" s="41">
        <f t="shared" si="11"/>
        <v>19</v>
      </c>
      <c r="X157" s="42" t="str">
        <f>API!M157&amp;" "&amp;API!V157</f>
        <v>Tom McGill</v>
      </c>
      <c r="Y157" s="42">
        <f>API!AC157</f>
        <v>0</v>
      </c>
    </row>
    <row r="158" spans="1:25">
      <c r="A158" s="31" t="str">
        <f>IF([1]FINAL!A158=0,"",[1]FINAL!A158)</f>
        <v>Jefferson Lerma Solís</v>
      </c>
      <c r="B158" s="31" t="str">
        <f>IF([1]FINAL!B158=0,"",[1]FINAL!B158)</f>
        <v>Lerma</v>
      </c>
      <c r="C158" s="31" t="str">
        <f>IF([1]FINAL!C158=0,"",[1]FINAL!C158)</f>
        <v>Jefferson Lerma</v>
      </c>
      <c r="D158" s="31" t="str">
        <f>IF([1]FINAL!D158=0,"",[1]FINAL!D158)</f>
        <v/>
      </c>
      <c r="E158" s="42" t="str">
        <f>[1]FINAL!M158</f>
        <v>CRY</v>
      </c>
      <c r="F158" s="43">
        <f>IFERROR(VLOOKUP($E158,Table2!$B$1:$C$21,MATCH("MP",Table2!$B$1:$C$1,0),0),"")</f>
        <v>9</v>
      </c>
      <c r="G158" s="32">
        <f>IFERROR(VLOOKUP(A158,PlayingTime!$B$1:$Z$999,MATCH("Min",PlayingTime!$B$2:$Z$2,0),0),0)</f>
        <v>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446</v>
      </c>
      <c r="J158" s="32">
        <f>IFERROR(VLOOKUP(D158,PlayingTime!$B$1:$Z$999,MATCH("Min",PlayingTime!$B$2:$Z$2,0),0),0)</f>
        <v>0</v>
      </c>
      <c r="K158" s="37">
        <f t="shared" si="8"/>
        <v>446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0.2</v>
      </c>
      <c r="O158" s="31">
        <f>IFERROR(VLOOKUP(D158,PlayerStats!$B$1:$Z$999,MATCH("xG",PlayerStats!$B$2:$Z$2,0),0),0)</f>
        <v>0</v>
      </c>
      <c r="P158" s="39">
        <f t="shared" si="9"/>
        <v>0.2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0.7</v>
      </c>
      <c r="T158" s="31">
        <f>IFERROR(VLOOKUP(D158,PlayerStats!$B$1:$Z$999,MATCH("xAG",PlayerStats!$B$2:$Z$2,0),0),0)</f>
        <v>0</v>
      </c>
      <c r="U158" s="39">
        <f t="shared" si="10"/>
        <v>0.7</v>
      </c>
      <c r="V158" s="41">
        <f t="shared" si="11"/>
        <v>11</v>
      </c>
      <c r="X158" s="42" t="str">
        <f>API!M158&amp;" "&amp;API!V158</f>
        <v>James Milner</v>
      </c>
      <c r="Y158" s="42">
        <f>API!AC158</f>
        <v>7</v>
      </c>
    </row>
    <row r="159" spans="1:25">
      <c r="A159" s="31" t="str">
        <f>IF([1]FINAL!A159=0,"",[1]FINAL!A159)</f>
        <v>Antony Matheus dos Santos</v>
      </c>
      <c r="B159" s="31" t="str">
        <f>IF([1]FINAL!B159=0,"",[1]FINAL!B159)</f>
        <v>Antony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MUN</v>
      </c>
      <c r="F159" s="43">
        <f>IFERROR(VLOOKUP($E159,Table2!$B$1:$C$21,MATCH("MP",Table2!$B$1:$C$1,0),0),"")</f>
        <v>9</v>
      </c>
      <c r="G159" s="32">
        <f>IFERROR(VLOOKUP(A159,PlayingTime!$B$1:$Z$999,MATCH("Min",PlayingTime!$B$2:$Z$2,0),0),0)</f>
        <v>0</v>
      </c>
      <c r="H159" s="32">
        <f>IFERROR(VLOOKUP(B159,PlayingTime!$B$1:$Z$999,MATCH("Min",PlayingTime!$B$2:$Z$2,0),0),0)</f>
        <v>399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399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0.8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0.8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0.8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0.8</v>
      </c>
      <c r="V159" s="41">
        <f t="shared" si="11"/>
        <v>11</v>
      </c>
      <c r="X159" s="42" t="str">
        <f>API!M159&amp;" "&amp;API!V159</f>
        <v>Kaoru Mitoma</v>
      </c>
      <c r="Y159" s="42">
        <f>API!AC159</f>
        <v>44</v>
      </c>
    </row>
    <row r="160" spans="1:25">
      <c r="A160" s="31" t="str">
        <f>IF([1]FINAL!A160=0,"",[1]FINAL!A160)</f>
        <v>Vitaly Janelt</v>
      </c>
      <c r="B160" s="31" t="str">
        <f>IF([1]FINAL!B160=0,"",[1]FINAL!B160)</f>
        <v>Janelt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BRE</v>
      </c>
      <c r="F160" s="43">
        <f>IFERROR(VLOOKUP($E160,Table2!$B$1:$C$21,MATCH("MP",Table2!$B$1:$C$1,0),0),"")</f>
        <v>9</v>
      </c>
      <c r="G160" s="32">
        <f>IFERROR(VLOOKUP(A160,PlayingTime!$B$1:$Z$999,MATCH("Min",PlayingTime!$B$2:$Z$2,0),0),0)</f>
        <v>718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718</v>
      </c>
      <c r="L160" s="31">
        <f>IFERROR(VLOOKUP(A160,PlayerStats!$B$1:$Z$999,MATCH("xG",PlayerStats!$B$2:$Z$2,0),0),0)</f>
        <v>0.3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0.3</v>
      </c>
      <c r="Q160" s="31">
        <f>IFERROR(VLOOKUP(A160,PlayerStats!$B$1:$Z$999,MATCH("xAG",PlayerStats!$B$2:$Z$2,0),0),0)</f>
        <v>0.7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0.7</v>
      </c>
      <c r="V160" s="41">
        <f t="shared" si="11"/>
        <v>22</v>
      </c>
      <c r="X160" s="42" t="str">
        <f>API!M160&amp;" "&amp;API!V160</f>
        <v>Jakub Moder</v>
      </c>
      <c r="Y160" s="42">
        <f>API!AC160</f>
        <v>0</v>
      </c>
    </row>
    <row r="161" spans="1:25">
      <c r="A161" s="31" t="str">
        <f>IF([1]FINAL!A161=0,"",[1]FINAL!A161)</f>
        <v>Chiedozie Ogbene</v>
      </c>
      <c r="B161" s="31" t="str">
        <f>IF([1]FINAL!B161=0,"",[1]FINAL!B161)</f>
        <v>Ogbene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LUT</v>
      </c>
      <c r="F161" s="43">
        <f>IFERROR(VLOOKUP($E161,Table2!$B$1:$C$21,MATCH("MP",Table2!$B$1:$C$1,0),0),"")</f>
        <v>9</v>
      </c>
      <c r="G161" s="32">
        <f>IFERROR(VLOOKUP(A161,PlayingTime!$B$1:$Z$999,MATCH("Min",PlayingTime!$B$2:$Z$2,0),0),0)</f>
        <v>509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509</v>
      </c>
      <c r="L161" s="31">
        <f>IFERROR(VLOOKUP(A161,PlayerStats!$B$1:$Z$999,MATCH("xG",PlayerStats!$B$2:$Z$2,0),0),0)</f>
        <v>0.8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0.8</v>
      </c>
      <c r="Q161" s="31">
        <f>IFERROR(VLOOKUP(A161,PlayerStats!$B$1:$Z$999,MATCH("xAG",PlayerStats!$B$2:$Z$2,0),0),0)</f>
        <v>0.8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0.8</v>
      </c>
      <c r="V161" s="41">
        <f t="shared" si="11"/>
        <v>20</v>
      </c>
      <c r="X161" s="42" t="str">
        <f>API!M161&amp;" "&amp;API!V161</f>
        <v>Jeremy Sarmiento Morante</v>
      </c>
      <c r="Y161" s="42">
        <f>API!AC161</f>
        <v>0</v>
      </c>
    </row>
    <row r="162" spans="1:25">
      <c r="A162" s="31" t="str">
        <f>IF([1]FINAL!A162=0,"",[1]FINAL!A162)</f>
        <v>Harry Wilson</v>
      </c>
      <c r="B162" s="31" t="str">
        <f>IF([1]FINAL!B162=0,"",[1]FINAL!B162)</f>
        <v>Wilson</v>
      </c>
      <c r="C162" s="31" t="str">
        <f>IF([1]FINAL!C162=0,"",[1]FINAL!C162)</f>
        <v>H Wilson</v>
      </c>
      <c r="D162" s="31" t="str">
        <f>IF([1]FINAL!D162=0,"",[1]FINAL!D162)</f>
        <v/>
      </c>
      <c r="E162" s="42" t="str">
        <f>[1]FINAL!M162</f>
        <v>FUL</v>
      </c>
      <c r="F162" s="43">
        <f>IFERROR(VLOOKUP($E162,Table2!$B$1:$C$21,MATCH("MP",Table2!$B$1:$C$1,0),0),"")</f>
        <v>9</v>
      </c>
      <c r="G162" s="32">
        <f>IFERROR(VLOOKUP(A162,PlayingTime!$B$1:$Z$999,MATCH("Min",PlayingTime!$B$2:$Z$2,0),0),0)</f>
        <v>517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517</v>
      </c>
      <c r="L162" s="31">
        <f>IFERROR(VLOOKUP(A162,PlayerStats!$B$1:$Z$999,MATCH("xG",PlayerStats!$B$2:$Z$2,0),0),0)</f>
        <v>0.6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0.6</v>
      </c>
      <c r="Q162" s="31">
        <f>IFERROR(VLOOKUP(A162,PlayerStats!$B$1:$Z$999,MATCH("xAG",PlayerStats!$B$2:$Z$2,0),0),0)</f>
        <v>0.9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0.9</v>
      </c>
      <c r="V162" s="41">
        <f t="shared" si="11"/>
        <v>16</v>
      </c>
      <c r="X162" s="42" t="str">
        <f>API!M162&amp;" "&amp;API!V162</f>
        <v>Kjell Scherpen</v>
      </c>
      <c r="Y162" s="42">
        <f>API!AC162</f>
        <v>0</v>
      </c>
    </row>
    <row r="163" spans="1:25">
      <c r="A163" s="31" t="str">
        <f>IF([1]FINAL!A163=0,"",[1]FINAL!A163)</f>
        <v>Jeffrey Schlupp</v>
      </c>
      <c r="B163" s="31" t="str">
        <f>IF([1]FINAL!B163=0,"",[1]FINAL!B163)</f>
        <v>Schlupp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CRY</v>
      </c>
      <c r="F163" s="43">
        <f>IFERROR(VLOOKUP($E163,Table2!$B$1:$C$21,MATCH("MP",Table2!$B$1:$C$1,0),0),"")</f>
        <v>9</v>
      </c>
      <c r="G163" s="32">
        <f>IFERROR(VLOOKUP(A163,PlayingTime!$B$1:$Z$999,MATCH("Min",PlayingTime!$B$2:$Z$2,0),0),0)</f>
        <v>564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564</v>
      </c>
      <c r="L163" s="31">
        <f>IFERROR(VLOOKUP(A163,PlayerStats!$B$1:$Z$999,MATCH("xG",PlayerStats!$B$2:$Z$2,0),0),0)</f>
        <v>0.4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0.4</v>
      </c>
      <c r="Q163" s="31">
        <f>IFERROR(VLOOKUP(A163,PlayerStats!$B$1:$Z$999,MATCH("xAG",PlayerStats!$B$2:$Z$2,0),0),0)</f>
        <v>0.6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0.6</v>
      </c>
      <c r="V163" s="41">
        <f t="shared" si="11"/>
        <v>18</v>
      </c>
      <c r="X163" s="42" t="str">
        <f>API!M163&amp;" "&amp;API!V163</f>
        <v>Jason Steele</v>
      </c>
      <c r="Y163" s="42">
        <f>API!AC163</f>
        <v>10</v>
      </c>
    </row>
    <row r="164" spans="1:25">
      <c r="A164" s="31" t="str">
        <f>IF([1]FINAL!A164=0,"",[1]FINAL!A164)</f>
        <v>Diego Carlos Santos Silva</v>
      </c>
      <c r="B164" s="31" t="str">
        <f>IF([1]FINAL!B164=0,"",[1]FINAL!B164)</f>
        <v>Diego Carlos</v>
      </c>
      <c r="C164" s="31" t="str">
        <f>IF([1]FINAL!C164=0,"",[1]FINAL!C164)</f>
        <v>Carlos</v>
      </c>
      <c r="D164" s="31" t="str">
        <f>IF([1]FINAL!D164=0,"",[1]FINAL!D164)</f>
        <v/>
      </c>
      <c r="E164" s="42" t="str">
        <f>[1]FINAL!M164</f>
        <v>AVL</v>
      </c>
      <c r="F164" s="43">
        <f>IFERROR(VLOOKUP($E164,Table2!$B$1:$C$21,MATCH("MP",Table2!$B$1:$C$1,0),0),"")</f>
        <v>9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252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252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0.4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0.4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6</v>
      </c>
      <c r="X164" s="42" t="str">
        <f>API!M164&amp;" "&amp;API!V164</f>
        <v>Deniz Undav</v>
      </c>
      <c r="Y164" s="42">
        <f>API!AC164</f>
        <v>0</v>
      </c>
    </row>
    <row r="165" spans="1:25">
      <c r="A165" s="31" t="str">
        <f>IF([1]FINAL!A165=0,"",[1]FINAL!A165)</f>
        <v>Antonee Robinson</v>
      </c>
      <c r="B165" s="31" t="str">
        <f>IF([1]FINAL!B165=0,"",[1]FINAL!B165)</f>
        <v>Robinson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FUL</v>
      </c>
      <c r="F165" s="43">
        <f>IFERROR(VLOOKUP($E165,Table2!$B$1:$C$21,MATCH("MP",Table2!$B$1:$C$1,0),0),"")</f>
        <v>9</v>
      </c>
      <c r="G165" s="32">
        <f>IFERROR(VLOOKUP(A165,PlayingTime!$B$1:$Z$999,MATCH("Min",PlayingTime!$B$2:$Z$2,0),0),0)</f>
        <v>720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720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0.6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0.6</v>
      </c>
      <c r="V165" s="41">
        <f t="shared" si="11"/>
        <v>16</v>
      </c>
      <c r="X165" s="42" t="str">
        <f>API!M165&amp;" "&amp;API!V165</f>
        <v>Jan Paul van Hecke</v>
      </c>
      <c r="Y165" s="42">
        <f>API!AC165</f>
        <v>7</v>
      </c>
    </row>
    <row r="166" spans="1:25">
      <c r="A166" s="31" t="str">
        <f>IF([1]FINAL!A166=0,"",[1]FINAL!A166)</f>
        <v>Kenny Tete</v>
      </c>
      <c r="B166" s="31" t="str">
        <f>IF([1]FINAL!B166=0,"",[1]FINAL!B166)</f>
        <v>Tete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FUL</v>
      </c>
      <c r="F166" s="43">
        <f>IFERROR(VLOOKUP($E166,Table2!$B$1:$C$21,MATCH("MP",Table2!$B$1:$C$1,0),0),"")</f>
        <v>9</v>
      </c>
      <c r="G166" s="32">
        <f>IFERROR(VLOOKUP(A166,PlayingTime!$B$1:$Z$999,MATCH("Min",PlayingTime!$B$2:$Z$2,0),0),0)</f>
        <v>427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427</v>
      </c>
      <c r="L166" s="31">
        <f>IFERROR(VLOOKUP(A166,PlayerStats!$B$1:$Z$999,MATCH("xG",PlayerStats!$B$2:$Z$2,0),0),0)</f>
        <v>0.2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0.2</v>
      </c>
      <c r="Q166" s="31">
        <f>IFERROR(VLOOKUP(A166,PlayerStats!$B$1:$Z$999,MATCH("xAG",PlayerStats!$B$2:$Z$2,0),0),0)</f>
        <v>0.1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0.1</v>
      </c>
      <c r="V166" s="41">
        <f t="shared" si="11"/>
        <v>12</v>
      </c>
      <c r="X166" s="42" t="str">
        <f>API!M166&amp;" "&amp;API!V166</f>
        <v>Joël Veltman</v>
      </c>
      <c r="Y166" s="42">
        <f>API!AC166</f>
        <v>12</v>
      </c>
    </row>
    <row r="167" spans="1:25">
      <c r="A167" s="31" t="str">
        <f>IF([1]FINAL!A167=0,"",[1]FINAL!A167)</f>
        <v>Reece Burke</v>
      </c>
      <c r="B167" s="31" t="str">
        <f>IF([1]FINAL!B167=0,"",[1]FINAL!B167)</f>
        <v>Burke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LUT</v>
      </c>
      <c r="F167" s="43">
        <f>IFERROR(VLOOKUP($E167,Table2!$B$1:$C$21,MATCH("MP",Table2!$B$1:$C$1,0),0),"")</f>
        <v>9</v>
      </c>
      <c r="G167" s="32">
        <f>IFERROR(VLOOKUP(A167,PlayingTime!$B$1:$Z$999,MATCH("Min",PlayingTime!$B$2:$Z$2,0),0),0)</f>
        <v>595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595</v>
      </c>
      <c r="L167" s="31">
        <f>IFERROR(VLOOKUP(A167,PlayerStats!$B$1:$Z$999,MATCH("xG",PlayerStats!$B$2:$Z$2,0),0),0)</f>
        <v>0.4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0.4</v>
      </c>
      <c r="Q167" s="31">
        <f>IFERROR(VLOOKUP(A167,PlayerStats!$B$1:$Z$999,MATCH("xAG",PlayerStats!$B$2:$Z$2,0),0),0)</f>
        <v>0.4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0.4</v>
      </c>
      <c r="V167" s="41">
        <f t="shared" si="11"/>
        <v>13</v>
      </c>
      <c r="X167" s="42" t="str">
        <f>API!M167&amp;" "&amp;API!V167</f>
        <v>Bart Verbruggen</v>
      </c>
      <c r="Y167" s="42">
        <f>API!AC167</f>
        <v>7</v>
      </c>
    </row>
    <row r="168" spans="1:25">
      <c r="A168" s="31" t="str">
        <f>IF([1]FINAL!A168=0,"",[1]FINAL!A168)</f>
        <v>Danny Welbeck</v>
      </c>
      <c r="B168" s="31" t="str">
        <f>IF([1]FINAL!B168=0,"",[1]FINAL!B168)</f>
        <v>Welbeck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BHA</v>
      </c>
      <c r="F168" s="43">
        <f>IFERROR(VLOOKUP($E168,Table2!$B$1:$C$21,MATCH("MP",Table2!$B$1:$C$1,0),0),"")</f>
        <v>9</v>
      </c>
      <c r="G168" s="32">
        <f>IFERROR(VLOOKUP(A168,PlayingTime!$B$1:$Z$999,MATCH("Min",PlayingTime!$B$2:$Z$2,0),0),0)</f>
        <v>408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408</v>
      </c>
      <c r="L168" s="31">
        <f>IFERROR(VLOOKUP(A168,PlayerStats!$B$1:$Z$999,MATCH("xG",PlayerStats!$B$2:$Z$2,0),0),0)</f>
        <v>1.1000000000000001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1.1000000000000001</v>
      </c>
      <c r="Q168" s="31">
        <f>IFERROR(VLOOKUP(A168,PlayerStats!$B$1:$Z$999,MATCH("xAG",PlayerStats!$B$2:$Z$2,0),0),0)</f>
        <v>0.3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0.3</v>
      </c>
      <c r="V168" s="41">
        <f t="shared" si="11"/>
        <v>15</v>
      </c>
      <c r="X168" s="42" t="str">
        <f>API!M168&amp;" "&amp;API!V168</f>
        <v>Adam Webster</v>
      </c>
      <c r="Y168" s="42">
        <f>API!AC168</f>
        <v>3</v>
      </c>
    </row>
    <row r="169" spans="1:25">
      <c r="A169" s="31" t="str">
        <f>IF([1]FINAL!A169=0,"",[1]FINAL!A169)</f>
        <v>Joël Veltman</v>
      </c>
      <c r="B169" s="31" t="str">
        <f>IF([1]FINAL!B169=0,"",[1]FINAL!B169)</f>
        <v>Veltman</v>
      </c>
      <c r="C169" s="31" t="str">
        <f>IF([1]FINAL!C169=0,"",[1]FINAL!C169)</f>
        <v>Joel Veltman</v>
      </c>
      <c r="D169" s="31" t="str">
        <f>IF([1]FINAL!D169=0,"",[1]FINAL!D169)</f>
        <v/>
      </c>
      <c r="E169" s="42" t="str">
        <f>[1]FINAL!M169</f>
        <v>BHA</v>
      </c>
      <c r="F169" s="43">
        <f>IFERROR(VLOOKUP($E169,Table2!$B$1:$C$21,MATCH("MP",Table2!$B$1:$C$1,0),0),"")</f>
        <v>9</v>
      </c>
      <c r="G169" s="32">
        <f>IFERROR(VLOOKUP(A169,PlayingTime!$B$1:$Z$999,MATCH("Min",PlayingTime!$B$2:$Z$2,0),0),0)</f>
        <v>560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560</v>
      </c>
      <c r="L169" s="31">
        <f>IFERROR(VLOOKUP(A169,PlayerStats!$B$1:$Z$999,MATCH("xG",PlayerStats!$B$2:$Z$2,0),0),0)</f>
        <v>0.1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0.1</v>
      </c>
      <c r="Q169" s="31">
        <f>IFERROR(VLOOKUP(A169,PlayerStats!$B$1:$Z$999,MATCH("xAG",PlayerStats!$B$2:$Z$2,0),0),0)</f>
        <v>0.4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0.4</v>
      </c>
      <c r="V169" s="41">
        <f t="shared" si="11"/>
        <v>12</v>
      </c>
      <c r="X169" s="42" t="str">
        <f>API!M169&amp;" "&amp;API!V169</f>
        <v>Danny Welbeck</v>
      </c>
      <c r="Y169" s="42">
        <f>API!AC169</f>
        <v>15</v>
      </c>
    </row>
    <row r="170" spans="1:25">
      <c r="A170" s="31" t="str">
        <f>IF([1]FINAL!A170=0,"",[1]FINAL!A170)</f>
        <v>James McAtee</v>
      </c>
      <c r="B170" s="31" t="str">
        <f>IF([1]FINAL!B170=0,"",[1]FINAL!B170)</f>
        <v>McAtee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SHU</v>
      </c>
      <c r="F170" s="43">
        <f>IFERROR(VLOOKUP($E170,Table2!$B$1:$C$21,MATCH("MP",Table2!$B$1:$C$1,0),0),"")</f>
        <v>9</v>
      </c>
      <c r="G170" s="32">
        <f>IFERROR(VLOOKUP(A170,PlayingTime!$B$1:$Z$999,MATCH("Min",PlayingTime!$B$2:$Z$2,0),0),0)</f>
        <v>314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314</v>
      </c>
      <c r="L170" s="31">
        <f>IFERROR(VLOOKUP(A170,PlayerStats!$B$1:$Z$999,MATCH("xG",PlayerStats!$B$2:$Z$2,0),0),0)</f>
        <v>0.3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0.3</v>
      </c>
      <c r="Q170" s="31">
        <f>IFERROR(VLOOKUP(A170,PlayerStats!$B$1:$Z$999,MATCH("xAG",PlayerStats!$B$2:$Z$2,0),0),0)</f>
        <v>0.4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0.4</v>
      </c>
      <c r="V170" s="41">
        <f t="shared" si="11"/>
        <v>13</v>
      </c>
      <c r="X170" s="42" t="str">
        <f>API!M170&amp;" "&amp;API!V170</f>
        <v>Andi Zeqiri</v>
      </c>
      <c r="Y170" s="42">
        <f>API!AC170</f>
        <v>0</v>
      </c>
    </row>
    <row r="171" spans="1:25">
      <c r="A171" s="31" t="str">
        <f>IF([1]FINAL!A171=0,"",[1]FINAL!A171)</f>
        <v>Craig Dawson</v>
      </c>
      <c r="B171" s="31" t="str">
        <f>IF([1]FINAL!B171=0,"",[1]FINAL!B171)</f>
        <v>Dawson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WOL</v>
      </c>
      <c r="F171" s="43">
        <f>IFERROR(VLOOKUP($E171,Table2!$B$1:$C$21,MATCH("MP",Table2!$B$1:$C$1,0),0),"")</f>
        <v>9</v>
      </c>
      <c r="G171" s="32">
        <f>IFERROR(VLOOKUP(A171,PlayingTime!$B$1:$Z$999,MATCH("Min",PlayingTime!$B$2:$Z$2,0),0),0)</f>
        <v>790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790</v>
      </c>
      <c r="L171" s="31">
        <f>IFERROR(VLOOKUP(A171,PlayerStats!$B$1:$Z$999,MATCH("xG",PlayerStats!$B$2:$Z$2,0),0),0)</f>
        <v>0.7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0.7</v>
      </c>
      <c r="Q171" s="31">
        <f>IFERROR(VLOOKUP(A171,PlayerStats!$B$1:$Z$999,MATCH("xAG",PlayerStats!$B$2:$Z$2,0),0),0)</f>
        <v>0.6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0.6</v>
      </c>
      <c r="V171" s="41">
        <f t="shared" si="11"/>
        <v>15</v>
      </c>
      <c r="X171" s="42" t="str">
        <f>API!M171&amp;" "&amp;API!V171</f>
        <v>Igor Julio dos Santos de Paulo</v>
      </c>
      <c r="Y171" s="42">
        <f>API!AC171</f>
        <v>1</v>
      </c>
    </row>
    <row r="172" spans="1:25">
      <c r="A172" s="31" t="str">
        <f>IF([1]FINAL!A172=0,"",[1]FINAL!A172)</f>
        <v>Ashley Young</v>
      </c>
      <c r="B172" s="31" t="str">
        <f>IF([1]FINAL!B172=0,"",[1]FINAL!B172)</f>
        <v>Young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EVE</v>
      </c>
      <c r="F172" s="43">
        <f>IFERROR(VLOOKUP($E172,Table2!$B$1:$C$21,MATCH("MP",Table2!$B$1:$C$1,0),0),"")</f>
        <v>9</v>
      </c>
      <c r="G172" s="32">
        <f>IFERROR(VLOOKUP(A172,PlayingTime!$B$1:$Z$999,MATCH("Min",PlayingTime!$B$2:$Z$2,0),0),0)</f>
        <v>739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739</v>
      </c>
      <c r="L172" s="31">
        <f>IFERROR(VLOOKUP(A172,PlayerStats!$B$1:$Z$999,MATCH("xG",PlayerStats!$B$2:$Z$2,0),0),0)</f>
        <v>0.1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0.1</v>
      </c>
      <c r="Q172" s="31">
        <f>IFERROR(VLOOKUP(A172,PlayerStats!$B$1:$Z$999,MATCH("xAG",PlayerStats!$B$2:$Z$2,0),0),0)</f>
        <v>0.5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0.5</v>
      </c>
      <c r="V172" s="41">
        <f t="shared" si="11"/>
        <v>10</v>
      </c>
      <c r="X172" s="42" t="str">
        <f>API!M172&amp;" "&amp;API!V172</f>
        <v>Jack Hinshelwood</v>
      </c>
      <c r="Y172" s="42">
        <f>API!AC172</f>
        <v>2</v>
      </c>
    </row>
    <row r="173" spans="1:25">
      <c r="A173" s="31" t="str">
        <f>IF([1]FINAL!A173=0,"",[1]FINAL!A173)</f>
        <v>Lewis Cook</v>
      </c>
      <c r="B173" s="31" t="str">
        <f>IF([1]FINAL!B173=0,"",[1]FINAL!B173)</f>
        <v>L.Cook</v>
      </c>
      <c r="C173" s="31" t="str">
        <f>IF([1]FINAL!C173=0,"",[1]FINAL!C173)</f>
        <v>L Cook</v>
      </c>
      <c r="D173" s="31" t="str">
        <f>IF([1]FINAL!D173=0,"",[1]FINAL!D173)</f>
        <v/>
      </c>
      <c r="E173" s="42" t="str">
        <f>[1]FINAL!M173</f>
        <v>BOU</v>
      </c>
      <c r="F173" s="43">
        <f>IFERROR(VLOOKUP($E173,Table2!$B$1:$C$21,MATCH("MP",Table2!$B$1:$C$1,0),0),"")</f>
        <v>9</v>
      </c>
      <c r="G173" s="32">
        <f>IFERROR(VLOOKUP(A173,PlayingTime!$B$1:$Z$999,MATCH("Min",PlayingTime!$B$2:$Z$2,0),0),0)</f>
        <v>523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523</v>
      </c>
      <c r="L173" s="31">
        <f>IFERROR(VLOOKUP(A173,PlayerStats!$B$1:$Z$999,MATCH("xG",PlayerStats!$B$2:$Z$2,0),0),0)</f>
        <v>0.1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0.1</v>
      </c>
      <c r="Q173" s="31">
        <f>IFERROR(VLOOKUP(A173,PlayerStats!$B$1:$Z$999,MATCH("xAG",PlayerStats!$B$2:$Z$2,0),0),0)</f>
        <v>0.2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0.2</v>
      </c>
      <c r="V173" s="41">
        <f t="shared" si="11"/>
        <v>10</v>
      </c>
      <c r="X173" s="42" t="str">
        <f>API!M173&amp;" "&amp;API!V173</f>
        <v>Carlos Baleba</v>
      </c>
      <c r="Y173" s="42">
        <f>API!AC173</f>
        <v>5</v>
      </c>
    </row>
    <row r="174" spans="1:25">
      <c r="A174" s="31" t="str">
        <f>IF([1]FINAL!A174=0,"",[1]FINAL!A174)</f>
        <v>Jarrad Branthwaite</v>
      </c>
      <c r="B174" s="31" t="str">
        <f>IF([1]FINAL!B174=0,"",[1]FINAL!B174)</f>
        <v>Branthwaite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EVE</v>
      </c>
      <c r="F174" s="43">
        <f>IFERROR(VLOOKUP($E174,Table2!$B$1:$C$21,MATCH("MP",Table2!$B$1:$C$1,0),0),"")</f>
        <v>9</v>
      </c>
      <c r="G174" s="32">
        <f>IFERROR(VLOOKUP(A174,PlayingTime!$B$1:$Z$999,MATCH("Min",PlayingTime!$B$2:$Z$2,0),0),0)</f>
        <v>630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630</v>
      </c>
      <c r="L174" s="31">
        <f>IFERROR(VLOOKUP(A174,PlayerStats!$B$1:$Z$999,MATCH("xG",PlayerStats!$B$2:$Z$2,0),0),0)</f>
        <v>0.2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0.2</v>
      </c>
      <c r="Q174" s="31">
        <f>IFERROR(VLOOKUP(A174,PlayerStats!$B$1:$Z$999,MATCH("xAG",PlayerStats!$B$2:$Z$2,0),0),0)</f>
        <v>0.1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0.1</v>
      </c>
      <c r="V174" s="41">
        <f t="shared" si="11"/>
        <v>12</v>
      </c>
      <c r="X174" s="42" t="str">
        <f>API!M174&amp;" "&amp;API!V174</f>
        <v>Anssumane Fati Vieira</v>
      </c>
      <c r="Y174" s="42">
        <f>API!AC174</f>
        <v>15</v>
      </c>
    </row>
    <row r="175" spans="1:25">
      <c r="A175" s="31" t="str">
        <f>IF([1]FINAL!A175=0,"",[1]FINAL!A175)</f>
        <v>Ibrahima Konaté</v>
      </c>
      <c r="B175" s="31" t="str">
        <f>IF([1]FINAL!B175=0,"",[1]FINAL!B175)</f>
        <v>Konaté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LIV</v>
      </c>
      <c r="F175" s="43">
        <f>IFERROR(VLOOKUP($E175,Table2!$B$1:$C$21,MATCH("MP",Table2!$B$1:$C$1,0),0),"")</f>
        <v>9</v>
      </c>
      <c r="G175" s="32">
        <f>IFERROR(VLOOKUP(A175,PlayingTime!$B$1:$Z$999,MATCH("Min",PlayingTime!$B$2:$Z$2,0),0),0)</f>
        <v>289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289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</v>
      </c>
      <c r="Q175" s="31">
        <f>IFERROR(VLOOKUP(A175,PlayerStats!$B$1:$Z$999,MATCH("xAG",PlayerStats!$B$2:$Z$2,0),0),0)</f>
        <v>0.2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0.2</v>
      </c>
      <c r="V175" s="41">
        <f t="shared" si="11"/>
        <v>12</v>
      </c>
      <c r="X175" s="42" t="str">
        <f>API!M175&amp;" "&amp;API!V175</f>
        <v>Enock Agyei</v>
      </c>
      <c r="Y175" s="42">
        <f>API!AC175</f>
        <v>0</v>
      </c>
    </row>
    <row r="176" spans="1:25">
      <c r="A176" s="31" t="str">
        <f>IF([1]FINAL!A176=0,"",[1]FINAL!A176)</f>
        <v>Jason Steele</v>
      </c>
      <c r="B176" s="31" t="str">
        <f>IF([1]FINAL!B176=0,"",[1]FINAL!B176)</f>
        <v>Steele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BHA</v>
      </c>
      <c r="F176" s="43">
        <f>IFERROR(VLOOKUP($E176,Table2!$B$1:$C$21,MATCH("MP",Table2!$B$1:$C$1,0),0),"")</f>
        <v>9</v>
      </c>
      <c r="G176" s="32">
        <f>IFERROR(VLOOKUP(A176,PlayingTime!$B$1:$Z$999,MATCH("Min",PlayingTime!$B$2:$Z$2,0),0),0)</f>
        <v>450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450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</v>
      </c>
      <c r="V176" s="41">
        <f t="shared" si="11"/>
        <v>10</v>
      </c>
      <c r="X176" s="42" t="str">
        <f>API!M176&amp;" "&amp;API!V176</f>
        <v>Ameen Al-Dakhil</v>
      </c>
      <c r="Y176" s="42">
        <f>API!AC176</f>
        <v>9</v>
      </c>
    </row>
    <row r="177" spans="1:25">
      <c r="A177" s="31" t="str">
        <f>IF([1]FINAL!A177=0,"",[1]FINAL!A177)</f>
        <v>Will Hughes</v>
      </c>
      <c r="B177" s="31" t="str">
        <f>IF([1]FINAL!B177=0,"",[1]FINAL!B177)</f>
        <v>Hughes</v>
      </c>
      <c r="C177" s="31" t="str">
        <f>IF([1]FINAL!C177=0,"",[1]FINAL!C177)</f>
        <v>W Hughes</v>
      </c>
      <c r="D177" s="31" t="str">
        <f>IF([1]FINAL!D177=0,"",[1]FINAL!D177)</f>
        <v/>
      </c>
      <c r="E177" s="42" t="str">
        <f>[1]FINAL!M177</f>
        <v>CRY</v>
      </c>
      <c r="F177" s="43">
        <f>IFERROR(VLOOKUP($E177,Table2!$B$1:$C$21,MATCH("MP",Table2!$B$1:$C$1,0),0),"")</f>
        <v>9</v>
      </c>
      <c r="G177" s="32">
        <f>IFERROR(VLOOKUP(A177,PlayingTime!$B$1:$Z$999,MATCH("Min",PlayingTime!$B$2:$Z$2,0),0),0)</f>
        <v>430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430</v>
      </c>
      <c r="L177" s="31">
        <f>IFERROR(VLOOKUP(A177,PlayerStats!$B$1:$Z$999,MATCH("xG",PlayerStats!$B$2:$Z$2,0),0),0)</f>
        <v>0.2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0.2</v>
      </c>
      <c r="Q177" s="31">
        <f>IFERROR(VLOOKUP(A177,PlayerStats!$B$1:$Z$999,MATCH("xAG",PlayerStats!$B$2:$Z$2,0),0),0)</f>
        <v>0.2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0.2</v>
      </c>
      <c r="V177" s="41">
        <f t="shared" si="11"/>
        <v>12</v>
      </c>
      <c r="X177" s="42" t="str">
        <f>API!M177&amp;" "&amp;API!V177</f>
        <v>Samuel Bastien</v>
      </c>
      <c r="Y177" s="42">
        <f>API!AC177</f>
        <v>0</v>
      </c>
    </row>
    <row r="178" spans="1:25">
      <c r="A178" s="31" t="str">
        <f>IF([1]FINAL!A178=0,"",[1]FINAL!A178)</f>
        <v>James Trafford</v>
      </c>
      <c r="B178" s="31" t="str">
        <f>IF([1]FINAL!B178=0,"",[1]FINAL!B178)</f>
        <v>Trafford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BUR</v>
      </c>
      <c r="F178" s="43">
        <f>IFERROR(VLOOKUP($E178,Table2!$B$1:$C$21,MATCH("MP",Table2!$B$1:$C$1,0),0),"")</f>
        <v>9</v>
      </c>
      <c r="G178" s="32">
        <f>IFERROR(VLOOKUP(A178,PlayingTime!$B$1:$Z$999,MATCH("Min",PlayingTime!$B$2:$Z$2,0),0),0)</f>
        <v>810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810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</v>
      </c>
      <c r="V178" s="41">
        <f t="shared" si="11"/>
        <v>18</v>
      </c>
      <c r="X178" s="42" t="str">
        <f>API!M178&amp;" "&amp;API!V178</f>
        <v>Manuel Benson Hedilazio</v>
      </c>
      <c r="Y178" s="42">
        <f>API!AC178</f>
        <v>3</v>
      </c>
    </row>
    <row r="179" spans="1:25">
      <c r="A179" s="31" t="str">
        <f>IF([1]FINAL!A179=0,"",[1]FINAL!A179)</f>
        <v>Moisés Caicedo Corozo</v>
      </c>
      <c r="B179" s="31" t="str">
        <f>IF([1]FINAL!B179=0,"",[1]FINAL!B179)</f>
        <v>Caicedo</v>
      </c>
      <c r="C179" s="31" t="str">
        <f>IF([1]FINAL!C179=0,"",[1]FINAL!C179)</f>
        <v>Moises Caicedo</v>
      </c>
      <c r="D179" s="31" t="str">
        <f>IF([1]FINAL!D179=0,"",[1]FINAL!D179)</f>
        <v>Moisés Caicedo</v>
      </c>
      <c r="E179" s="42" t="str">
        <f>[1]FINAL!M179</f>
        <v>CHE</v>
      </c>
      <c r="F179" s="43">
        <f>IFERROR(VLOOKUP($E179,Table2!$B$1:$C$21,MATCH("MP",Table2!$B$1:$C$1,0),0),"")</f>
        <v>9</v>
      </c>
      <c r="G179" s="32">
        <f>IFERROR(VLOOKUP(A179,PlayingTime!$B$1:$Z$999,MATCH("Min",PlayingTime!$B$2:$Z$2,0),0),0)</f>
        <v>0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543</v>
      </c>
      <c r="K179" s="37">
        <f t="shared" si="8"/>
        <v>543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0.1</v>
      </c>
      <c r="P179" s="39">
        <f t="shared" si="9"/>
        <v>0.1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0.3</v>
      </c>
      <c r="U179" s="39">
        <f t="shared" si="10"/>
        <v>0.3</v>
      </c>
      <c r="V179" s="41">
        <f t="shared" si="11"/>
        <v>14</v>
      </c>
      <c r="X179" s="42" t="str">
        <f>API!M179&amp;" "&amp;API!V179</f>
        <v>Jordan Beyer</v>
      </c>
      <c r="Y179" s="42">
        <f>API!AC179</f>
        <v>6</v>
      </c>
    </row>
    <row r="180" spans="1:25">
      <c r="A180" s="31" t="str">
        <f>IF([1]FINAL!A180=0,"",[1]FINAL!A180)</f>
        <v>Mason Mount</v>
      </c>
      <c r="B180" s="31" t="str">
        <f>IF([1]FINAL!B180=0,"",[1]FINAL!B180)</f>
        <v>Mount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MUN</v>
      </c>
      <c r="F180" s="43">
        <f>IFERROR(VLOOKUP($E180,Table2!$B$1:$C$21,MATCH("MP",Table2!$B$1:$C$1,0),0),"")</f>
        <v>9</v>
      </c>
      <c r="G180" s="32">
        <f>IFERROR(VLOOKUP(A180,PlayingTime!$B$1:$Z$999,MATCH("Min",PlayingTime!$B$2:$Z$2,0),0),0)</f>
        <v>292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292</v>
      </c>
      <c r="L180" s="31">
        <f>IFERROR(VLOOKUP(A180,PlayerStats!$B$1:$Z$999,MATCH("xG",PlayerStats!$B$2:$Z$2,0),0),0)</f>
        <v>0.2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0.2</v>
      </c>
      <c r="Q180" s="31">
        <f>IFERROR(VLOOKUP(A180,PlayerStats!$B$1:$Z$999,MATCH("xAG",PlayerStats!$B$2:$Z$2,0),0),0)</f>
        <v>0.2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0.2</v>
      </c>
      <c r="V180" s="41">
        <f t="shared" si="11"/>
        <v>9</v>
      </c>
      <c r="X180" s="42" t="str">
        <f>API!M180&amp;" "&amp;API!V180</f>
        <v>Josh Brownhill</v>
      </c>
      <c r="Y180" s="42">
        <f>API!AC180</f>
        <v>17</v>
      </c>
    </row>
    <row r="181" spans="1:25">
      <c r="A181" s="31" t="str">
        <f>IF([1]FINAL!A181=0,"",[1]FINAL!A181)</f>
        <v>Boubacar Kamara</v>
      </c>
      <c r="B181" s="31" t="str">
        <f>IF([1]FINAL!B181=0,"",[1]FINAL!B181)</f>
        <v>Kamara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AVL</v>
      </c>
      <c r="F181" s="43">
        <f>IFERROR(VLOOKUP($E181,Table2!$B$1:$C$21,MATCH("MP",Table2!$B$1:$C$1,0),0),"")</f>
        <v>9</v>
      </c>
      <c r="G181" s="32">
        <f>IFERROR(VLOOKUP(A181,PlayingTime!$B$1:$Z$999,MATCH("Min",PlayingTime!$B$2:$Z$2,0),0),0)</f>
        <v>766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766</v>
      </c>
      <c r="L181" s="31">
        <f>IFERROR(VLOOKUP(A181,PlayerStats!$B$1:$Z$999,MATCH("xG",PlayerStats!$B$2:$Z$2,0),0),0)</f>
        <v>0.1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0.1</v>
      </c>
      <c r="Q181" s="31">
        <f>IFERROR(VLOOKUP(A181,PlayerStats!$B$1:$Z$999,MATCH("xAG",PlayerStats!$B$2:$Z$2,0),0),0)</f>
        <v>0.8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0.8</v>
      </c>
      <c r="V181" s="41">
        <f t="shared" si="11"/>
        <v>18</v>
      </c>
      <c r="X181" s="42" t="str">
        <f>API!M181&amp;" "&amp;API!V181</f>
        <v>Darko Churlinov</v>
      </c>
      <c r="Y181" s="42">
        <f>API!AC181</f>
        <v>0</v>
      </c>
    </row>
    <row r="182" spans="1:25">
      <c r="A182" s="31" t="str">
        <f>IF([1]FINAL!A182=0,"",[1]FINAL!A182)</f>
        <v>Amari'i Bell</v>
      </c>
      <c r="B182" s="31" t="str">
        <f>IF([1]FINAL!B182=0,"",[1]FINAL!B182)</f>
        <v>Bell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LUT</v>
      </c>
      <c r="F182" s="43">
        <f>IFERROR(VLOOKUP($E182,Table2!$B$1:$C$21,MATCH("MP",Table2!$B$1:$C$1,0),0),"")</f>
        <v>9</v>
      </c>
      <c r="G182" s="32">
        <f>IFERROR(VLOOKUP(A182,PlayingTime!$B$1:$Z$999,MATCH("Min",PlayingTime!$B$2:$Z$2,0),0),0)</f>
        <v>560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560</v>
      </c>
      <c r="L182" s="31">
        <f>IFERROR(VLOOKUP(A182,PlayerStats!$B$1:$Z$999,MATCH("xG",PlayerStats!$B$2:$Z$2,0),0),0)</f>
        <v>0.2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0.2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9</v>
      </c>
      <c r="X182" s="42" t="str">
        <f>API!M182&amp;" "&amp;API!V182</f>
        <v>Jack Cork</v>
      </c>
      <c r="Y182" s="42">
        <f>API!AC182</f>
        <v>1</v>
      </c>
    </row>
    <row r="183" spans="1:25">
      <c r="A183" s="31" t="str">
        <f>IF([1]FINAL!A183=0,"",[1]FINAL!A183)</f>
        <v>Nélson Cabral Semedo</v>
      </c>
      <c r="B183" s="31" t="str">
        <f>IF([1]FINAL!B183=0,"",[1]FINAL!B183)</f>
        <v>N.Semedo</v>
      </c>
      <c r="C183" s="31" t="str">
        <f>IF([1]FINAL!C183=0,"",[1]FINAL!C183)</f>
        <v>Nélson Semedo</v>
      </c>
      <c r="D183" s="31" t="str">
        <f>IF([1]FINAL!D183=0,"",[1]FINAL!D183)</f>
        <v/>
      </c>
      <c r="E183" s="42" t="str">
        <f>[1]FINAL!M183</f>
        <v>WOL</v>
      </c>
      <c r="F183" s="43">
        <f>IFERROR(VLOOKUP($E183,Table2!$B$1:$C$21,MATCH("MP",Table2!$B$1:$C$1,0),0),"")</f>
        <v>9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713</v>
      </c>
      <c r="J183" s="32">
        <f>IFERROR(VLOOKUP(D183,PlayingTime!$B$1:$Z$999,MATCH("Min",PlayingTime!$B$2:$Z$2,0),0),0)</f>
        <v>0</v>
      </c>
      <c r="K183" s="37">
        <f t="shared" si="8"/>
        <v>713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0.6</v>
      </c>
      <c r="O183" s="31">
        <f>IFERROR(VLOOKUP(D183,PlayerStats!$B$1:$Z$999,MATCH("xG",PlayerStats!$B$2:$Z$2,0),0),0)</f>
        <v>0</v>
      </c>
      <c r="P183" s="39">
        <f t="shared" si="9"/>
        <v>0.6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12</v>
      </c>
      <c r="X183" s="42" t="str">
        <f>API!M183&amp;" "&amp;API!V183</f>
        <v>Dara Costelloe</v>
      </c>
      <c r="Y183" s="42">
        <f>API!AC183</f>
        <v>0</v>
      </c>
    </row>
    <row r="184" spans="1:25">
      <c r="A184" s="31" t="str">
        <f>IF([1]FINAL!A184=0,"",[1]FINAL!A184)</f>
        <v>Cheick Doucouré</v>
      </c>
      <c r="B184" s="31" t="str">
        <f>IF([1]FINAL!B184=0,"",[1]FINAL!B184)</f>
        <v>C.Doucouré</v>
      </c>
      <c r="C184" s="31" t="str">
        <f>IF([1]FINAL!C184=0,"",[1]FINAL!C184)</f>
        <v>C.Doucoure</v>
      </c>
      <c r="D184" s="31" t="str">
        <f>IF([1]FINAL!D184=0,"",[1]FINAL!D184)</f>
        <v>Abdoulaye Doucoure</v>
      </c>
      <c r="E184" s="42" t="str">
        <f>[1]FINAL!M184</f>
        <v>CRY</v>
      </c>
      <c r="F184" s="43">
        <f>IFERROR(VLOOKUP($E184,Table2!$B$1:$C$21,MATCH("MP",Table2!$B$1:$C$1,0),0),"")</f>
        <v>9</v>
      </c>
      <c r="G184" s="32">
        <f>IFERROR(VLOOKUP(A184,PlayingTime!$B$1:$Z$999,MATCH("Min",PlayingTime!$B$2:$Z$2,0),0),0)</f>
        <v>719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719</v>
      </c>
      <c r="L184" s="31">
        <f>IFERROR(VLOOKUP(A184,PlayerStats!$B$1:$Z$999,MATCH("xG",PlayerStats!$B$2:$Z$2,0),0),0)</f>
        <v>0.2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0.2</v>
      </c>
      <c r="Q184" s="31">
        <f>IFERROR(VLOOKUP(A184,PlayerStats!$B$1:$Z$999,MATCH("xAG",PlayerStats!$B$2:$Z$2,0),0),0)</f>
        <v>0.6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0.6</v>
      </c>
      <c r="V184" s="41">
        <f t="shared" si="11"/>
        <v>17</v>
      </c>
      <c r="X184" s="42" t="str">
        <f>API!M184&amp;" "&amp;API!V184</f>
        <v>Josh Cullen</v>
      </c>
      <c r="Y184" s="42">
        <f>API!AC184</f>
        <v>17</v>
      </c>
    </row>
    <row r="185" spans="1:25">
      <c r="A185" s="31" t="str">
        <f>IF([1]FINAL!A185=0,"",[1]FINAL!A185)</f>
        <v>Raúl Jiménez</v>
      </c>
      <c r="B185" s="31" t="str">
        <f>IF([1]FINAL!B185=0,"",[1]FINAL!B185)</f>
        <v>Raúl</v>
      </c>
      <c r="C185" s="31" t="str">
        <f>IF([1]FINAL!C185=0,"",[1]FINAL!C185)</f>
        <v>Jimenez</v>
      </c>
      <c r="D185" s="31" t="str">
        <f>IF([1]FINAL!D185=0,"",[1]FINAL!D185)</f>
        <v>Raul Jimenez</v>
      </c>
      <c r="E185" s="42" t="str">
        <f>[1]FINAL!M185</f>
        <v>FUL</v>
      </c>
      <c r="F185" s="43">
        <f>IFERROR(VLOOKUP($E185,Table2!$B$1:$C$21,MATCH("MP",Table2!$B$1:$C$1,0),0),"")</f>
        <v>9</v>
      </c>
      <c r="G185" s="32">
        <f>IFERROR(VLOOKUP(A185,PlayingTime!$B$1:$Z$999,MATCH("Min",PlayingTime!$B$2:$Z$2,0),0),0)</f>
        <v>548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548</v>
      </c>
      <c r="L185" s="31">
        <f>IFERROR(VLOOKUP(A185,PlayerStats!$B$1:$Z$999,MATCH("xG",PlayerStats!$B$2:$Z$2,0),0),0)</f>
        <v>1.1000000000000001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1.1000000000000001</v>
      </c>
      <c r="Q185" s="31">
        <f>IFERROR(VLOOKUP(A185,PlayerStats!$B$1:$Z$999,MATCH("xAG",PlayerStats!$B$2:$Z$2,0),0),0)</f>
        <v>0.8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0.8</v>
      </c>
      <c r="V185" s="41">
        <f t="shared" si="11"/>
        <v>12</v>
      </c>
      <c r="X185" s="42" t="str">
        <f>API!M185&amp;" "&amp;API!V185</f>
        <v>CJ Egan-Riley</v>
      </c>
      <c r="Y185" s="42">
        <f>API!AC185</f>
        <v>0</v>
      </c>
    </row>
    <row r="186" spans="1:25">
      <c r="A186" s="31" t="str">
        <f>IF([1]FINAL!A186=0,"",[1]FINAL!A186)</f>
        <v>Jan Paul van Hecke</v>
      </c>
      <c r="B186" s="31" t="str">
        <f>IF([1]FINAL!B186=0,"",[1]FINAL!B186)</f>
        <v>Van Hecke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BHA</v>
      </c>
      <c r="F186" s="43">
        <f>IFERROR(VLOOKUP($E186,Table2!$B$1:$C$21,MATCH("MP",Table2!$B$1:$C$1,0),0),"")</f>
        <v>9</v>
      </c>
      <c r="G186" s="32">
        <f>IFERROR(VLOOKUP(A186,PlayingTime!$B$1:$Z$999,MATCH("Min",PlayingTime!$B$2:$Z$2,0),0),0)</f>
        <v>299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299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</v>
      </c>
      <c r="V186" s="41">
        <f t="shared" si="11"/>
        <v>7</v>
      </c>
      <c r="X186" s="42" t="str">
        <f>API!M186&amp;" "&amp;API!V186</f>
        <v>Hjalmar Ekdal</v>
      </c>
      <c r="Y186" s="42">
        <f>API!AC186</f>
        <v>0</v>
      </c>
    </row>
    <row r="187" spans="1:25">
      <c r="A187" s="31" t="str">
        <f>IF([1]FINAL!A187=0,"",[1]FINAL!A187)</f>
        <v>Josh Cullen</v>
      </c>
      <c r="B187" s="31" t="str">
        <f>IF([1]FINAL!B187=0,"",[1]FINAL!B187)</f>
        <v>Cullen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BUR</v>
      </c>
      <c r="F187" s="43">
        <f>IFERROR(VLOOKUP($E187,Table2!$B$1:$C$21,MATCH("MP",Table2!$B$1:$C$1,0),0),"")</f>
        <v>9</v>
      </c>
      <c r="G187" s="32">
        <f>IFERROR(VLOOKUP(A187,PlayingTime!$B$1:$Z$999,MATCH("Min",PlayingTime!$B$2:$Z$2,0),0),0)</f>
        <v>780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780</v>
      </c>
      <c r="L187" s="31">
        <f>IFERROR(VLOOKUP(A187,PlayerStats!$B$1:$Z$999,MATCH("xG",PlayerStats!$B$2:$Z$2,0),0),0)</f>
        <v>0.1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0.1</v>
      </c>
      <c r="Q187" s="31">
        <f>IFERROR(VLOOKUP(A187,PlayerStats!$B$1:$Z$999,MATCH("xAG",PlayerStats!$B$2:$Z$2,0),0),0)</f>
        <v>0.6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0.6</v>
      </c>
      <c r="V187" s="41">
        <f t="shared" si="11"/>
        <v>17</v>
      </c>
      <c r="X187" s="42" t="str">
        <f>API!M187&amp;" "&amp;API!V187</f>
        <v>Lyle Foster</v>
      </c>
      <c r="Y187" s="42">
        <f>API!AC187</f>
        <v>33</v>
      </c>
    </row>
    <row r="188" spans="1:25">
      <c r="A188" s="31" t="str">
        <f>IF([1]FINAL!A188=0,"",[1]FINAL!A188)</f>
        <v>Orel Mangala</v>
      </c>
      <c r="B188" s="31" t="str">
        <f>IF([1]FINAL!B188=0,"",[1]FINAL!B188)</f>
        <v>Mangala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NFO</v>
      </c>
      <c r="F188" s="43">
        <f>IFERROR(VLOOKUP($E188,Table2!$B$1:$C$21,MATCH("MP",Table2!$B$1:$C$1,0),0),"")</f>
        <v>9</v>
      </c>
      <c r="G188" s="32">
        <f>IFERROR(VLOOKUP(A188,PlayingTime!$B$1:$Z$999,MATCH("Min",PlayingTime!$B$2:$Z$2,0),0),0)</f>
        <v>650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650</v>
      </c>
      <c r="L188" s="31">
        <f>IFERROR(VLOOKUP(A188,PlayerStats!$B$1:$Z$999,MATCH("xG",PlayerStats!$B$2:$Z$2,0),0),0)</f>
        <v>0.3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0.3</v>
      </c>
      <c r="Q188" s="31">
        <f>IFERROR(VLOOKUP(A188,PlayerStats!$B$1:$Z$999,MATCH("xAG",PlayerStats!$B$2:$Z$2,0),0),0)</f>
        <v>0.2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0.2</v>
      </c>
      <c r="V188" s="41">
        <f t="shared" si="11"/>
        <v>15</v>
      </c>
      <c r="X188" s="42" t="str">
        <f>API!M188&amp;" "&amp;API!V188</f>
        <v>Denis Franchi</v>
      </c>
      <c r="Y188" s="42">
        <f>API!AC188</f>
        <v>0</v>
      </c>
    </row>
    <row r="189" spans="1:25">
      <c r="A189" s="31" t="str">
        <f>IF([1]FINAL!A189=0,"",[1]FINAL!A189)</f>
        <v>Joe Rothwell</v>
      </c>
      <c r="B189" s="31" t="str">
        <f>IF([1]FINAL!B189=0,"",[1]FINAL!B189)</f>
        <v>Rothwell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BOU</v>
      </c>
      <c r="F189" s="43">
        <f>IFERROR(VLOOKUP($E189,Table2!$B$1:$C$21,MATCH("MP",Table2!$B$1:$C$1,0),0),"")</f>
        <v>9</v>
      </c>
      <c r="G189" s="32">
        <f>IFERROR(VLOOKUP(A189,PlayingTime!$B$1:$Z$999,MATCH("Min",PlayingTime!$B$2:$Z$2,0),0),0)</f>
        <v>305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305</v>
      </c>
      <c r="L189" s="31">
        <f>IFERROR(VLOOKUP(A189,PlayerStats!$B$1:$Z$999,MATCH("xG",PlayerStats!$B$2:$Z$2,0),0),0)</f>
        <v>0.1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0.1</v>
      </c>
      <c r="Q189" s="31">
        <f>IFERROR(VLOOKUP(A189,PlayerStats!$B$1:$Z$999,MATCH("xAG",PlayerStats!$B$2:$Z$2,0),0),0)</f>
        <v>0.1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0.1</v>
      </c>
      <c r="V189" s="41">
        <f t="shared" si="11"/>
        <v>8</v>
      </c>
      <c r="X189" s="42" t="str">
        <f>API!M189&amp;" "&amp;API!V189</f>
        <v>Jóhann Berg Gudmundsson</v>
      </c>
      <c r="Y189" s="42">
        <f>API!AC189</f>
        <v>7</v>
      </c>
    </row>
    <row r="190" spans="1:25">
      <c r="A190" s="31" t="str">
        <f>IF([1]FINAL!A190=0,"",[1]FINAL!A190)</f>
        <v>Alexis Mac Allister</v>
      </c>
      <c r="B190" s="31" t="str">
        <f>IF([1]FINAL!B190=0,"",[1]FINAL!B190)</f>
        <v>Mac Allister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LIV</v>
      </c>
      <c r="F190" s="43">
        <f>IFERROR(VLOOKUP($E190,Table2!$B$1:$C$21,MATCH("MP",Table2!$B$1:$C$1,0),0),"")</f>
        <v>9</v>
      </c>
      <c r="G190" s="32">
        <f>IFERROR(VLOOKUP(A190,PlayingTime!$B$1:$Z$999,MATCH("Min",PlayingTime!$B$2:$Z$2,0),0),0)</f>
        <v>700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700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0.3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0.3</v>
      </c>
      <c r="V190" s="41">
        <f t="shared" si="11"/>
        <v>16</v>
      </c>
      <c r="X190" s="42" t="str">
        <f>API!M190&amp;" "&amp;API!V190</f>
        <v>Luke McNally</v>
      </c>
      <c r="Y190" s="42">
        <f>API!AC190</f>
        <v>0</v>
      </c>
    </row>
    <row r="191" spans="1:25">
      <c r="A191" s="31" t="str">
        <f>IF([1]FINAL!A191=0,"",[1]FINAL!A191)</f>
        <v>Joelinton Cássio Apolinário de Lira</v>
      </c>
      <c r="B191" s="31" t="str">
        <f>IF([1]FINAL!B191=0,"",[1]FINAL!B191)</f>
        <v>Joelinton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NEW</v>
      </c>
      <c r="F191" s="43">
        <f>IFERROR(VLOOKUP($E191,Table2!$B$1:$C$21,MATCH("MP",Table2!$B$1:$C$1,0),0),"")</f>
        <v>9</v>
      </c>
      <c r="G191" s="32">
        <f>IFERROR(VLOOKUP(A191,PlayingTime!$B$1:$Z$999,MATCH("Min",PlayingTime!$B$2:$Z$2,0),0),0)</f>
        <v>0</v>
      </c>
      <c r="H191" s="32">
        <f>IFERROR(VLOOKUP(B191,PlayingTime!$B$1:$Z$999,MATCH("Min",PlayingTime!$B$2:$Z$2,0),0),0)</f>
        <v>367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367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0.3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0.3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0.3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0.3</v>
      </c>
      <c r="V191" s="41">
        <f t="shared" si="11"/>
        <v>9</v>
      </c>
      <c r="X191" s="42" t="str">
        <f>API!M191&amp;" "&amp;API!V191</f>
        <v>Arijanet Muric</v>
      </c>
      <c r="Y191" s="42">
        <f>API!AC191</f>
        <v>0</v>
      </c>
    </row>
    <row r="192" spans="1:25">
      <c r="A192" s="31" t="str">
        <f>IF([1]FINAL!A192=0,"",[1]FINAL!A192)</f>
        <v>Rayan Aït-Nouri</v>
      </c>
      <c r="B192" s="31" t="str">
        <f>IF([1]FINAL!B192=0,"",[1]FINAL!B192)</f>
        <v>Aït-Nouri</v>
      </c>
      <c r="C192" s="31" t="str">
        <f>IF([1]FINAL!C192=0,"",[1]FINAL!C192)</f>
        <v>Rayan Ait-Nouri</v>
      </c>
      <c r="D192" s="31" t="str">
        <f>IF([1]FINAL!D192=0,"",[1]FINAL!D192)</f>
        <v>Rayan Aït Nouri</v>
      </c>
      <c r="E192" s="42" t="str">
        <f>[1]FINAL!M192</f>
        <v>WOL</v>
      </c>
      <c r="F192" s="43">
        <f>IFERROR(VLOOKUP($E192,Table2!$B$1:$C$21,MATCH("MP",Table2!$B$1:$C$1,0),0),"")</f>
        <v>9</v>
      </c>
      <c r="G192" s="32">
        <f>IFERROR(VLOOKUP(A192,PlayingTime!$B$1:$Z$999,MATCH("Min",PlayingTime!$B$2:$Z$2,0),0),0)</f>
        <v>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604</v>
      </c>
      <c r="K192" s="37">
        <f t="shared" si="8"/>
        <v>604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0.5</v>
      </c>
      <c r="P192" s="39">
        <f t="shared" si="9"/>
        <v>0.5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0.3</v>
      </c>
      <c r="U192" s="39">
        <f t="shared" si="10"/>
        <v>0.3</v>
      </c>
      <c r="V192" s="41">
        <f t="shared" si="11"/>
        <v>10</v>
      </c>
      <c r="X192" s="42" t="str">
        <f>API!M192&amp;" "&amp;API!V192</f>
        <v>Dara O'Shea</v>
      </c>
      <c r="Y192" s="42">
        <f>API!AC192</f>
        <v>3</v>
      </c>
    </row>
    <row r="193" spans="1:25">
      <c r="A193" s="31" t="str">
        <f>IF([1]FINAL!A193=0,"",[1]FINAL!A193)</f>
        <v>Emerson Palmieri dos Santos</v>
      </c>
      <c r="B193" s="31" t="str">
        <f>IF([1]FINAL!B193=0,"",[1]FINAL!B193)</f>
        <v>Emerson</v>
      </c>
      <c r="C193" s="31" t="str">
        <f>IF([1]FINAL!C193=0,"",[1]FINAL!C193)</f>
        <v>Emerson P</v>
      </c>
      <c r="D193" s="31" t="str">
        <f>IF([1]FINAL!D193=0,"",[1]FINAL!D193)</f>
        <v/>
      </c>
      <c r="E193" s="42" t="str">
        <f>[1]FINAL!M193</f>
        <v>WHU</v>
      </c>
      <c r="F193" s="43">
        <f>IFERROR(VLOOKUP($E193,Table2!$B$1:$C$21,MATCH("MP",Table2!$B$1:$C$1,0),0),"")</f>
        <v>9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149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149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20</v>
      </c>
      <c r="X193" s="42" t="str">
        <f>API!M193&amp;" "&amp;API!V193</f>
        <v>Michael Obafemi</v>
      </c>
      <c r="Y193" s="42">
        <f>API!AC193</f>
        <v>0</v>
      </c>
    </row>
    <row r="194" spans="1:25">
      <c r="A194" s="31" t="str">
        <f>IF([1]FINAL!A194=0,"",[1]FINAL!A194)</f>
        <v>Lisandro Martínez</v>
      </c>
      <c r="B194" s="31" t="str">
        <f>IF([1]FINAL!B194=0,"",[1]FINAL!B194)</f>
        <v>Martinez</v>
      </c>
      <c r="C194" s="31" t="str">
        <f>IF([1]FINAL!C194=0,"",[1]FINAL!C194)</f>
        <v>L Martinez</v>
      </c>
      <c r="D194" s="31" t="str">
        <f>IF([1]FINAL!D194=0,"",[1]FINAL!D194)</f>
        <v>Lisandro Martinez</v>
      </c>
      <c r="E194" s="42" t="str">
        <f>[1]FINAL!M194</f>
        <v>MUN</v>
      </c>
      <c r="F194" s="43">
        <f>IFERROR(VLOOKUP($E194,Table2!$B$1:$C$21,MATCH("MP",Table2!$B$1:$C$1,0),0),"")</f>
        <v>9</v>
      </c>
      <c r="G194" s="32">
        <f>IFERROR(VLOOKUP(A194,PlayingTime!$B$1:$Z$999,MATCH("Min",PlayingTime!$B$2:$Z$2,0),0),0)</f>
        <v>375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375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0.1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0.1</v>
      </c>
      <c r="V194" s="41">
        <f t="shared" si="11"/>
        <v>5</v>
      </c>
      <c r="X194" s="42" t="str">
        <f>API!M194&amp;" "&amp;API!V194</f>
        <v>Bailey Peacock-Farrell</v>
      </c>
      <c r="Y194" s="42">
        <f>API!AC194</f>
        <v>0</v>
      </c>
    </row>
    <row r="195" spans="1:25">
      <c r="A195" s="31" t="str">
        <f>IF([1]FINAL!A195=0,"",[1]FINAL!A195)</f>
        <v>Ameen Al-Dakhil</v>
      </c>
      <c r="B195" s="31" t="str">
        <f>IF([1]FINAL!B195=0,"",[1]FINAL!B195)</f>
        <v>Al-Dakhil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BUR</v>
      </c>
      <c r="F195" s="43">
        <f>IFERROR(VLOOKUP($E195,Table2!$B$1:$C$21,MATCH("MP",Table2!$B$1:$C$1,0),0),"")</f>
        <v>9</v>
      </c>
      <c r="G195" s="32">
        <f>IFERROR(VLOOKUP(A195,PlayingTime!$B$1:$Z$999,MATCH("Min",PlayingTime!$B$2:$Z$2,0),0),0)</f>
        <v>765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765</v>
      </c>
      <c r="L195" s="31">
        <f>IFERROR(VLOOKUP(A195,PlayerStats!$B$1:$Z$999,MATCH("xG",PlayerStats!$B$2:$Z$2,0),0),0)</f>
        <v>0.2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0.2</v>
      </c>
      <c r="Q195" s="31">
        <f>IFERROR(VLOOKUP(A195,PlayerStats!$B$1:$Z$999,MATCH("xAG",PlayerStats!$B$2:$Z$2,0),0),0)</f>
        <v>0.1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0.1</v>
      </c>
      <c r="V195" s="41">
        <f t="shared" ref="V195:V258" si="15">IFERROR(VLOOKUP(A195,$X$1:$Y$1000,MATCH("total_points",$X$1:$Y$1,0),0),"")</f>
        <v>9</v>
      </c>
      <c r="X195" s="42" t="str">
        <f>API!M195&amp;" "&amp;API!V195</f>
        <v>Connor Roberts</v>
      </c>
      <c r="Y195" s="42">
        <f>API!AC195</f>
        <v>8</v>
      </c>
    </row>
    <row r="196" spans="1:25">
      <c r="A196" s="31" t="str">
        <f>IF([1]FINAL!A196=0,"",[1]FINAL!A196)</f>
        <v>Ryan Yates</v>
      </c>
      <c r="B196" s="31" t="str">
        <f>IF([1]FINAL!B196=0,"",[1]FINAL!B196)</f>
        <v>Yates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NFO</v>
      </c>
      <c r="F196" s="43">
        <f>IFERROR(VLOOKUP($E196,Table2!$B$1:$C$21,MATCH("MP",Table2!$B$1:$C$1,0),0),"")</f>
        <v>9</v>
      </c>
      <c r="G196" s="32">
        <f>IFERROR(VLOOKUP(A196,PlayingTime!$B$1:$Z$999,MATCH("Min",PlayingTime!$B$2:$Z$2,0),0),0)</f>
        <v>340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340</v>
      </c>
      <c r="L196" s="31">
        <f>IFERROR(VLOOKUP(A196,PlayerStats!$B$1:$Z$999,MATCH("xG",PlayerStats!$B$2:$Z$2,0),0),0)</f>
        <v>0.1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0.1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</v>
      </c>
      <c r="V196" s="41">
        <f t="shared" si="15"/>
        <v>9</v>
      </c>
      <c r="X196" s="42" t="str">
        <f>API!M196&amp;" "&amp;API!V196</f>
        <v>Jay Rodriguez</v>
      </c>
      <c r="Y196" s="42">
        <f>API!AC196</f>
        <v>4</v>
      </c>
    </row>
    <row r="197" spans="1:25">
      <c r="A197" s="31" t="str">
        <f>IF([1]FINAL!A197=0,"",[1]FINAL!A197)</f>
        <v>Toti António Gomes</v>
      </c>
      <c r="B197" s="31" t="str">
        <f>IF([1]FINAL!B197=0,"",[1]FINAL!B197)</f>
        <v>Toti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WOL</v>
      </c>
      <c r="F197" s="43">
        <f>IFERROR(VLOOKUP($E197,Table2!$B$1:$C$21,MATCH("MP",Table2!$B$1:$C$1,0),0),"")</f>
        <v>9</v>
      </c>
      <c r="G197" s="32">
        <f>IFERROR(VLOOKUP(A197,PlayingTime!$B$1:$Z$999,MATCH("Min",PlayingTime!$B$2:$Z$2,0),0),0)</f>
        <v>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</v>
      </c>
      <c r="V197" s="41">
        <f t="shared" si="15"/>
        <v>9</v>
      </c>
      <c r="X197" s="42" t="str">
        <f>API!M197&amp;" "&amp;API!V197</f>
        <v>Charlie Taylor</v>
      </c>
      <c r="Y197" s="42">
        <f>API!AC197</f>
        <v>6</v>
      </c>
    </row>
    <row r="198" spans="1:25">
      <c r="A198" s="31" t="str">
        <f>IF([1]FINAL!A198=0,"",[1]FINAL!A198)</f>
        <v>Aaron Hickey</v>
      </c>
      <c r="B198" s="31" t="str">
        <f>IF([1]FINAL!B198=0,"",[1]FINAL!B198)</f>
        <v>Hickey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BRE</v>
      </c>
      <c r="F198" s="43">
        <f>IFERROR(VLOOKUP($E198,Table2!$B$1:$C$21,MATCH("MP",Table2!$B$1:$C$1,0),0),"")</f>
        <v>9</v>
      </c>
      <c r="G198" s="32">
        <f>IFERROR(VLOOKUP(A198,PlayingTime!$B$1:$Z$999,MATCH("Min",PlayingTime!$B$2:$Z$2,0),0),0)</f>
        <v>630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630</v>
      </c>
      <c r="L198" s="31">
        <f>IFERROR(VLOOKUP(A198,PlayerStats!$B$1:$Z$999,MATCH("xG",PlayerStats!$B$2:$Z$2,0),0),0)</f>
        <v>0.2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0.2</v>
      </c>
      <c r="Q198" s="31">
        <f>IFERROR(VLOOKUP(A198,PlayerStats!$B$1:$Z$999,MATCH("xAG",PlayerStats!$B$2:$Z$2,0),0),0)</f>
        <v>0.1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0.1</v>
      </c>
      <c r="V198" s="41">
        <f t="shared" si="15"/>
        <v>11</v>
      </c>
      <c r="X198" s="42" t="str">
        <f>API!M198&amp;" "&amp;API!V198</f>
        <v>Bobby Thomas</v>
      </c>
      <c r="Y198" s="42">
        <f>API!AC198</f>
        <v>0</v>
      </c>
    </row>
    <row r="199" spans="1:25">
      <c r="A199" s="31" t="str">
        <f>IF([1]FINAL!A199=0,"",[1]FINAL!A199)</f>
        <v>Tahith Chong</v>
      </c>
      <c r="B199" s="31" t="str">
        <f>IF([1]FINAL!B199=0,"",[1]FINAL!B199)</f>
        <v>Chong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LUT</v>
      </c>
      <c r="F199" s="43">
        <f>IFERROR(VLOOKUP($E199,Table2!$B$1:$C$21,MATCH("MP",Table2!$B$1:$C$1,0),0),"")</f>
        <v>9</v>
      </c>
      <c r="G199" s="32">
        <f>IFERROR(VLOOKUP(A199,PlayingTime!$B$1:$Z$999,MATCH("Min",PlayingTime!$B$2:$Z$2,0),0),0)</f>
        <v>436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436</v>
      </c>
      <c r="L199" s="31">
        <f>IFERROR(VLOOKUP(A199,PlayerStats!$B$1:$Z$999,MATCH("xG",PlayerStats!$B$2:$Z$2,0),0),0)</f>
        <v>0.3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0.3</v>
      </c>
      <c r="Q199" s="31">
        <f>IFERROR(VLOOKUP(A199,PlayerStats!$B$1:$Z$999,MATCH("xAG",PlayerStats!$B$2:$Z$2,0),0),0)</f>
        <v>0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</v>
      </c>
      <c r="V199" s="41">
        <f t="shared" si="15"/>
        <v>10</v>
      </c>
      <c r="X199" s="42" t="str">
        <f>API!M199&amp;" "&amp;API!V199</f>
        <v>Scott Twine</v>
      </c>
      <c r="Y199" s="42">
        <f>API!AC199</f>
        <v>0</v>
      </c>
    </row>
    <row r="200" spans="1:25">
      <c r="A200" s="31" t="str">
        <f>IF([1]FINAL!A200=0,"",[1]FINAL!A200)</f>
        <v>Marcos Senesi</v>
      </c>
      <c r="B200" s="31" t="str">
        <f>IF([1]FINAL!B200=0,"",[1]FINAL!B200)</f>
        <v>Senesi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BOU</v>
      </c>
      <c r="F200" s="43">
        <f>IFERROR(VLOOKUP($E200,Table2!$B$1:$C$21,MATCH("MP",Table2!$B$1:$C$1,0),0),"")</f>
        <v>9</v>
      </c>
      <c r="G200" s="32">
        <f>IFERROR(VLOOKUP(A200,PlayingTime!$B$1:$Z$999,MATCH("Min",PlayingTime!$B$2:$Z$2,0),0),0)</f>
        <v>443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443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0.2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0.2</v>
      </c>
      <c r="V200" s="41">
        <f t="shared" si="15"/>
        <v>9</v>
      </c>
      <c r="X200" s="42" t="str">
        <f>API!M200&amp;" "&amp;API!V200</f>
        <v>Lawrence Vigouroux</v>
      </c>
      <c r="Y200" s="42">
        <f>API!AC200</f>
        <v>0</v>
      </c>
    </row>
    <row r="201" spans="1:25">
      <c r="A201" s="31" t="str">
        <f>IF([1]FINAL!A201=0,"",[1]FINAL!A201)</f>
        <v>Marvelous Nakamba</v>
      </c>
      <c r="B201" s="31" t="str">
        <f>IF([1]FINAL!B201=0,"",[1]FINAL!B201)</f>
        <v>Nakamba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LUT</v>
      </c>
      <c r="F201" s="43">
        <f>IFERROR(VLOOKUP($E201,Table2!$B$1:$C$21,MATCH("MP",Table2!$B$1:$C$1,0),0),"")</f>
        <v>9</v>
      </c>
      <c r="G201" s="32">
        <f>IFERROR(VLOOKUP(A201,PlayingTime!$B$1:$Z$999,MATCH("Min",PlayingTime!$B$2:$Z$2,0),0),0)</f>
        <v>810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810</v>
      </c>
      <c r="L201" s="31">
        <f>IFERROR(VLOOKUP(A201,PlayerStats!$B$1:$Z$999,MATCH("xG",PlayerStats!$B$2:$Z$2,0),0),0)</f>
        <v>0.2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0.2</v>
      </c>
      <c r="Q201" s="31">
        <f>IFERROR(VLOOKUP(A201,PlayerStats!$B$1:$Z$999,MATCH("xAG",PlayerStats!$B$2:$Z$2,0),0),0)</f>
        <v>0.4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0.4</v>
      </c>
      <c r="V201" s="41">
        <f t="shared" si="15"/>
        <v>15</v>
      </c>
      <c r="X201" s="42" t="str">
        <f>API!M201&amp;" "&amp;API!V201</f>
        <v>Victor da Silva</v>
      </c>
      <c r="Y201" s="42">
        <f>API!AC201</f>
        <v>3</v>
      </c>
    </row>
    <row r="202" spans="1:25">
      <c r="A202" s="31" t="str">
        <f>IF([1]FINAL!A202=0,"",[1]FINAL!A202)</f>
        <v>Marvelous Nakamba</v>
      </c>
      <c r="B202" s="31" t="str">
        <f>IF([1]FINAL!B202=0,"",[1]FINAL!B202)</f>
        <v>Nakamba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LUT</v>
      </c>
      <c r="F202" s="43">
        <f>IFERROR(VLOOKUP($E202,Table2!$B$1:$C$21,MATCH("MP",Table2!$B$1:$C$1,0),0),"")</f>
        <v>9</v>
      </c>
      <c r="G202" s="32">
        <f>IFERROR(VLOOKUP(A202,PlayingTime!$B$1:$Z$999,MATCH("Min",PlayingTime!$B$2:$Z$2,0),0),0)</f>
        <v>810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810</v>
      </c>
      <c r="L202" s="31">
        <f>IFERROR(VLOOKUP(A202,PlayerStats!$B$1:$Z$999,MATCH("xG",PlayerStats!$B$2:$Z$2,0),0),0)</f>
        <v>0.2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0.2</v>
      </c>
      <c r="Q202" s="31">
        <f>IFERROR(VLOOKUP(A202,PlayerStats!$B$1:$Z$999,MATCH("xAG",PlayerStats!$B$2:$Z$2,0),0),0)</f>
        <v>0.4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0.4</v>
      </c>
      <c r="V202" s="41">
        <f t="shared" si="15"/>
        <v>15</v>
      </c>
      <c r="X202" s="42" t="str">
        <f>API!M202&amp;" "&amp;API!V202</f>
        <v>Wout Weghorst</v>
      </c>
      <c r="Y202" s="42">
        <f>API!AC202</f>
        <v>0</v>
      </c>
    </row>
    <row r="203" spans="1:25">
      <c r="A203" s="31" t="str">
        <f>IF([1]FINAL!A203=0,"",[1]FINAL!A203)</f>
        <v>Thomas Partey</v>
      </c>
      <c r="B203" s="31" t="str">
        <f>IF([1]FINAL!B203=0,"",[1]FINAL!B203)</f>
        <v>Thomas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ARS</v>
      </c>
      <c r="F203" s="43">
        <f>IFERROR(VLOOKUP($E203,Table2!$B$1:$C$21,MATCH("MP",Table2!$B$1:$C$1,0),0),"")</f>
        <v>9</v>
      </c>
      <c r="G203" s="32">
        <f>IFERROR(VLOOKUP(A203,PlayingTime!$B$1:$Z$999,MATCH("Min",PlayingTime!$B$2:$Z$2,0),0),0)</f>
        <v>251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251</v>
      </c>
      <c r="L203" s="31">
        <f>IFERROR(VLOOKUP(A203,PlayerStats!$B$1:$Z$999,MATCH("xG",PlayerStats!$B$2:$Z$2,0),0),0)</f>
        <v>0.1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0.1</v>
      </c>
      <c r="Q203" s="31">
        <f>IFERROR(VLOOKUP(A203,PlayerStats!$B$1:$Z$999,MATCH("xAG",PlayerStats!$B$2:$Z$2,0),0),0)</f>
        <v>0.1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0.1</v>
      </c>
      <c r="V203" s="41">
        <f t="shared" si="15"/>
        <v>7</v>
      </c>
      <c r="X203" s="42" t="str">
        <f>API!M203&amp;" "&amp;API!V203</f>
        <v>Anass Zaroury</v>
      </c>
      <c r="Y203" s="42">
        <f>API!AC203</f>
        <v>0</v>
      </c>
    </row>
    <row r="204" spans="1:25">
      <c r="A204" s="31" t="str">
        <f>IF([1]FINAL!A204=0,"",[1]FINAL!A204)</f>
        <v>Brennan Johnson</v>
      </c>
      <c r="B204" s="31" t="str">
        <f>IF([1]FINAL!B204=0,"",[1]FINAL!B204)</f>
        <v>Johnson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TOT</v>
      </c>
      <c r="F204" s="43">
        <f>IFERROR(VLOOKUP($E204,Table2!$B$1:$C$21,MATCH("MP",Table2!$B$1:$C$1,0),0),"")</f>
        <v>9</v>
      </c>
      <c r="G204" s="32">
        <f>IFERROR(VLOOKUP(A204,PlayingTime!$B$1:$Z$999,MATCH("Min",PlayingTime!$B$2:$Z$2,0),0),0)</f>
        <v>83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83</v>
      </c>
      <c r="L204" s="31">
        <f>IFERROR(VLOOKUP(A204,PlayerStats!$B$1:$Z$999,MATCH("xG",PlayerStats!$B$2:$Z$2,0),0),0)</f>
        <v>0.6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0.6</v>
      </c>
      <c r="Q204" s="31">
        <f>IFERROR(VLOOKUP(A204,PlayerStats!$B$1:$Z$999,MATCH("xAG",PlayerStats!$B$2:$Z$2,0),0),0)</f>
        <v>0.1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0.1</v>
      </c>
      <c r="V204" s="41">
        <f t="shared" si="15"/>
        <v>10</v>
      </c>
      <c r="X204" s="42" t="str">
        <f>API!M204&amp;" "&amp;API!V204</f>
        <v>Sander Berge</v>
      </c>
      <c r="Y204" s="42">
        <f>API!AC204</f>
        <v>18</v>
      </c>
    </row>
    <row r="205" spans="1:25">
      <c r="A205" s="31" t="str">
        <f>IF([1]FINAL!A205=0,"",[1]FINAL!A205)</f>
        <v>James Milner</v>
      </c>
      <c r="B205" s="31" t="str">
        <f>IF([1]FINAL!B205=0,"",[1]FINAL!B205)</f>
        <v>Milner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BHA</v>
      </c>
      <c r="F205" s="43">
        <f>IFERROR(VLOOKUP($E205,Table2!$B$1:$C$21,MATCH("MP",Table2!$B$1:$C$1,0),0),"")</f>
        <v>9</v>
      </c>
      <c r="G205" s="32">
        <f>IFERROR(VLOOKUP(A205,PlayingTime!$B$1:$Z$999,MATCH("Min",PlayingTime!$B$2:$Z$2,0),0),0)</f>
        <v>274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274</v>
      </c>
      <c r="L205" s="31">
        <f>IFERROR(VLOOKUP(A205,PlayerStats!$B$1:$Z$999,MATCH("xG",PlayerStats!$B$2:$Z$2,0),0),0)</f>
        <v>0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</v>
      </c>
      <c r="Q205" s="31">
        <f>IFERROR(VLOOKUP(A205,PlayerStats!$B$1:$Z$999,MATCH("xAG",PlayerStats!$B$2:$Z$2,0),0),0)</f>
        <v>0.1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0.1</v>
      </c>
      <c r="V205" s="41">
        <f t="shared" si="15"/>
        <v>7</v>
      </c>
      <c r="X205" s="42" t="str">
        <f>API!M205&amp;" "&amp;API!V205</f>
        <v>Zeki Amdouni</v>
      </c>
      <c r="Y205" s="42">
        <f>API!AC205</f>
        <v>19</v>
      </c>
    </row>
    <row r="206" spans="1:25">
      <c r="A206" s="31" t="str">
        <f>IF([1]FINAL!A206=0,"",[1]FINAL!A206)</f>
        <v>Alex Iwobi</v>
      </c>
      <c r="B206" s="31" t="str">
        <f>IF([1]FINAL!B206=0,"",[1]FINAL!B206)</f>
        <v>Iwobi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FUL</v>
      </c>
      <c r="F206" s="43">
        <f>IFERROR(VLOOKUP($E206,Table2!$B$1:$C$21,MATCH("MP",Table2!$B$1:$C$1,0),0),"")</f>
        <v>9</v>
      </c>
      <c r="G206" s="32">
        <f>IFERROR(VLOOKUP(A206,PlayingTime!$B$1:$Z$999,MATCH("Min",PlayingTime!$B$2:$Z$2,0),0),0)</f>
        <v>140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140</v>
      </c>
      <c r="L206" s="31">
        <f>IFERROR(VLOOKUP(A206,PlayerStats!$B$1:$Z$999,MATCH("xG",PlayerStats!$B$2:$Z$2,0),0),0)</f>
        <v>0.3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0.3</v>
      </c>
      <c r="Q206" s="31">
        <f>IFERROR(VLOOKUP(A206,PlayerStats!$B$1:$Z$999,MATCH("xAG",PlayerStats!$B$2:$Z$2,0),0),0)</f>
        <v>0.2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0.2</v>
      </c>
      <c r="V206" s="41">
        <f t="shared" si="15"/>
        <v>9</v>
      </c>
      <c r="X206" s="42" t="str">
        <f>API!M206&amp;" "&amp;API!V206</f>
        <v>James Trafford</v>
      </c>
      <c r="Y206" s="42">
        <f>API!AC206</f>
        <v>18</v>
      </c>
    </row>
    <row r="207" spans="1:25">
      <c r="A207" s="31" t="str">
        <f>IF([1]FINAL!A207=0,"",[1]FINAL!A207)</f>
        <v>Adam Webster</v>
      </c>
      <c r="B207" s="31" t="str">
        <f>IF([1]FINAL!B207=0,"",[1]FINAL!B207)</f>
        <v>Webster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BHA</v>
      </c>
      <c r="F207" s="43">
        <f>IFERROR(VLOOKUP($E207,Table2!$B$1:$C$21,MATCH("MP",Table2!$B$1:$C$1,0),0),"")</f>
        <v>9</v>
      </c>
      <c r="G207" s="32">
        <f>IFERROR(VLOOKUP(A207,PlayingTime!$B$1:$Z$999,MATCH("Min",PlayingTime!$B$2:$Z$2,0),0),0)</f>
        <v>360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360</v>
      </c>
      <c r="L207" s="31">
        <f>IFERROR(VLOOKUP(A207,PlayerStats!$B$1:$Z$999,MATCH("xG",PlayerStats!$B$2:$Z$2,0),0),0)</f>
        <v>0.1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0.1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3</v>
      </c>
      <c r="X207" s="42" t="str">
        <f>API!M207&amp;" "&amp;API!V207</f>
        <v>Nathan Redmond</v>
      </c>
      <c r="Y207" s="42">
        <f>API!AC207</f>
        <v>4</v>
      </c>
    </row>
    <row r="208" spans="1:25">
      <c r="A208" s="31" t="str">
        <f>IF([1]FINAL!A208=0,"",[1]FINAL!A208)</f>
        <v>Jordan Beyer</v>
      </c>
      <c r="B208" s="31" t="str">
        <f>IF([1]FINAL!B208=0,"",[1]FINAL!B208)</f>
        <v>Beyer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BUR</v>
      </c>
      <c r="F208" s="43">
        <f>IFERROR(VLOOKUP($E208,Table2!$B$1:$C$21,MATCH("MP",Table2!$B$1:$C$1,0),0),"")</f>
        <v>9</v>
      </c>
      <c r="G208" s="32">
        <f>IFERROR(VLOOKUP(A208,PlayingTime!$B$1:$Z$999,MATCH("Min",PlayingTime!$B$2:$Z$2,0),0),0)</f>
        <v>502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502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</v>
      </c>
      <c r="V208" s="41">
        <f t="shared" si="15"/>
        <v>6</v>
      </c>
      <c r="X208" s="42" t="str">
        <f>API!M208&amp;" "&amp;API!V208</f>
        <v>Luca Koleosho</v>
      </c>
      <c r="Y208" s="42">
        <f>API!AC208</f>
        <v>19</v>
      </c>
    </row>
    <row r="209" spans="1:25">
      <c r="A209" s="31" t="str">
        <f>IF([1]FINAL!A209=0,"",[1]FINAL!A209)</f>
        <v>Curtis Jones</v>
      </c>
      <c r="B209" s="31" t="str">
        <f>IF([1]FINAL!B209=0,"",[1]FINAL!B209)</f>
        <v>Jones</v>
      </c>
      <c r="C209" s="31" t="str">
        <f>IF([1]FINAL!C209=0,"",[1]FINAL!C209)</f>
        <v>C Jones</v>
      </c>
      <c r="D209" s="31" t="str">
        <f>IF([1]FINAL!D209=0,"",[1]FINAL!D209)</f>
        <v/>
      </c>
      <c r="E209" s="42" t="str">
        <f>[1]FINAL!M209</f>
        <v>LIV</v>
      </c>
      <c r="F209" s="43">
        <f>IFERROR(VLOOKUP($E209,Table2!$B$1:$C$21,MATCH("MP",Table2!$B$1:$C$1,0),0),"")</f>
        <v>9</v>
      </c>
      <c r="G209" s="32">
        <f>IFERROR(VLOOKUP(A209,PlayingTime!$B$1:$Z$999,MATCH("Min",PlayingTime!$B$2:$Z$2,0),0),0)</f>
        <v>280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280</v>
      </c>
      <c r="L209" s="31">
        <f>IFERROR(VLOOKUP(A209,PlayerStats!$B$1:$Z$999,MATCH("xG",PlayerStats!$B$2:$Z$2,0),0),0)</f>
        <v>0.1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0.1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5</v>
      </c>
      <c r="X209" s="42" t="str">
        <f>API!M209&amp;" "&amp;API!V209</f>
        <v>Jacob Bruun Larsen</v>
      </c>
      <c r="Y209" s="42">
        <f>API!AC209</f>
        <v>13</v>
      </c>
    </row>
    <row r="210" spans="1:25">
      <c r="A210" s="31" t="str">
        <f>IF([1]FINAL!A210=0,"",[1]FINAL!A210)</f>
        <v>Matheus Luiz Nunes</v>
      </c>
      <c r="B210" s="31" t="str">
        <f>IF([1]FINAL!B210=0,"",[1]FINAL!B210)</f>
        <v>Matheus N.</v>
      </c>
      <c r="C210" s="31" t="str">
        <f>IF([1]FINAL!C210=0,"",[1]FINAL!C210)</f>
        <v>Nunes</v>
      </c>
      <c r="D210" s="31" t="str">
        <f>IF([1]FINAL!D210=0,"",[1]FINAL!D210)</f>
        <v>Matheus Nunes</v>
      </c>
      <c r="E210" s="42" t="str">
        <f>[1]FINAL!M210</f>
        <v>MCI</v>
      </c>
      <c r="F210" s="43">
        <f>IFERROR(VLOOKUP($E210,Table2!$B$1:$C$21,MATCH("MP",Table2!$B$1:$C$1,0),0),"")</f>
        <v>9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179</v>
      </c>
      <c r="K210" s="37">
        <f t="shared" si="12"/>
        <v>179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0.1</v>
      </c>
      <c r="P210" s="39">
        <f t="shared" si="13"/>
        <v>0.1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0.1</v>
      </c>
      <c r="U210" s="39">
        <f t="shared" si="14"/>
        <v>0.1</v>
      </c>
      <c r="V210" s="41">
        <f t="shared" si="15"/>
        <v>10</v>
      </c>
      <c r="X210" s="42" t="str">
        <f>API!M210&amp;" "&amp;API!V210</f>
        <v>Owen Dodgson</v>
      </c>
      <c r="Y210" s="42">
        <f>API!AC210</f>
        <v>0</v>
      </c>
    </row>
    <row r="211" spans="1:25">
      <c r="A211" s="31" t="str">
        <f>IF([1]FINAL!A211=0,"",[1]FINAL!A211)</f>
        <v>George Baldock</v>
      </c>
      <c r="B211" s="31" t="str">
        <f>IF([1]FINAL!B211=0,"",[1]FINAL!B211)</f>
        <v>Baldock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SHU</v>
      </c>
      <c r="F211" s="43">
        <f>IFERROR(VLOOKUP($E211,Table2!$B$1:$C$21,MATCH("MP",Table2!$B$1:$C$1,0),0),"")</f>
        <v>9</v>
      </c>
      <c r="G211" s="32">
        <f>IFERROR(VLOOKUP(A211,PlayingTime!$B$1:$Z$999,MATCH("Min",PlayingTime!$B$2:$Z$2,0),0),0)</f>
        <v>250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250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0.2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0.2</v>
      </c>
      <c r="V211" s="41">
        <f t="shared" si="15"/>
        <v>4</v>
      </c>
      <c r="X211" s="42" t="str">
        <f>API!M211&amp;" "&amp;API!V211</f>
        <v>Wilson Odobert</v>
      </c>
      <c r="Y211" s="42">
        <f>API!AC211</f>
        <v>8</v>
      </c>
    </row>
    <row r="212" spans="1:25">
      <c r="A212" s="31" t="str">
        <f>IF([1]FINAL!A212=0,"",[1]FINAL!A212)</f>
        <v>Dara O'Shea</v>
      </c>
      <c r="B212" s="31" t="str">
        <f>IF([1]FINAL!B212=0,"",[1]FINAL!B212)</f>
        <v>O'Shea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BUR</v>
      </c>
      <c r="F212" s="43">
        <f>IFERROR(VLOOKUP($E212,Table2!$B$1:$C$21,MATCH("MP",Table2!$B$1:$C$1,0),0),"")</f>
        <v>9</v>
      </c>
      <c r="G212" s="32">
        <f>IFERROR(VLOOKUP(A212,PlayingTime!$B$1:$Z$999,MATCH("Min",PlayingTime!$B$2:$Z$2,0),0),0)</f>
        <v>405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405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3</v>
      </c>
      <c r="X212" s="42" t="str">
        <f>API!M212&amp;" "&amp;API!V212</f>
        <v>Hannes Delcroix</v>
      </c>
      <c r="Y212" s="42">
        <f>API!AC212</f>
        <v>3</v>
      </c>
    </row>
    <row r="213" spans="1:25">
      <c r="A213" s="31" t="str">
        <f>IF([1]FINAL!A213=0,"",[1]FINAL!A213)</f>
        <v>Yves Bissouma</v>
      </c>
      <c r="B213" s="31" t="str">
        <f>IF([1]FINAL!B213=0,"",[1]FINAL!B213)</f>
        <v>Bissouma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TOT</v>
      </c>
      <c r="F213" s="43">
        <f>IFERROR(VLOOKUP($E213,Table2!$B$1:$C$21,MATCH("MP",Table2!$B$1:$C$1,0),0),"")</f>
        <v>9</v>
      </c>
      <c r="G213" s="32">
        <f>IFERROR(VLOOKUP(A213,PlayingTime!$B$1:$Z$999,MATCH("Min",PlayingTime!$B$2:$Z$2,0),0),0)</f>
        <v>656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656</v>
      </c>
      <c r="L213" s="31">
        <f>IFERROR(VLOOKUP(A213,PlayerStats!$B$1:$Z$999,MATCH("xG",PlayerStats!$B$2:$Z$2,0),0),0)</f>
        <v>0.8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0.8</v>
      </c>
      <c r="Q213" s="31">
        <f>IFERROR(VLOOKUP(A213,PlayerStats!$B$1:$Z$999,MATCH("xAG",PlayerStats!$B$2:$Z$2,0),0),0)</f>
        <v>0.3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0.3</v>
      </c>
      <c r="V213" s="41">
        <f t="shared" si="15"/>
        <v>10</v>
      </c>
      <c r="X213" s="42" t="str">
        <f>API!M213&amp;" "&amp;API!V213</f>
        <v>Aaron Ramsey</v>
      </c>
      <c r="Y213" s="42">
        <f>API!AC213</f>
        <v>7</v>
      </c>
    </row>
    <row r="214" spans="1:25">
      <c r="A214" s="31" t="str">
        <f>IF([1]FINAL!A214=0,"",[1]FINAL!A214)</f>
        <v>Donny van de Beek</v>
      </c>
      <c r="B214" s="31" t="str">
        <f>IF([1]FINAL!B214=0,"",[1]FINAL!B214)</f>
        <v>Van de Beek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MUN</v>
      </c>
      <c r="F214" s="43">
        <f>IFERROR(VLOOKUP($E214,Table2!$B$1:$C$21,MATCH("MP",Table2!$B$1:$C$1,0),0),"")</f>
        <v>9</v>
      </c>
      <c r="G214" s="32">
        <f>IFERROR(VLOOKUP(A214,PlayingTime!$B$1:$Z$999,MATCH("Min",PlayingTime!$B$2:$Z$2,0),0),0)</f>
        <v>3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3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0.1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0.1</v>
      </c>
      <c r="V214" s="41">
        <f t="shared" si="15"/>
        <v>1</v>
      </c>
      <c r="X214" s="42" t="str">
        <f>API!M214&amp;" "&amp;API!V214</f>
        <v>Han-Noah Massengo</v>
      </c>
      <c r="Y214" s="42">
        <f>API!AC214</f>
        <v>0</v>
      </c>
    </row>
    <row r="215" spans="1:25">
      <c r="A215" s="31" t="str">
        <f>IF([1]FINAL!A215=0,"",[1]FINAL!A215)</f>
        <v>Emile Smith Rowe</v>
      </c>
      <c r="B215" s="31" t="str">
        <f>IF([1]FINAL!B215=0,"",[1]FINAL!B215)</f>
        <v>Smith Rowe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ARS</v>
      </c>
      <c r="F215" s="43">
        <f>IFERROR(VLOOKUP($E215,Table2!$B$1:$C$21,MATCH("MP",Table2!$B$1:$C$1,0),0),"")</f>
        <v>9</v>
      </c>
      <c r="G215" s="32">
        <f>IFERROR(VLOOKUP(A215,PlayingTime!$B$1:$Z$999,MATCH("Min",PlayingTime!$B$2:$Z$2,0),0),0)</f>
        <v>34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34</v>
      </c>
      <c r="L215" s="31">
        <f>IFERROR(VLOOKUP(A215,PlayerStats!$B$1:$Z$999,MATCH("xG",PlayerStats!$B$2:$Z$2,0),0),0)</f>
        <v>0.5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0.5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3</v>
      </c>
      <c r="X215" s="42" t="str">
        <f>API!M215&amp;" "&amp;API!V215</f>
        <v>Mike Trésor</v>
      </c>
      <c r="Y215" s="42">
        <f>API!AC215</f>
        <v>7</v>
      </c>
    </row>
    <row r="216" spans="1:25">
      <c r="A216" s="31" t="str">
        <f>IF([1]FINAL!A216=0,"",[1]FINAL!A216)</f>
        <v>Jacob Murphy</v>
      </c>
      <c r="B216" s="31" t="str">
        <f>IF([1]FINAL!B216=0,"",[1]FINAL!B216)</f>
        <v>J.Murphy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NEW</v>
      </c>
      <c r="F216" s="43">
        <f>IFERROR(VLOOKUP($E216,Table2!$B$1:$C$21,MATCH("MP",Table2!$B$1:$C$1,0),0),"")</f>
        <v>9</v>
      </c>
      <c r="G216" s="32">
        <f>IFERROR(VLOOKUP(A216,PlayingTime!$B$1:$Z$999,MATCH("Min",PlayingTime!$B$2:$Z$2,0),0),0)</f>
        <v>105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105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1.4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1.4</v>
      </c>
      <c r="V216" s="41">
        <f t="shared" si="15"/>
        <v>23</v>
      </c>
      <c r="X216" s="42" t="str">
        <f>API!M216&amp;" "&amp;API!V216</f>
        <v>Moisés Caicedo Corozo</v>
      </c>
      <c r="Y216" s="42">
        <f>API!AC216</f>
        <v>14</v>
      </c>
    </row>
    <row r="217" spans="1:25">
      <c r="A217" s="31" t="str">
        <f>IF([1]FINAL!A217=0,"",[1]FINAL!A217)</f>
        <v>Reiss Nelson</v>
      </c>
      <c r="B217" s="31" t="str">
        <f>IF([1]FINAL!B217=0,"",[1]FINAL!B217)</f>
        <v>Nelson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ARS</v>
      </c>
      <c r="F217" s="43">
        <f>IFERROR(VLOOKUP($E217,Table2!$B$1:$C$21,MATCH("MP",Table2!$B$1:$C$1,0),0),"")</f>
        <v>9</v>
      </c>
      <c r="G217" s="32">
        <f>IFERROR(VLOOKUP(A217,PlayingTime!$B$1:$Z$999,MATCH("Min",PlayingTime!$B$2:$Z$2,0),0),0)</f>
        <v>37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37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</v>
      </c>
      <c r="Q217" s="31">
        <f>IFERROR(VLOOKUP(A217,PlayerStats!$B$1:$Z$999,MATCH("xAG",PlayerStats!$B$2:$Z$2,0),0),0)</f>
        <v>0.5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0.5</v>
      </c>
      <c r="V217" s="41">
        <f t="shared" si="15"/>
        <v>3</v>
      </c>
      <c r="X217" s="42" t="str">
        <f>API!M217&amp;" "&amp;API!V217</f>
        <v>Robert Sánchez</v>
      </c>
      <c r="Y217" s="42">
        <f>API!AC217</f>
        <v>36</v>
      </c>
    </row>
    <row r="218" spans="1:25">
      <c r="A218" s="31" t="str">
        <f>IF([1]FINAL!A218=0,"",[1]FINAL!A218)</f>
        <v>Ben Davies</v>
      </c>
      <c r="B218" s="31" t="str">
        <f>IF([1]FINAL!B218=0,"",[1]FINAL!B218)</f>
        <v>Davies</v>
      </c>
      <c r="C218" s="31" t="str">
        <f>IF([1]FINAL!C218=0,"",[1]FINAL!C218)</f>
        <v>Ben T Davies</v>
      </c>
      <c r="D218" s="31" t="str">
        <f>IF([1]FINAL!D218=0,"",[1]FINAL!D218)</f>
        <v/>
      </c>
      <c r="E218" s="42" t="str">
        <f>[1]FINAL!M218</f>
        <v>TOT</v>
      </c>
      <c r="F218" s="43">
        <f>IFERROR(VLOOKUP($E218,Table2!$B$1:$C$21,MATCH("MP",Table2!$B$1:$C$1,0),0),"")</f>
        <v>9</v>
      </c>
      <c r="G218" s="32">
        <f>IFERROR(VLOOKUP(A218,PlayingTime!$B$1:$Z$999,MATCH("Min",PlayingTime!$B$2:$Z$2,0),0),0)</f>
        <v>47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47</v>
      </c>
      <c r="L218" s="31">
        <f>IFERROR(VLOOKUP(A218,PlayerStats!$B$1:$Z$999,MATCH("xG",PlayerStats!$B$2:$Z$2,0),0),0)</f>
        <v>0.6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0.6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</v>
      </c>
      <c r="V218" s="41">
        <f t="shared" si="15"/>
        <v>7</v>
      </c>
      <c r="X218" s="42" t="str">
        <f>API!M218&amp;" "&amp;API!V218</f>
        <v>Ethan Ampadu</v>
      </c>
      <c r="Y218" s="42">
        <f>API!AC218</f>
        <v>0</v>
      </c>
    </row>
    <row r="219" spans="1:25">
      <c r="A219" s="31" t="str">
        <f>IF([1]FINAL!A219=0,"",[1]FINAL!A219)</f>
        <v>Sergio Gómez</v>
      </c>
      <c r="B219" s="31" t="str">
        <f>IF([1]FINAL!B219=0,"",[1]FINAL!B219)</f>
        <v>Sergio Gómez</v>
      </c>
      <c r="C219" s="31" t="str">
        <f>IF([1]FINAL!C219=0,"",[1]FINAL!C219)</f>
        <v>S Gomez</v>
      </c>
      <c r="D219" s="31" t="str">
        <f>IF([1]FINAL!D219=0,"",[1]FINAL!D219)</f>
        <v/>
      </c>
      <c r="E219" s="42" t="str">
        <f>[1]FINAL!M219</f>
        <v>MCI</v>
      </c>
      <c r="F219" s="43">
        <f>IFERROR(VLOOKUP($E219,Table2!$B$1:$C$21,MATCH("MP",Table2!$B$1:$C$1,0),0),"")</f>
        <v>9</v>
      </c>
      <c r="G219" s="32">
        <f>IFERROR(VLOOKUP(A219,PlayingTime!$B$1:$Z$999,MATCH("Min",PlayingTime!$B$2:$Z$2,0),0),0)</f>
        <v>16</v>
      </c>
      <c r="H219" s="32">
        <f>IFERROR(VLOOKUP(B219,PlayingTime!$B$1:$Z$999,MATCH("Min",PlayingTime!$B$2:$Z$2,0),0),0)</f>
        <v>16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32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0.2</v>
      </c>
      <c r="R219" s="31">
        <f>IFERROR(VLOOKUP(B219,PlayerStats!$B$1:$Z$999,MATCH("xAG",PlayerStats!$B$2:$Z$2,0),0),0)</f>
        <v>0.2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0.4</v>
      </c>
      <c r="V219" s="41">
        <f t="shared" si="15"/>
        <v>5</v>
      </c>
      <c r="X219" s="42" t="str">
        <f>API!M219&amp;" "&amp;API!V219</f>
        <v>Kepa Arrizabalaga</v>
      </c>
      <c r="Y219" s="42">
        <f>API!AC219</f>
        <v>0</v>
      </c>
    </row>
    <row r="220" spans="1:25">
      <c r="A220" s="31" t="str">
        <f>IF([1]FINAL!A220=0,"",[1]FINAL!A220)</f>
        <v>Julio Enciso</v>
      </c>
      <c r="B220" s="31" t="str">
        <f>IF([1]FINAL!B220=0,"",[1]FINAL!B220)</f>
        <v>Enciso</v>
      </c>
      <c r="C220" s="31" t="str">
        <f>IF([1]FINAL!C220=0,"",[1]FINAL!C220)</f>
        <v>Julio César Enciso</v>
      </c>
      <c r="D220" s="31" t="str">
        <f>IF([1]FINAL!D220=0,"",[1]FINAL!D220)</f>
        <v/>
      </c>
      <c r="E220" s="42" t="str">
        <f>[1]FINAL!M220</f>
        <v>BHA</v>
      </c>
      <c r="F220" s="43">
        <f>IFERROR(VLOOKUP($E220,Table2!$B$1:$C$21,MATCH("MP",Table2!$B$1:$C$1,0),0),"")</f>
        <v>9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69</v>
      </c>
      <c r="J220" s="32">
        <f>IFERROR(VLOOKUP(D220,PlayingTime!$B$1:$Z$999,MATCH("Min",PlayingTime!$B$2:$Z$2,0),0),0)</f>
        <v>0</v>
      </c>
      <c r="K220" s="37">
        <f t="shared" si="12"/>
        <v>69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0.2</v>
      </c>
      <c r="O220" s="31">
        <f>IFERROR(VLOOKUP(D220,PlayerStats!$B$1:$Z$999,MATCH("xG",PlayerStats!$B$2:$Z$2,0),0),0)</f>
        <v>0</v>
      </c>
      <c r="P220" s="39">
        <f t="shared" si="13"/>
        <v>0.2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0.7</v>
      </c>
      <c r="T220" s="31">
        <f>IFERROR(VLOOKUP(D220,PlayerStats!$B$1:$Z$999,MATCH("xAG",PlayerStats!$B$2:$Z$2,0),0),0)</f>
        <v>0</v>
      </c>
      <c r="U220" s="39">
        <f t="shared" si="14"/>
        <v>0.7</v>
      </c>
      <c r="V220" s="41">
        <f t="shared" si="15"/>
        <v>8</v>
      </c>
      <c r="X220" s="42" t="str">
        <f>API!M220&amp;" "&amp;API!V220</f>
        <v>Pierre-Emerick Aubameyang</v>
      </c>
      <c r="Y220" s="42">
        <f>API!AC220</f>
        <v>0</v>
      </c>
    </row>
    <row r="221" spans="1:25">
      <c r="A221" s="31" t="str">
        <f>IF([1]FINAL!A221=0,"",[1]FINAL!A221)</f>
        <v>Cauley Woodrow</v>
      </c>
      <c r="B221" s="31" t="str">
        <f>IF([1]FINAL!B221=0,"",[1]FINAL!B221)</f>
        <v>Woodrow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LUT</v>
      </c>
      <c r="F221" s="43">
        <f>IFERROR(VLOOKUP($E221,Table2!$B$1:$C$21,MATCH("MP",Table2!$B$1:$C$1,0),0),"")</f>
        <v>9</v>
      </c>
      <c r="G221" s="32">
        <f>IFERROR(VLOOKUP(A221,PlayingTime!$B$1:$Z$999,MATCH("Min",PlayingTime!$B$2:$Z$2,0),0),0)</f>
        <v>81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81</v>
      </c>
      <c r="L221" s="31">
        <f>IFERROR(VLOOKUP(A221,PlayerStats!$B$1:$Z$999,MATCH("xG",PlayerStats!$B$2:$Z$2,0),0),0)</f>
        <v>0.6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0.6</v>
      </c>
      <c r="Q221" s="31">
        <f>IFERROR(VLOOKUP(A221,PlayerStats!$B$1:$Z$999,MATCH("xAG",PlayerStats!$B$2:$Z$2,0),0),0)</f>
        <v>0.3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0.3</v>
      </c>
      <c r="V221" s="41">
        <f t="shared" si="15"/>
        <v>7</v>
      </c>
      <c r="X221" s="42" t="str">
        <f>API!M221&amp;" "&amp;API!V221</f>
        <v>César Azpilicueta</v>
      </c>
      <c r="Y221" s="42">
        <f>API!AC221</f>
        <v>0</v>
      </c>
    </row>
    <row r="222" spans="1:25">
      <c r="A222" s="31" t="str">
        <f>IF([1]FINAL!A222=0,"",[1]FINAL!A222)</f>
        <v>David Brooks</v>
      </c>
      <c r="B222" s="31" t="str">
        <f>IF([1]FINAL!B222=0,"",[1]FINAL!B222)</f>
        <v>Brooks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BOU</v>
      </c>
      <c r="F222" s="43">
        <f>IFERROR(VLOOKUP($E222,Table2!$B$1:$C$21,MATCH("MP",Table2!$B$1:$C$1,0),0),"")</f>
        <v>9</v>
      </c>
      <c r="G222" s="32">
        <f>IFERROR(VLOOKUP(A222,PlayingTime!$B$1:$Z$999,MATCH("Min",PlayingTime!$B$2:$Z$2,0),0),0)</f>
        <v>229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229</v>
      </c>
      <c r="L222" s="31">
        <f>IFERROR(VLOOKUP(A222,PlayerStats!$B$1:$Z$999,MATCH("xG",PlayerStats!$B$2:$Z$2,0),0),0)</f>
        <v>1.5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1.5</v>
      </c>
      <c r="Q222" s="31">
        <f>IFERROR(VLOOKUP(A222,PlayerStats!$B$1:$Z$999,MATCH("xAG",PlayerStats!$B$2:$Z$2,0),0),0)</f>
        <v>0.6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0.6</v>
      </c>
      <c r="V222" s="41">
        <f t="shared" si="15"/>
        <v>15</v>
      </c>
      <c r="X222" s="42" t="str">
        <f>API!M222&amp;" "&amp;API!V222</f>
        <v>Abdul Rahman Baba</v>
      </c>
      <c r="Y222" s="42">
        <f>API!AC222</f>
        <v>0</v>
      </c>
    </row>
    <row r="223" spans="1:25">
      <c r="A223" s="31" t="str">
        <f>IF([1]FINAL!A223=0,"",[1]FINAL!A223)</f>
        <v>Ivan Perišić</v>
      </c>
      <c r="B223" s="31" t="str">
        <f>IF([1]FINAL!B223=0,"",[1]FINAL!B223)</f>
        <v>Perišić</v>
      </c>
      <c r="C223" s="31" t="str">
        <f>IF([1]FINAL!C223=0,"",[1]FINAL!C223)</f>
        <v>Ivan Perisic</v>
      </c>
      <c r="D223" s="31" t="str">
        <f>IF([1]FINAL!D223=0,"",[1]FINAL!D223)</f>
        <v>PERISIC</v>
      </c>
      <c r="E223" s="42" t="str">
        <f>[1]FINAL!M223</f>
        <v>TOT</v>
      </c>
      <c r="F223" s="43">
        <f>IFERROR(VLOOKUP($E223,Table2!$B$1:$C$21,MATCH("MP",Table2!$B$1:$C$1,0),0),"")</f>
        <v>9</v>
      </c>
      <c r="G223" s="32">
        <f>IFERROR(VLOOKUP(A223,PlayingTime!$B$1:$Z$999,MATCH("Min",PlayingTime!$B$2:$Z$2,0),0),0)</f>
        <v>103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103</v>
      </c>
      <c r="L223" s="31">
        <f>IFERROR(VLOOKUP(A223,PlayerStats!$B$1:$Z$999,MATCH("xG",PlayerStats!$B$2:$Z$2,0),0),0)</f>
        <v>0.1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0.1</v>
      </c>
      <c r="Q223" s="31">
        <f>IFERROR(VLOOKUP(A223,PlayerStats!$B$1:$Z$999,MATCH("xAG",PlayerStats!$B$2:$Z$2,0),0),0)</f>
        <v>0.9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0.9</v>
      </c>
      <c r="V223" s="41">
        <f t="shared" si="15"/>
        <v>6</v>
      </c>
      <c r="X223" s="42" t="str">
        <f>API!M223&amp;" "&amp;API!V223</f>
        <v>Benoît Badiashile</v>
      </c>
      <c r="Y223" s="42">
        <f>API!AC223</f>
        <v>0</v>
      </c>
    </row>
    <row r="224" spans="1:25">
      <c r="A224" s="31" t="str">
        <f>IF([1]FINAL!A224=0,"",[1]FINAL!A224)</f>
        <v>Frank Onyeka</v>
      </c>
      <c r="B224" s="31" t="str">
        <f>IF([1]FINAL!B224=0,"",[1]FINAL!B224)</f>
        <v>Onyeka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BRE</v>
      </c>
      <c r="F224" s="43">
        <f>IFERROR(VLOOKUP($E224,Table2!$B$1:$C$21,MATCH("MP",Table2!$B$1:$C$1,0),0),"")</f>
        <v>9</v>
      </c>
      <c r="G224" s="32">
        <f>IFERROR(VLOOKUP(A224,PlayingTime!$B$1:$Z$999,MATCH("Min",PlayingTime!$B$2:$Z$2,0),0),0)</f>
        <v>215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215</v>
      </c>
      <c r="L224" s="31">
        <f>IFERROR(VLOOKUP(A224,PlayerStats!$B$1:$Z$999,MATCH("xG",PlayerStats!$B$2:$Z$2,0),0),0)</f>
        <v>0.5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0.5</v>
      </c>
      <c r="Q224" s="31">
        <f>IFERROR(VLOOKUP(A224,PlayerStats!$B$1:$Z$999,MATCH("xAG",PlayerStats!$B$2:$Z$2,0),0),0)</f>
        <v>0.9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0.9</v>
      </c>
      <c r="V224" s="41">
        <f t="shared" si="15"/>
        <v>7</v>
      </c>
      <c r="X224" s="42" t="str">
        <f>API!M224&amp;" "&amp;API!V224</f>
        <v>Marcus Bettinelli</v>
      </c>
      <c r="Y224" s="42">
        <f>API!AC224</f>
        <v>0</v>
      </c>
    </row>
    <row r="225" spans="1:25">
      <c r="A225" s="31" t="str">
        <f>IF([1]FINAL!A225=0,"",[1]FINAL!A225)</f>
        <v>Kevin De Bruyne</v>
      </c>
      <c r="B225" s="31" t="str">
        <f>IF([1]FINAL!B225=0,"",[1]FINAL!B225)</f>
        <v>De Bruyne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MCI</v>
      </c>
      <c r="F225" s="43">
        <f>IFERROR(VLOOKUP($E225,Table2!$B$1:$C$21,MATCH("MP",Table2!$B$1:$C$1,0),0),"")</f>
        <v>9</v>
      </c>
      <c r="G225" s="32">
        <f>IFERROR(VLOOKUP(A225,PlayingTime!$B$1:$Z$999,MATCH("Min",PlayingTime!$B$2:$Z$2,0),0),0)</f>
        <v>22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22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0.2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0.2</v>
      </c>
      <c r="V225" s="41">
        <f t="shared" si="15"/>
        <v>1</v>
      </c>
      <c r="X225" s="42" t="str">
        <f>API!M225&amp;" "&amp;API!V225</f>
        <v>Armando Broja</v>
      </c>
      <c r="Y225" s="42">
        <f>API!AC225</f>
        <v>8</v>
      </c>
    </row>
    <row r="226" spans="1:25">
      <c r="A226" s="31" t="str">
        <f>IF([1]FINAL!A226=0,"",[1]FINAL!A226)</f>
        <v>Kieffer Moore</v>
      </c>
      <c r="B226" s="31" t="str">
        <f>IF([1]FINAL!B226=0,"",[1]FINAL!B226)</f>
        <v>Moore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BOU</v>
      </c>
      <c r="F226" s="43">
        <f>IFERROR(VLOOKUP($E226,Table2!$B$1:$C$21,MATCH("MP",Table2!$B$1:$C$1,0),0),"")</f>
        <v>9</v>
      </c>
      <c r="G226" s="32">
        <f>IFERROR(VLOOKUP(A226,PlayingTime!$B$1:$Z$999,MATCH("Min",PlayingTime!$B$2:$Z$2,0),0),0)</f>
        <v>88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88</v>
      </c>
      <c r="L226" s="31">
        <f>IFERROR(VLOOKUP(A226,PlayerStats!$B$1:$Z$999,MATCH("xG",PlayerStats!$B$2:$Z$2,0),0),0)</f>
        <v>0.5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0.5</v>
      </c>
      <c r="Q226" s="31">
        <f>IFERROR(VLOOKUP(A226,PlayerStats!$B$1:$Z$999,MATCH("xAG",PlayerStats!$B$2:$Z$2,0),0),0)</f>
        <v>0.2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0.2</v>
      </c>
      <c r="V226" s="41">
        <f t="shared" si="15"/>
        <v>5</v>
      </c>
      <c r="X226" s="42" t="str">
        <f>API!M226&amp;" "&amp;API!V226</f>
        <v>Trevoh Chalobah</v>
      </c>
      <c r="Y226" s="42">
        <f>API!AC226</f>
        <v>0</v>
      </c>
    </row>
    <row r="227" spans="1:25">
      <c r="A227" s="31" t="str">
        <f>IF([1]FINAL!A227=0,"",[1]FINAL!A227)</f>
        <v>Jay Rodriguez</v>
      </c>
      <c r="B227" s="31" t="str">
        <f>IF([1]FINAL!B227=0,"",[1]FINAL!B227)</f>
        <v>Rodriguez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BUR</v>
      </c>
      <c r="F227" s="43">
        <f>IFERROR(VLOOKUP($E227,Table2!$B$1:$C$21,MATCH("MP",Table2!$B$1:$C$1,0),0),"")</f>
        <v>9</v>
      </c>
      <c r="G227" s="32">
        <f>IFERROR(VLOOKUP(A227,PlayingTime!$B$1:$Z$999,MATCH("Min",PlayingTime!$B$2:$Z$2,0),0),0)</f>
        <v>72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72</v>
      </c>
      <c r="L227" s="31">
        <f>IFERROR(VLOOKUP(A227,PlayerStats!$B$1:$Z$999,MATCH("xG",PlayerStats!$B$2:$Z$2,0),0),0)</f>
        <v>0.6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0.6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4</v>
      </c>
      <c r="X227" s="42" t="str">
        <f>API!M227&amp;" "&amp;API!V227</f>
        <v>Ben Chilwell</v>
      </c>
      <c r="Y227" s="42">
        <f>API!AC227</f>
        <v>15</v>
      </c>
    </row>
    <row r="228" spans="1:25">
      <c r="A228" s="31" t="str">
        <f>IF([1]FINAL!A228=0,"",[1]FINAL!A228)</f>
        <v>Harvey Barnes</v>
      </c>
      <c r="B228" s="31" t="str">
        <f>IF([1]FINAL!B228=0,"",[1]FINAL!B228)</f>
        <v>Barnes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NEW</v>
      </c>
      <c r="F228" s="43">
        <f>IFERROR(VLOOKUP($E228,Table2!$B$1:$C$21,MATCH("MP",Table2!$B$1:$C$1,0),0),"")</f>
        <v>9</v>
      </c>
      <c r="G228" s="32">
        <f>IFERROR(VLOOKUP(A228,PlayingTime!$B$1:$Z$999,MATCH("Min",PlayingTime!$B$2:$Z$2,0),0),0)</f>
        <v>187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187</v>
      </c>
      <c r="L228" s="31">
        <f>IFERROR(VLOOKUP(A228,PlayerStats!$B$1:$Z$999,MATCH("xG",PlayerStats!$B$2:$Z$2,0),0),0)</f>
        <v>0.7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0.7</v>
      </c>
      <c r="Q228" s="31">
        <f>IFERROR(VLOOKUP(A228,PlayerStats!$B$1:$Z$999,MATCH("xAG",PlayerStats!$B$2:$Z$2,0),0),0)</f>
        <v>0.9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0.9</v>
      </c>
      <c r="V228" s="41">
        <f t="shared" si="15"/>
        <v>17</v>
      </c>
      <c r="X228" s="42" t="str">
        <f>API!M228&amp;" "&amp;API!V228</f>
        <v>Carney Chukwuemeka</v>
      </c>
      <c r="Y228" s="42">
        <f>API!AC228</f>
        <v>6</v>
      </c>
    </row>
    <row r="229" spans="1:25">
      <c r="A229" s="31" t="str">
        <f>IF([1]FINAL!A229=0,"",[1]FINAL!A229)</f>
        <v>Aleksandar Mitrović</v>
      </c>
      <c r="B229" s="31" t="str">
        <f>IF([1]FINAL!B229=0,"",[1]FINAL!B229)</f>
        <v>Mitrović</v>
      </c>
      <c r="C229" s="31" t="str">
        <f>IF([1]FINAL!C229=0,"",[1]FINAL!C229)</f>
        <v>Mitrovic</v>
      </c>
      <c r="D229" s="31" t="str">
        <f>IF([1]FINAL!D229=0,"",[1]FINAL!D229)</f>
        <v>Aleksandar Mitrovic</v>
      </c>
      <c r="E229" s="42" t="str">
        <f>[1]FINAL!M229</f>
        <v>FUL</v>
      </c>
      <c r="F229" s="43">
        <f>IFERROR(VLOOKUP($E229,Table2!$B$1:$C$21,MATCH("MP",Table2!$B$1:$C$1,0),0),"")</f>
        <v>9</v>
      </c>
      <c r="G229" s="32">
        <f>IFERROR(VLOOKUP(A229,PlayingTime!$B$1:$Z$999,MATCH("Min",PlayingTime!$B$2:$Z$2,0),0),0)</f>
        <v>33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33</v>
      </c>
      <c r="L229" s="31">
        <f>IFERROR(VLOOKUP(A229,PlayerStats!$B$1:$Z$999,MATCH("xG",PlayerStats!$B$2:$Z$2,0),0),0)</f>
        <v>0.2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0.2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1</v>
      </c>
      <c r="X229" s="42" t="str">
        <f>API!M229&amp;" "&amp;API!V229</f>
        <v>Levi Colwill</v>
      </c>
      <c r="Y229" s="42">
        <f>API!AC229</f>
        <v>34</v>
      </c>
    </row>
    <row r="230" spans="1:25">
      <c r="A230" s="31" t="str">
        <f>IF([1]FINAL!A230=0,"",[1]FINAL!A230)</f>
        <v>Manor Solomon</v>
      </c>
      <c r="B230" s="31" t="str">
        <f>IF([1]FINAL!B230=0,"",[1]FINAL!B230)</f>
        <v>Solomon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TOT</v>
      </c>
      <c r="F230" s="43">
        <f>IFERROR(VLOOKUP($E230,Table2!$B$1:$C$21,MATCH("MP",Table2!$B$1:$C$1,0),0),"")</f>
        <v>9</v>
      </c>
      <c r="G230" s="32">
        <f>IFERROR(VLOOKUP(A230,PlayingTime!$B$1:$Z$999,MATCH("Min",PlayingTime!$B$2:$Z$2,0),0),0)</f>
        <v>199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199</v>
      </c>
      <c r="L230" s="31">
        <f>IFERROR(VLOOKUP(A230,PlayerStats!$B$1:$Z$999,MATCH("xG",PlayerStats!$B$2:$Z$2,0),0),0)</f>
        <v>0.4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0.4</v>
      </c>
      <c r="Q230" s="31">
        <f>IFERROR(VLOOKUP(A230,PlayerStats!$B$1:$Z$999,MATCH("xAG",PlayerStats!$B$2:$Z$2,0),0),0)</f>
        <v>0.8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0.8</v>
      </c>
      <c r="V230" s="41">
        <f t="shared" si="15"/>
        <v>14</v>
      </c>
      <c r="X230" s="42" t="str">
        <f>API!M230&amp;" "&amp;API!V230</f>
        <v>Marc Cucurella Saseta</v>
      </c>
      <c r="Y230" s="42">
        <f>API!AC230</f>
        <v>6</v>
      </c>
    </row>
    <row r="231" spans="1:25">
      <c r="A231" s="31" t="str">
        <f>IF([1]FINAL!A231=0,"",[1]FINAL!A231)</f>
        <v>Leandro Trossard</v>
      </c>
      <c r="B231" s="31" t="str">
        <f>IF([1]FINAL!B231=0,"",[1]FINAL!B231)</f>
        <v>Trossard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ARS</v>
      </c>
      <c r="F231" s="43">
        <f>IFERROR(VLOOKUP($E231,Table2!$B$1:$C$21,MATCH("MP",Table2!$B$1:$C$1,0),0),"")</f>
        <v>9</v>
      </c>
      <c r="G231" s="32">
        <f>IFERROR(VLOOKUP(A231,PlayingTime!$B$1:$Z$999,MATCH("Min",PlayingTime!$B$2:$Z$2,0),0),0)</f>
        <v>187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187</v>
      </c>
      <c r="L231" s="31">
        <f>IFERROR(VLOOKUP(A231,PlayerStats!$B$1:$Z$999,MATCH("xG",PlayerStats!$B$2:$Z$2,0),0),0)</f>
        <v>0.3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0.3</v>
      </c>
      <c r="Q231" s="31">
        <f>IFERROR(VLOOKUP(A231,PlayerStats!$B$1:$Z$999,MATCH("xAG",PlayerStats!$B$2:$Z$2,0),0),0)</f>
        <v>0.9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0.9</v>
      </c>
      <c r="V231" s="41">
        <f t="shared" si="15"/>
        <v>20</v>
      </c>
      <c r="X231" s="42" t="str">
        <f>API!M231&amp;" "&amp;API!V231</f>
        <v>Enzo Fernández</v>
      </c>
      <c r="Y231" s="42">
        <f>API!AC231</f>
        <v>17</v>
      </c>
    </row>
    <row r="232" spans="1:25">
      <c r="A232" s="31" t="str">
        <f>IF([1]FINAL!A232=0,"",[1]FINAL!A232)</f>
        <v>Jack Grealish</v>
      </c>
      <c r="B232" s="31" t="str">
        <f>IF([1]FINAL!B232=0,"",[1]FINAL!B232)</f>
        <v>Grealish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MCI</v>
      </c>
      <c r="F232" s="43">
        <f>IFERROR(VLOOKUP($E232,Table2!$B$1:$C$21,MATCH("MP",Table2!$B$1:$C$1,0),0),"")</f>
        <v>9</v>
      </c>
      <c r="G232" s="32">
        <f>IFERROR(VLOOKUP(A232,PlayingTime!$B$1:$Z$999,MATCH("Min",PlayingTime!$B$2:$Z$2,0),0),0)</f>
        <v>211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211</v>
      </c>
      <c r="L232" s="31">
        <f>IFERROR(VLOOKUP(A232,PlayerStats!$B$1:$Z$999,MATCH("xG",PlayerStats!$B$2:$Z$2,0),0),0)</f>
        <v>0.4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0.4</v>
      </c>
      <c r="Q232" s="31">
        <f>IFERROR(VLOOKUP(A232,PlayerStats!$B$1:$Z$999,MATCH("xAG",PlayerStats!$B$2:$Z$2,0),0),0)</f>
        <v>0.5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0.5</v>
      </c>
      <c r="V232" s="41">
        <f t="shared" si="15"/>
        <v>11</v>
      </c>
      <c r="X232" s="42" t="str">
        <f>API!M232&amp;" "&amp;API!V232</f>
        <v>David Datro Fofana</v>
      </c>
      <c r="Y232" s="42">
        <f>API!AC232</f>
        <v>0</v>
      </c>
    </row>
    <row r="233" spans="1:25">
      <c r="A233" s="31" t="str">
        <f>IF([1]FINAL!A233=0,"",[1]FINAL!A233)</f>
        <v>Tom Cairney</v>
      </c>
      <c r="B233" s="31" t="str">
        <f>IF([1]FINAL!B233=0,"",[1]FINAL!B233)</f>
        <v>Cairney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FUL</v>
      </c>
      <c r="F233" s="43">
        <f>IFERROR(VLOOKUP($E233,Table2!$B$1:$C$21,MATCH("MP",Table2!$B$1:$C$1,0),0),"")</f>
        <v>9</v>
      </c>
      <c r="G233" s="32">
        <f>IFERROR(VLOOKUP(A233,PlayingTime!$B$1:$Z$999,MATCH("Min",PlayingTime!$B$2:$Z$2,0),0),0)</f>
        <v>165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165</v>
      </c>
      <c r="L233" s="31">
        <f>IFERROR(VLOOKUP(A233,PlayerStats!$B$1:$Z$999,MATCH("xG",PlayerStats!$B$2:$Z$2,0),0),0)</f>
        <v>0.1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0.1</v>
      </c>
      <c r="Q233" s="31">
        <f>IFERROR(VLOOKUP(A233,PlayerStats!$B$1:$Z$999,MATCH("xAG",PlayerStats!$B$2:$Z$2,0),0),0)</f>
        <v>0.6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0.6</v>
      </c>
      <c r="V233" s="41">
        <f t="shared" si="15"/>
        <v>10</v>
      </c>
      <c r="X233" s="42" t="str">
        <f>API!M233&amp;" "&amp;API!V233</f>
        <v>Wesley Fofana</v>
      </c>
      <c r="Y233" s="42">
        <f>API!AC233</f>
        <v>0</v>
      </c>
    </row>
    <row r="234" spans="1:25">
      <c r="A234" s="31" t="str">
        <f>IF([1]FINAL!A234=0,"",[1]FINAL!A234)</f>
        <v>Rhian Brewster</v>
      </c>
      <c r="B234" s="31" t="str">
        <f>IF([1]FINAL!B234=0,"",[1]FINAL!B234)</f>
        <v>Brewster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SHU</v>
      </c>
      <c r="F234" s="43">
        <f>IFERROR(VLOOKUP($E234,Table2!$B$1:$C$21,MATCH("MP",Table2!$B$1:$C$1,0),0),"")</f>
        <v>9</v>
      </c>
      <c r="G234" s="32">
        <f>IFERROR(VLOOKUP(A234,PlayingTime!$B$1:$Z$999,MATCH("Min",PlayingTime!$B$2:$Z$2,0),0),0)</f>
        <v>63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63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0.1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0.1</v>
      </c>
      <c r="V234" s="41">
        <f t="shared" si="15"/>
        <v>3</v>
      </c>
      <c r="X234" s="42" t="str">
        <f>API!M234&amp;" "&amp;API!V234</f>
        <v>Conor Gallagher</v>
      </c>
      <c r="Y234" s="42">
        <f>API!AC234</f>
        <v>27</v>
      </c>
    </row>
    <row r="235" spans="1:25">
      <c r="A235" s="31" t="str">
        <f>IF([1]FINAL!A235=0,"",[1]FINAL!A235)</f>
        <v>Alejandro Garnacho</v>
      </c>
      <c r="B235" s="31" t="str">
        <f>IF([1]FINAL!B235=0,"",[1]FINAL!B235)</f>
        <v>Garnacho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MUN</v>
      </c>
      <c r="F235" s="43">
        <f>IFERROR(VLOOKUP($E235,Table2!$B$1:$C$21,MATCH("MP",Table2!$B$1:$C$1,0),0),"")</f>
        <v>9</v>
      </c>
      <c r="G235" s="32">
        <f>IFERROR(VLOOKUP(A235,PlayingTime!$B$1:$Z$999,MATCH("Min",PlayingTime!$B$2:$Z$2,0),0),0)</f>
        <v>230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230</v>
      </c>
      <c r="L235" s="31">
        <f>IFERROR(VLOOKUP(A235,PlayerStats!$B$1:$Z$999,MATCH("xG",PlayerStats!$B$2:$Z$2,0),0),0)</f>
        <v>0.6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0.6</v>
      </c>
      <c r="Q235" s="31">
        <f>IFERROR(VLOOKUP(A235,PlayerStats!$B$1:$Z$999,MATCH("xAG",PlayerStats!$B$2:$Z$2,0),0),0)</f>
        <v>0.3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0.3</v>
      </c>
      <c r="V235" s="41">
        <f t="shared" si="15"/>
        <v>10</v>
      </c>
      <c r="X235" s="42" t="str">
        <f>API!M235&amp;" "&amp;API!V235</f>
        <v>Malo Gusto</v>
      </c>
      <c r="Y235" s="42">
        <f>API!AC235</f>
        <v>23</v>
      </c>
    </row>
    <row r="236" spans="1:25">
      <c r="A236" s="31" t="str">
        <f>IF([1]FINAL!A236=0,"",[1]FINAL!A236)</f>
        <v>Jacob Bruun Larsen</v>
      </c>
      <c r="B236" s="31" t="str">
        <f>IF([1]FINAL!B236=0,"",[1]FINAL!B236)</f>
        <v>Bruun Larsen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BUR</v>
      </c>
      <c r="F236" s="43">
        <f>IFERROR(VLOOKUP($E236,Table2!$B$1:$C$21,MATCH("MP",Table2!$B$1:$C$1,0),0),"")</f>
        <v>9</v>
      </c>
      <c r="G236" s="32">
        <f>IFERROR(VLOOKUP(A236,PlayingTime!$B$1:$Z$999,MATCH("Min",PlayingTime!$B$2:$Z$2,0),0),0)</f>
        <v>156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156</v>
      </c>
      <c r="L236" s="31">
        <f>IFERROR(VLOOKUP(A236,PlayerStats!$B$1:$Z$999,MATCH("xG",PlayerStats!$B$2:$Z$2,0),0),0)</f>
        <v>0.5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0.5</v>
      </c>
      <c r="Q236" s="31">
        <f>IFERROR(VLOOKUP(A236,PlayerStats!$B$1:$Z$999,MATCH("xAG",PlayerStats!$B$2:$Z$2,0),0),0)</f>
        <v>0.1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0.1</v>
      </c>
      <c r="V236" s="41">
        <f t="shared" si="15"/>
        <v>13</v>
      </c>
      <c r="X236" s="42" t="str">
        <f>API!M236&amp;" "&amp;API!V236</f>
        <v>Reece James</v>
      </c>
      <c r="Y236" s="42">
        <f>API!AC236</f>
        <v>3</v>
      </c>
    </row>
    <row r="237" spans="1:25">
      <c r="A237" s="31" t="str">
        <f>IF([1]FINAL!A237=0,"",[1]FINAL!A237)</f>
        <v>Armando Broja</v>
      </c>
      <c r="B237" s="31" t="str">
        <f>IF([1]FINAL!B237=0,"",[1]FINAL!B237)</f>
        <v>Broja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CHE</v>
      </c>
      <c r="F237" s="43">
        <f>IFERROR(VLOOKUP($E237,Table2!$B$1:$C$21,MATCH("MP",Table2!$B$1:$C$1,0),0),"")</f>
        <v>9</v>
      </c>
      <c r="G237" s="32">
        <f>IFERROR(VLOOKUP(A237,PlayingTime!$B$1:$Z$999,MATCH("Min",PlayingTime!$B$2:$Z$2,0),0),0)</f>
        <v>121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121</v>
      </c>
      <c r="L237" s="31">
        <f>IFERROR(VLOOKUP(A237,PlayerStats!$B$1:$Z$999,MATCH("xG",PlayerStats!$B$2:$Z$2,0),0),0)</f>
        <v>0.5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0.5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8</v>
      </c>
      <c r="X237" s="42" t="str">
        <f>API!M237&amp;" "&amp;API!V237</f>
        <v>Romelu Lukaku Bolingoli</v>
      </c>
      <c r="Y237" s="42">
        <f>API!AC237</f>
        <v>0</v>
      </c>
    </row>
    <row r="238" spans="1:25">
      <c r="A238" s="31" t="str">
        <f>IF([1]FINAL!A238=0,"",[1]FINAL!A238)</f>
        <v>Philippe Coutinho Correia</v>
      </c>
      <c r="B238" s="31" t="str">
        <f>IF([1]FINAL!B238=0,"",[1]FINAL!B238)</f>
        <v>Coutinho</v>
      </c>
      <c r="C238" s="31" t="str">
        <f>IF([1]FINAL!C238=0,"",[1]FINAL!C238)</f>
        <v>Philippe Coutinho</v>
      </c>
      <c r="D238" s="31" t="str">
        <f>IF([1]FINAL!D238=0,"",[1]FINAL!D238)</f>
        <v/>
      </c>
      <c r="E238" s="42" t="str">
        <f>[1]FINAL!M238</f>
        <v>AVL</v>
      </c>
      <c r="F238" s="43">
        <f>IFERROR(VLOOKUP($E238,Table2!$B$1:$C$21,MATCH("MP",Table2!$B$1:$C$1,0),0),"")</f>
        <v>9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25</v>
      </c>
      <c r="J238" s="32">
        <f>IFERROR(VLOOKUP(D238,PlayingTime!$B$1:$Z$999,MATCH("Min",PlayingTime!$B$2:$Z$2,0),0),0)</f>
        <v>0</v>
      </c>
      <c r="K238" s="37">
        <f t="shared" si="12"/>
        <v>25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0.1</v>
      </c>
      <c r="O238" s="31">
        <f>IFERROR(VLOOKUP(D238,PlayerStats!$B$1:$Z$999,MATCH("xG",PlayerStats!$B$2:$Z$2,0),0),0)</f>
        <v>0</v>
      </c>
      <c r="P238" s="39">
        <f t="shared" si="13"/>
        <v>0.1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2</v>
      </c>
      <c r="X238" s="42" t="str">
        <f>API!M238&amp;" "&amp;API!V238</f>
        <v>Noni Madueke</v>
      </c>
      <c r="Y238" s="42">
        <f>API!AC238</f>
        <v>4</v>
      </c>
    </row>
    <row r="239" spans="1:25">
      <c r="A239" s="31" t="str">
        <f>IF([1]FINAL!A239=0,"",[1]FINAL!A239)</f>
        <v>Jacob Ramsey</v>
      </c>
      <c r="B239" s="31" t="str">
        <f>IF([1]FINAL!B239=0,"",[1]FINAL!B239)</f>
        <v>J.Ramsey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AVL</v>
      </c>
      <c r="F239" s="43">
        <f>IFERROR(VLOOKUP($E239,Table2!$B$1:$C$21,MATCH("MP",Table2!$B$1:$C$1,0),0),"")</f>
        <v>9</v>
      </c>
      <c r="G239" s="32">
        <f>IFERROR(VLOOKUP(A239,PlayingTime!$B$1:$Z$999,MATCH("Min",PlayingTime!$B$2:$Z$2,0),0),0)</f>
        <v>50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50</v>
      </c>
      <c r="L239" s="31">
        <f>IFERROR(VLOOKUP(A239,PlayerStats!$B$1:$Z$999,MATCH("xG",PlayerStats!$B$2:$Z$2,0),0),0)</f>
        <v>0.2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0.2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</v>
      </c>
      <c r="V239" s="41">
        <f t="shared" si="15"/>
        <v>7</v>
      </c>
      <c r="X239" s="42" t="str">
        <f>API!M239&amp;" "&amp;API!V239</f>
        <v>Mykhailo Mudryk</v>
      </c>
      <c r="Y239" s="42">
        <f>API!AC239</f>
        <v>29</v>
      </c>
    </row>
    <row r="240" spans="1:25">
      <c r="A240" s="31" t="str">
        <f>IF([1]FINAL!A240=0,"",[1]FINAL!A240)</f>
        <v>Reece James</v>
      </c>
      <c r="B240" s="31" t="str">
        <f>IF([1]FINAL!B240=0,"",[1]FINAL!B240)</f>
        <v>James</v>
      </c>
      <c r="C240" s="31" t="str">
        <f>IF([1]FINAL!C240=0,"",[1]FINAL!C240)</f>
        <v>R James</v>
      </c>
      <c r="D240" s="31" t="str">
        <f>IF([1]FINAL!D240=0,"",[1]FINAL!D240)</f>
        <v/>
      </c>
      <c r="E240" s="42" t="str">
        <f>[1]FINAL!M240</f>
        <v>CHE</v>
      </c>
      <c r="F240" s="43">
        <f>IFERROR(VLOOKUP($E240,Table2!$B$1:$C$21,MATCH("MP",Table2!$B$1:$C$1,0),0),"")</f>
        <v>9</v>
      </c>
      <c r="G240" s="32">
        <f>IFERROR(VLOOKUP(A240,PlayingTime!$B$1:$Z$999,MATCH("Min",PlayingTime!$B$2:$Z$2,0),0),0)</f>
        <v>82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82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0.3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0.3</v>
      </c>
      <c r="V240" s="41">
        <f t="shared" si="15"/>
        <v>3</v>
      </c>
      <c r="X240" s="42" t="str">
        <f>API!M240&amp;" "&amp;API!V240</f>
        <v>Nicolas Jackson</v>
      </c>
      <c r="Y240" s="42">
        <f>API!AC240</f>
        <v>19</v>
      </c>
    </row>
    <row r="241" spans="1:25">
      <c r="A241" s="31" t="str">
        <f>IF([1]FINAL!A241=0,"",[1]FINAL!A241)</f>
        <v>Luke Shaw</v>
      </c>
      <c r="B241" s="31" t="str">
        <f>IF([1]FINAL!B241=0,"",[1]FINAL!B241)</f>
        <v>Shaw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MUN</v>
      </c>
      <c r="F241" s="43">
        <f>IFERROR(VLOOKUP($E241,Table2!$B$1:$C$21,MATCH("MP",Table2!$B$1:$C$1,0),0),"")</f>
        <v>9</v>
      </c>
      <c r="G241" s="32">
        <f>IFERROR(VLOOKUP(A241,PlayingTime!$B$1:$Z$999,MATCH("Min",PlayingTime!$B$2:$Z$2,0),0),0)</f>
        <v>180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180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0.7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0.7</v>
      </c>
      <c r="V241" s="41">
        <f t="shared" si="15"/>
        <v>6</v>
      </c>
      <c r="X241" s="42" t="str">
        <f>API!M241&amp;" "&amp;API!V241</f>
        <v>Christopher Nkunku</v>
      </c>
      <c r="Y241" s="42">
        <f>API!AC241</f>
        <v>0</v>
      </c>
    </row>
    <row r="242" spans="1:25">
      <c r="A242" s="31" t="str">
        <f>IF([1]FINAL!A242=0,"",[1]FINAL!A242)</f>
        <v>Alfie Doughty</v>
      </c>
      <c r="B242" s="31" t="str">
        <f>IF([1]FINAL!B242=0,"",[1]FINAL!B242)</f>
        <v>Doughty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LUT</v>
      </c>
      <c r="F242" s="43">
        <f>IFERROR(VLOOKUP($E242,Table2!$B$1:$C$21,MATCH("MP",Table2!$B$1:$C$1,0),0),"")</f>
        <v>9</v>
      </c>
      <c r="G242" s="32">
        <f>IFERROR(VLOOKUP(A242,PlayingTime!$B$1:$Z$999,MATCH("Min",PlayingTime!$B$2:$Z$2,0),0),0)</f>
        <v>565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565</v>
      </c>
      <c r="L242" s="31">
        <f>IFERROR(VLOOKUP(A242,PlayerStats!$B$1:$Z$999,MATCH("xG",PlayerStats!$B$2:$Z$2,0),0),0)</f>
        <v>0.2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0.2</v>
      </c>
      <c r="Q242" s="31">
        <f>IFERROR(VLOOKUP(A242,PlayerStats!$B$1:$Z$999,MATCH("xAG",PlayerStats!$B$2:$Z$2,0),0),0)</f>
        <v>1.6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1.6</v>
      </c>
      <c r="V242" s="41">
        <f t="shared" si="15"/>
        <v>19</v>
      </c>
      <c r="X242" s="42" t="str">
        <f>API!M242&amp;" "&amp;API!V242</f>
        <v>Christian Pulisic</v>
      </c>
      <c r="Y242" s="42">
        <f>API!AC242</f>
        <v>0</v>
      </c>
    </row>
    <row r="243" spans="1:25">
      <c r="A243" s="31" t="str">
        <f>IF([1]FINAL!A243=0,"",[1]FINAL!A243)</f>
        <v>Nathan Redmond</v>
      </c>
      <c r="B243" s="31" t="str">
        <f>IF([1]FINAL!B243=0,"",[1]FINAL!B243)</f>
        <v>Redmond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BUR</v>
      </c>
      <c r="F243" s="43">
        <f>IFERROR(VLOOKUP($E243,Table2!$B$1:$C$21,MATCH("MP",Table2!$B$1:$C$1,0),0),"")</f>
        <v>9</v>
      </c>
      <c r="G243" s="32">
        <f>IFERROR(VLOOKUP(A243,PlayingTime!$B$1:$Z$999,MATCH("Min",PlayingTime!$B$2:$Z$2,0),0),0)</f>
        <v>70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70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0.2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0.2</v>
      </c>
      <c r="V243" s="41">
        <f t="shared" si="15"/>
        <v>4</v>
      </c>
      <c r="X243" s="42" t="str">
        <f>API!M243&amp;" "&amp;API!V243</f>
        <v>Malang Sarr</v>
      </c>
      <c r="Y243" s="42">
        <f>API!AC243</f>
        <v>0</v>
      </c>
    </row>
    <row r="244" spans="1:25">
      <c r="A244" s="31" t="str">
        <f>IF([1]FINAL!A244=0,"",[1]FINAL!A244)</f>
        <v>Nathan Redmond</v>
      </c>
      <c r="B244" s="31" t="str">
        <f>IF([1]FINAL!B244=0,"",[1]FINAL!B244)</f>
        <v>Redmond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BUR</v>
      </c>
      <c r="F244" s="43">
        <f>IFERROR(VLOOKUP($E244,Table2!$B$1:$C$21,MATCH("MP",Table2!$B$1:$C$1,0),0),"")</f>
        <v>9</v>
      </c>
      <c r="G244" s="32">
        <f>IFERROR(VLOOKUP(A244,PlayingTime!$B$1:$Z$999,MATCH("Min",PlayingTime!$B$2:$Z$2,0),0),0)</f>
        <v>70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70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0.2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0.2</v>
      </c>
      <c r="V244" s="41">
        <f t="shared" si="15"/>
        <v>4</v>
      </c>
      <c r="X244" s="42" t="str">
        <f>API!M244&amp;" "&amp;API!V244</f>
        <v>Gabriel Słonina</v>
      </c>
      <c r="Y244" s="42">
        <f>API!AC244</f>
        <v>0</v>
      </c>
    </row>
    <row r="245" spans="1:25">
      <c r="A245" s="31" t="str">
        <f>IF([1]FINAL!A245=0,"",[1]FINAL!A245)</f>
        <v>Oliver McBurnie</v>
      </c>
      <c r="B245" s="31" t="str">
        <f>IF([1]FINAL!B245=0,"",[1]FINAL!B245)</f>
        <v>McBurnie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SHU</v>
      </c>
      <c r="F245" s="43">
        <f>IFERROR(VLOOKUP($E245,Table2!$B$1:$C$21,MATCH("MP",Table2!$B$1:$C$1,0),0),"")</f>
        <v>9</v>
      </c>
      <c r="G245" s="32">
        <f>IFERROR(VLOOKUP(A245,PlayingTime!$B$1:$Z$999,MATCH("Min",PlayingTime!$B$2:$Z$2,0),0),0)</f>
        <v>430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430</v>
      </c>
      <c r="L245" s="31">
        <f>IFERROR(VLOOKUP(A245,PlayerStats!$B$1:$Z$999,MATCH("xG",PlayerStats!$B$2:$Z$2,0),0),0)</f>
        <v>1.8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1.8</v>
      </c>
      <c r="Q245" s="31">
        <f>IFERROR(VLOOKUP(A245,PlayerStats!$B$1:$Z$999,MATCH("xAG",PlayerStats!$B$2:$Z$2,0),0),0)</f>
        <v>0.6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0.6</v>
      </c>
      <c r="V245" s="41">
        <f t="shared" si="15"/>
        <v>14</v>
      </c>
      <c r="X245" s="42" t="str">
        <f>API!M245&amp;" "&amp;API!V245</f>
        <v>Raheem Sterling</v>
      </c>
      <c r="Y245" s="42">
        <f>API!AC245</f>
        <v>47</v>
      </c>
    </row>
    <row r="246" spans="1:25">
      <c r="A246" s="31" t="str">
        <f>IF([1]FINAL!A246=0,"",[1]FINAL!A246)</f>
        <v>Danny Ings</v>
      </c>
      <c r="B246" s="31" t="str">
        <f>IF([1]FINAL!B246=0,"",[1]FINAL!B246)</f>
        <v>Ings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WHU</v>
      </c>
      <c r="F246" s="43">
        <f>IFERROR(VLOOKUP($E246,Table2!$B$1:$C$21,MATCH("MP",Table2!$B$1:$C$1,0),0),"")</f>
        <v>9</v>
      </c>
      <c r="G246" s="32">
        <f>IFERROR(VLOOKUP(A246,PlayingTime!$B$1:$Z$999,MATCH("Min",PlayingTime!$B$2:$Z$2,0),0),0)</f>
        <v>43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43</v>
      </c>
      <c r="L246" s="31">
        <f>IFERROR(VLOOKUP(A246,PlayerStats!$B$1:$Z$999,MATCH("xG",PlayerStats!$B$2:$Z$2,0),0),0)</f>
        <v>0.1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0.1</v>
      </c>
      <c r="Q246" s="31">
        <f>IFERROR(VLOOKUP(A246,PlayerStats!$B$1:$Z$999,MATCH("xAG",PlayerStats!$B$2:$Z$2,0),0),0)</f>
        <v>0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</v>
      </c>
      <c r="V246" s="41">
        <f t="shared" si="15"/>
        <v>6</v>
      </c>
      <c r="X246" s="42" t="str">
        <f>API!M246&amp;" "&amp;API!V246</f>
        <v>Thiago Emiliano da Silva</v>
      </c>
      <c r="Y246" s="42">
        <f>API!AC246</f>
        <v>28</v>
      </c>
    </row>
    <row r="247" spans="1:25">
      <c r="A247" s="31" t="str">
        <f>IF([1]FINAL!A247=0,"",[1]FINAL!A247)</f>
        <v>Tariq Lamptey</v>
      </c>
      <c r="B247" s="31" t="str">
        <f>IF([1]FINAL!B247=0,"",[1]FINAL!B247)</f>
        <v>Lamptey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BHA</v>
      </c>
      <c r="F247" s="43">
        <f>IFERROR(VLOOKUP($E247,Table2!$B$1:$C$21,MATCH("MP",Table2!$B$1:$C$1,0),0),"")</f>
        <v>9</v>
      </c>
      <c r="G247" s="32">
        <f>IFERROR(VLOOKUP(A247,PlayingTime!$B$1:$Z$999,MATCH("Min",PlayingTime!$B$2:$Z$2,0),0),0)</f>
        <v>139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139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0.4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0.4</v>
      </c>
      <c r="V247" s="41">
        <f t="shared" si="15"/>
        <v>8</v>
      </c>
      <c r="X247" s="42" t="str">
        <f>API!M247&amp;" "&amp;API!V247</f>
        <v>Hakim Ziyech</v>
      </c>
      <c r="Y247" s="42">
        <f>API!AC247</f>
        <v>0</v>
      </c>
    </row>
    <row r="248" spans="1:25">
      <c r="A248" s="31" t="str">
        <f>IF([1]FINAL!A248=0,"",[1]FINAL!A248)</f>
        <v>Jayden Bogle</v>
      </c>
      <c r="B248" s="31" t="str">
        <f>IF([1]FINAL!B248=0,"",[1]FINAL!B248)</f>
        <v>Bogle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SHU</v>
      </c>
      <c r="F248" s="43">
        <f>IFERROR(VLOOKUP($E248,Table2!$B$1:$C$21,MATCH("MP",Table2!$B$1:$C$1,0),0),"")</f>
        <v>9</v>
      </c>
      <c r="G248" s="32">
        <f>IFERROR(VLOOKUP(A248,PlayingTime!$B$1:$Z$999,MATCH("Min",PlayingTime!$B$2:$Z$2,0),0),0)</f>
        <v>408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408</v>
      </c>
      <c r="L248" s="31">
        <f>IFERROR(VLOOKUP(A248,PlayerStats!$B$1:$Z$999,MATCH("xG",PlayerStats!$B$2:$Z$2,0),0),0)</f>
        <v>0.6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0.6</v>
      </c>
      <c r="Q248" s="31">
        <f>IFERROR(VLOOKUP(A248,PlayerStats!$B$1:$Z$999,MATCH("xAG",PlayerStats!$B$2:$Z$2,0),0),0)</f>
        <v>0.3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0.3</v>
      </c>
      <c r="V248" s="41">
        <f t="shared" si="15"/>
        <v>19</v>
      </c>
      <c r="X248" s="42" t="str">
        <f>API!M248&amp;" "&amp;API!V248</f>
        <v>Cole Palmer</v>
      </c>
      <c r="Y248" s="42">
        <f>API!AC248</f>
        <v>27</v>
      </c>
    </row>
    <row r="249" spans="1:25">
      <c r="A249" s="31" t="str">
        <f>IF([1]FINAL!A249=0,"",[1]FINAL!A249)</f>
        <v>Chris Wood</v>
      </c>
      <c r="B249" s="31" t="str">
        <f>IF([1]FINAL!B249=0,"",[1]FINAL!B249)</f>
        <v>Wood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NFO</v>
      </c>
      <c r="F249" s="43">
        <f>IFERROR(VLOOKUP($E249,Table2!$B$1:$C$21,MATCH("MP",Table2!$B$1:$C$1,0),0),"")</f>
        <v>9</v>
      </c>
      <c r="G249" s="32">
        <f>IFERROR(VLOOKUP(A249,PlayingTime!$B$1:$Z$999,MATCH("Min",PlayingTime!$B$2:$Z$2,0),0),0)</f>
        <v>238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238</v>
      </c>
      <c r="L249" s="31">
        <f>IFERROR(VLOOKUP(A249,PlayerStats!$B$1:$Z$999,MATCH("xG",PlayerStats!$B$2:$Z$2,0),0),0)</f>
        <v>2.1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2.1</v>
      </c>
      <c r="Q249" s="31">
        <f>IFERROR(VLOOKUP(A249,PlayerStats!$B$1:$Z$999,MATCH("xAG",PlayerStats!$B$2:$Z$2,0),0),0)</f>
        <v>0.2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0.2</v>
      </c>
      <c r="V249" s="41">
        <f t="shared" si="15"/>
        <v>28</v>
      </c>
      <c r="X249" s="42" t="str">
        <f>API!M249&amp;" "&amp;API!V249</f>
        <v>Ângelo Gabriel Borges Damaceno</v>
      </c>
      <c r="Y249" s="42">
        <f>API!AC249</f>
        <v>0</v>
      </c>
    </row>
    <row r="250" spans="1:25">
      <c r="A250" s="31" t="str">
        <f>IF([1]FINAL!A250=0,"",[1]FINAL!A250)</f>
        <v>Rasmus Højlund</v>
      </c>
      <c r="B250" s="31" t="str">
        <f>IF([1]FINAL!B250=0,"",[1]FINAL!B250)</f>
        <v>Højlund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MUN</v>
      </c>
      <c r="F250" s="43">
        <f>IFERROR(VLOOKUP($E250,Table2!$B$1:$C$21,MATCH("MP",Table2!$B$1:$C$1,0),0),"")</f>
        <v>9</v>
      </c>
      <c r="G250" s="32">
        <f>IFERROR(VLOOKUP(A250,PlayingTime!$B$1:$Z$999,MATCH("Min",PlayingTime!$B$2:$Z$2,0),0),0)</f>
        <v>419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419</v>
      </c>
      <c r="L250" s="31">
        <f>IFERROR(VLOOKUP(A250,PlayerStats!$B$1:$Z$999,MATCH("xG",PlayerStats!$B$2:$Z$2,0),0),0)</f>
        <v>1.4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1.4</v>
      </c>
      <c r="Q250" s="31">
        <f>IFERROR(VLOOKUP(A250,PlayerStats!$B$1:$Z$999,MATCH("xAG",PlayerStats!$B$2:$Z$2,0),0),0)</f>
        <v>0.1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0.1</v>
      </c>
      <c r="V250" s="41">
        <f t="shared" si="15"/>
        <v>11</v>
      </c>
      <c r="X250" s="42" t="str">
        <f>API!M250&amp;" "&amp;API!V250</f>
        <v>Ian Maatsen</v>
      </c>
      <c r="Y250" s="42">
        <f>API!AC250</f>
        <v>5</v>
      </c>
    </row>
    <row r="251" spans="1:25">
      <c r="A251" s="31" t="str">
        <f>IF([1]FINAL!A251=0,"",[1]FINAL!A251)</f>
        <v>Harry Maguire</v>
      </c>
      <c r="B251" s="31" t="str">
        <f>IF([1]FINAL!B251=0,"",[1]FINAL!B251)</f>
        <v>Maguire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MUN</v>
      </c>
      <c r="F251" s="43">
        <f>IFERROR(VLOOKUP($E251,Table2!$B$1:$C$21,MATCH("MP",Table2!$B$1:$C$1,0),0),"")</f>
        <v>9</v>
      </c>
      <c r="G251" s="32">
        <f>IFERROR(VLOOKUP(A251,PlayingTime!$B$1:$Z$999,MATCH("Min",PlayingTime!$B$2:$Z$2,0),0),0)</f>
        <v>208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208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0.3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0.3</v>
      </c>
      <c r="V251" s="41">
        <f t="shared" si="15"/>
        <v>9</v>
      </c>
      <c r="X251" s="42" t="str">
        <f>API!M251&amp;" "&amp;API!V251</f>
        <v>Axel Disasi</v>
      </c>
      <c r="Y251" s="42">
        <f>API!AC251</f>
        <v>34</v>
      </c>
    </row>
    <row r="252" spans="1:25">
      <c r="A252" s="31" t="str">
        <f>IF([1]FINAL!A252=0,"",[1]FINAL!A252)</f>
        <v>Elijah Adebayo</v>
      </c>
      <c r="B252" s="31" t="str">
        <f>IF([1]FINAL!B252=0,"",[1]FINAL!B252)</f>
        <v>Adebayo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LUT</v>
      </c>
      <c r="F252" s="43">
        <f>IFERROR(VLOOKUP($E252,Table2!$B$1:$C$21,MATCH("MP",Table2!$B$1:$C$1,0),0),"")</f>
        <v>9</v>
      </c>
      <c r="G252" s="32">
        <f>IFERROR(VLOOKUP(A252,PlayingTime!$B$1:$Z$999,MATCH("Min",PlayingTime!$B$2:$Z$2,0),0),0)</f>
        <v>352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352</v>
      </c>
      <c r="L252" s="31">
        <f>IFERROR(VLOOKUP(A252,PlayerStats!$B$1:$Z$999,MATCH("xG",PlayerStats!$B$2:$Z$2,0),0),0)</f>
        <v>1.2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1.2</v>
      </c>
      <c r="Q252" s="31">
        <f>IFERROR(VLOOKUP(A252,PlayerStats!$B$1:$Z$999,MATCH("xAG",PlayerStats!$B$2:$Z$2,0),0),0)</f>
        <v>0.3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0.3</v>
      </c>
      <c r="V252" s="41">
        <f t="shared" si="15"/>
        <v>23</v>
      </c>
      <c r="X252" s="42" t="str">
        <f>API!M252&amp;" "&amp;API!V252</f>
        <v>Lesley Ugochukwu</v>
      </c>
      <c r="Y252" s="42">
        <f>API!AC252</f>
        <v>7</v>
      </c>
    </row>
    <row r="253" spans="1:25">
      <c r="A253" s="31" t="str">
        <f>IF([1]FINAL!A253=0,"",[1]FINAL!A253)</f>
        <v>Issa Kaboré</v>
      </c>
      <c r="B253" s="31" t="str">
        <f>IF([1]FINAL!B253=0,"",[1]FINAL!B253)</f>
        <v>Kaboré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LUT</v>
      </c>
      <c r="F253" s="43">
        <f>IFERROR(VLOOKUP($E253,Table2!$B$1:$C$21,MATCH("MP",Table2!$B$1:$C$1,0),0),"")</f>
        <v>9</v>
      </c>
      <c r="G253" s="32">
        <f>IFERROR(VLOOKUP(A253,PlayingTime!$B$1:$Z$999,MATCH("Min",PlayingTime!$B$2:$Z$2,0),0),0)</f>
        <v>513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513</v>
      </c>
      <c r="L253" s="31">
        <f>IFERROR(VLOOKUP(A253,PlayerStats!$B$1:$Z$999,MATCH("xG",PlayerStats!$B$2:$Z$2,0),0),0)</f>
        <v>0.1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0.1</v>
      </c>
      <c r="Q253" s="31">
        <f>IFERROR(VLOOKUP(A253,PlayerStats!$B$1:$Z$999,MATCH("xAG",PlayerStats!$B$2:$Z$2,0),0),0)</f>
        <v>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1</v>
      </c>
      <c r="V253" s="41">
        <f t="shared" si="15"/>
        <v>14</v>
      </c>
      <c r="X253" s="42" t="str">
        <f>API!M253&amp;" "&amp;API!V253</f>
        <v>Mason Burstow</v>
      </c>
      <c r="Y253" s="42">
        <f>API!AC253</f>
        <v>2</v>
      </c>
    </row>
    <row r="254" spans="1:25">
      <c r="A254" s="31" t="str">
        <f>IF([1]FINAL!A254=0,"",[1]FINAL!A254)</f>
        <v>Scott McTominay</v>
      </c>
      <c r="B254" s="31" t="str">
        <f>IF([1]FINAL!B254=0,"",[1]FINAL!B254)</f>
        <v>McTominay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MUN</v>
      </c>
      <c r="F254" s="43">
        <f>IFERROR(VLOOKUP($E254,Table2!$B$1:$C$21,MATCH("MP",Table2!$B$1:$C$1,0),0),"")</f>
        <v>9</v>
      </c>
      <c r="G254" s="32">
        <f>IFERROR(VLOOKUP(A254,PlayingTime!$B$1:$Z$999,MATCH("Min",PlayingTime!$B$2:$Z$2,0),0),0)</f>
        <v>249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249</v>
      </c>
      <c r="L254" s="31">
        <f>IFERROR(VLOOKUP(A254,PlayerStats!$B$1:$Z$999,MATCH("xG",PlayerStats!$B$2:$Z$2,0),0),0)</f>
        <v>0.5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0.5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28</v>
      </c>
      <c r="X254" s="42" t="str">
        <f>API!M254&amp;" "&amp;API!V254</f>
        <v>Lucas Bergström</v>
      </c>
      <c r="Y254" s="42">
        <f>API!AC254</f>
        <v>0</v>
      </c>
    </row>
    <row r="255" spans="1:25">
      <c r="A255" s="31" t="str">
        <f>IF([1]FINAL!A255=0,"",[1]FINAL!A255)</f>
        <v>Hugo Bueno López</v>
      </c>
      <c r="B255" s="31" t="str">
        <f>IF([1]FINAL!B255=0,"",[1]FINAL!B255)</f>
        <v>H.Bueno</v>
      </c>
      <c r="C255" s="31" t="str">
        <f>IF([1]FINAL!C255=0,"",[1]FINAL!C255)</f>
        <v>Hugo Bueno</v>
      </c>
      <c r="D255" s="31" t="str">
        <f>IF([1]FINAL!D255=0,"",[1]FINAL!D255)</f>
        <v/>
      </c>
      <c r="E255" s="42" t="str">
        <f>[1]FINAL!M255</f>
        <v>WOL</v>
      </c>
      <c r="F255" s="43">
        <f>IFERROR(VLOOKUP($E255,Table2!$B$1:$C$21,MATCH("MP",Table2!$B$1:$C$1,0),0),"")</f>
        <v>9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145</v>
      </c>
      <c r="J255" s="32">
        <f>IFERROR(VLOOKUP(D255,PlayingTime!$B$1:$Z$999,MATCH("Min",PlayingTime!$B$2:$Z$2,0),0),0)</f>
        <v>0</v>
      </c>
      <c r="K255" s="37">
        <f t="shared" si="12"/>
        <v>145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0.2</v>
      </c>
      <c r="O255" s="31">
        <f>IFERROR(VLOOKUP(D255,PlayerStats!$B$1:$Z$999,MATCH("xG",PlayerStats!$B$2:$Z$2,0),0),0)</f>
        <v>0</v>
      </c>
      <c r="P255" s="39">
        <f t="shared" si="13"/>
        <v>0.2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0.1</v>
      </c>
      <c r="T255" s="31">
        <f>IFERROR(VLOOKUP(D255,PlayerStats!$B$1:$Z$999,MATCH("xAG",PlayerStats!$B$2:$Z$2,0),0),0)</f>
        <v>0</v>
      </c>
      <c r="U255" s="39">
        <f t="shared" si="14"/>
        <v>0.1</v>
      </c>
      <c r="V255" s="41">
        <f t="shared" si="15"/>
        <v>8</v>
      </c>
      <c r="X255" s="42" t="str">
        <f>API!M255&amp;" "&amp;API!V255</f>
        <v>Roméo Lavia</v>
      </c>
      <c r="Y255" s="42">
        <f>API!AC255</f>
        <v>0</v>
      </c>
    </row>
    <row r="256" spans="1:25">
      <c r="A256" s="31" t="str">
        <f>IF([1]FINAL!A256=0,"",[1]FINAL!A256)</f>
        <v>Pablo Fornals Malla</v>
      </c>
      <c r="B256" s="31" t="str">
        <f>IF([1]FINAL!B256=0,"",[1]FINAL!B256)</f>
        <v>P.Fornals</v>
      </c>
      <c r="C256" s="31" t="str">
        <f>IF([1]FINAL!C256=0,"",[1]FINAL!C256)</f>
        <v>Pablo Fornals</v>
      </c>
      <c r="D256" s="31" t="str">
        <f>IF([1]FINAL!D256=0,"",[1]FINAL!D256)</f>
        <v/>
      </c>
      <c r="E256" s="42" t="str">
        <f>[1]FINAL!M256</f>
        <v>WHU</v>
      </c>
      <c r="F256" s="43">
        <f>IFERROR(VLOOKUP($E256,Table2!$B$1:$C$21,MATCH("MP",Table2!$B$1:$C$1,0),0),"")</f>
        <v>9</v>
      </c>
      <c r="G256" s="32">
        <f>IFERROR(VLOOKUP(A256,PlayingTime!$B$1:$Z$999,MATCH("Min",PlayingTime!$B$2:$Z$2,0),0),0)</f>
        <v>0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145</v>
      </c>
      <c r="J256" s="32">
        <f>IFERROR(VLOOKUP(D256,PlayingTime!$B$1:$Z$999,MATCH("Min",PlayingTime!$B$2:$Z$2,0),0),0)</f>
        <v>0</v>
      </c>
      <c r="K256" s="37">
        <f t="shared" si="12"/>
        <v>145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0.2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0.1</v>
      </c>
      <c r="T256" s="31">
        <f>IFERROR(VLOOKUP(D256,PlayerStats!$B$1:$Z$999,MATCH("xAG",PlayerStats!$B$2:$Z$2,0),0),0)</f>
        <v>0</v>
      </c>
      <c r="U256" s="39">
        <f t="shared" si="14"/>
        <v>0.1</v>
      </c>
      <c r="V256" s="41">
        <f t="shared" si="15"/>
        <v>8</v>
      </c>
      <c r="X256" s="42" t="str">
        <f>API!M256&amp;" "&amp;API!V256</f>
        <v>Bashir Humphreys</v>
      </c>
      <c r="Y256" s="42">
        <f>API!AC256</f>
        <v>0</v>
      </c>
    </row>
    <row r="257" spans="1:25">
      <c r="A257" s="31" t="str">
        <f>IF([1]FINAL!A257=0,"",[1]FINAL!A257)</f>
        <v>Anthony Martial</v>
      </c>
      <c r="B257" s="31" t="str">
        <f>IF([1]FINAL!B257=0,"",[1]FINAL!B257)</f>
        <v>Martial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MUN</v>
      </c>
      <c r="F257" s="43">
        <f>IFERROR(VLOOKUP($E257,Table2!$B$1:$C$21,MATCH("MP",Table2!$B$1:$C$1,0),0),"")</f>
        <v>9</v>
      </c>
      <c r="G257" s="32">
        <f>IFERROR(VLOOKUP(A257,PlayingTime!$B$1:$Z$999,MATCH("Min",PlayingTime!$B$2:$Z$2,0),0),0)</f>
        <v>220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220</v>
      </c>
      <c r="L257" s="31">
        <f>IFERROR(VLOOKUP(A257,PlayerStats!$B$1:$Z$999,MATCH("xG",PlayerStats!$B$2:$Z$2,0),0),0)</f>
        <v>0.2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0.2</v>
      </c>
      <c r="Q257" s="31">
        <f>IFERROR(VLOOKUP(A257,PlayerStats!$B$1:$Z$999,MATCH("xAG",PlayerStats!$B$2:$Z$2,0),0),0)</f>
        <v>0.2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0.2</v>
      </c>
      <c r="V257" s="41">
        <f t="shared" si="15"/>
        <v>8</v>
      </c>
      <c r="X257" s="42" t="str">
        <f>API!M257&amp;" "&amp;API!V257</f>
        <v>Deivid Washington de Souza Eugênio</v>
      </c>
      <c r="Y257" s="42">
        <f>API!AC257</f>
        <v>0</v>
      </c>
    </row>
    <row r="258" spans="1:25">
      <c r="A258" s="31" t="str">
        <f>IF([1]FINAL!A258=0,"",[1]FINAL!A258)</f>
        <v>Mateo Kovačić</v>
      </c>
      <c r="B258" s="31" t="str">
        <f>IF([1]FINAL!B258=0,"",[1]FINAL!B258)</f>
        <v>Kovačić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MCI</v>
      </c>
      <c r="F258" s="43">
        <f>IFERROR(VLOOKUP($E258,Table2!$B$1:$C$21,MATCH("MP",Table2!$B$1:$C$1,0),0),"")</f>
        <v>9</v>
      </c>
      <c r="G258" s="32">
        <f>IFERROR(VLOOKUP(A258,PlayingTime!$B$1:$Z$999,MATCH("Min",PlayingTime!$B$2:$Z$2,0),0),0)</f>
        <v>457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457</v>
      </c>
      <c r="L258" s="31">
        <f>IFERROR(VLOOKUP(A258,PlayerStats!$B$1:$Z$999,MATCH("xG",PlayerStats!$B$2:$Z$2,0),0),0)</f>
        <v>0.2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0.2</v>
      </c>
      <c r="Q258" s="31">
        <f>IFERROR(VLOOKUP(A258,PlayerStats!$B$1:$Z$999,MATCH("xAG",PlayerStats!$B$2:$Z$2,0),0),0)</f>
        <v>0.7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0.7</v>
      </c>
      <c r="V258" s="41">
        <f t="shared" si="15"/>
        <v>13</v>
      </c>
      <c r="X258" s="42" t="str">
        <f>API!M258&amp;" "&amp;API!V258</f>
        <v>Eddie Beach</v>
      </c>
      <c r="Y258" s="42">
        <f>API!AC258</f>
        <v>0</v>
      </c>
    </row>
    <row r="259" spans="1:25">
      <c r="A259" s="31" t="str">
        <f>IF([1]FINAL!A259=0,"",[1]FINAL!A259)</f>
        <v>Mikkel Damsgaard</v>
      </c>
      <c r="B259" s="31" t="str">
        <f>IF([1]FINAL!B259=0,"",[1]FINAL!B259)</f>
        <v>Damsgaard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BRE</v>
      </c>
      <c r="F259" s="43">
        <f>IFERROR(VLOOKUP($E259,Table2!$B$1:$C$21,MATCH("MP",Table2!$B$1:$C$1,0),0),"")</f>
        <v>9</v>
      </c>
      <c r="G259" s="32">
        <f>IFERROR(VLOOKUP(A259,PlayingTime!$B$1:$Z$999,MATCH("Min",PlayingTime!$B$2:$Z$2,0),0),0)</f>
        <v>54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54</v>
      </c>
      <c r="L259" s="31">
        <f>IFERROR(VLOOKUP(A259,PlayerStats!$B$1:$Z$999,MATCH("xG",PlayerStats!$B$2:$Z$2,0),0),0)</f>
        <v>0.1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0.1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2</v>
      </c>
      <c r="X259" s="42" t="str">
        <f>API!M259&amp;" "&amp;API!V259</f>
        <v>Diego Manuel Jadon da Silva Moreira</v>
      </c>
      <c r="Y259" s="42">
        <f>API!AC259</f>
        <v>0</v>
      </c>
    </row>
    <row r="260" spans="1:25">
      <c r="A260" s="31" t="str">
        <f>IF([1]FINAL!A260=0,"",[1]FINAL!A260)</f>
        <v>Neal Maupay</v>
      </c>
      <c r="B260" s="31" t="str">
        <f>IF([1]FINAL!B260=0,"",[1]FINAL!B260)</f>
        <v>Maupay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BRE</v>
      </c>
      <c r="F260" s="43">
        <f>IFERROR(VLOOKUP($E260,Table2!$B$1:$C$21,MATCH("MP",Table2!$B$1:$C$1,0),0),"")</f>
        <v>9</v>
      </c>
      <c r="G260" s="32">
        <f>IFERROR(VLOOKUP(A260,PlayingTime!$B$1:$Z$999,MATCH("Min",PlayingTime!$B$2:$Z$2,0),0),0)</f>
        <v>143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143</v>
      </c>
      <c r="L260" s="31">
        <f>IFERROR(VLOOKUP(A260,PlayerStats!$B$1:$Z$999,MATCH("xG",PlayerStats!$B$2:$Z$2,0),0),0)</f>
        <v>1.1000000000000001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1.1000000000000001</v>
      </c>
      <c r="Q260" s="31">
        <f>IFERROR(VLOOKUP(A260,PlayerStats!$B$1:$Z$999,MATCH("xAG",PlayerStats!$B$2:$Z$2,0),0),0)</f>
        <v>0.1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0.1</v>
      </c>
      <c r="V260" s="41">
        <f t="shared" si="19"/>
        <v>10</v>
      </c>
      <c r="X260" s="42" t="str">
        <f>API!M260&amp;" "&amp;API!V260</f>
        <v>Djordje Petrovic</v>
      </c>
      <c r="Y260" s="42">
        <f>API!AC260</f>
        <v>0</v>
      </c>
    </row>
    <row r="261" spans="1:25">
      <c r="A261" s="31" t="str">
        <f>IF([1]FINAL!A261=0,"",[1]FINAL!A261)</f>
        <v>Joško Gvardiol</v>
      </c>
      <c r="B261" s="31" t="str">
        <f>IF([1]FINAL!B261=0,"",[1]FINAL!B261)</f>
        <v>Gvardiol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MCI</v>
      </c>
      <c r="F261" s="43">
        <f>IFERROR(VLOOKUP($E261,Table2!$B$1:$C$21,MATCH("MP",Table2!$B$1:$C$1,0),0),"")</f>
        <v>9</v>
      </c>
      <c r="G261" s="32">
        <f>IFERROR(VLOOKUP(A261,PlayingTime!$B$1:$Z$999,MATCH("Min",PlayingTime!$B$2:$Z$2,0),0),0)</f>
        <v>551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551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0.6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0.6</v>
      </c>
      <c r="V261" s="41">
        <f t="shared" si="19"/>
        <v>21</v>
      </c>
      <c r="X261" s="42" t="str">
        <f>API!M261&amp;" "&amp;API!V261</f>
        <v>Alfie Gilchrist</v>
      </c>
      <c r="Y261" s="42">
        <f>API!AC261</f>
        <v>0</v>
      </c>
    </row>
    <row r="262" spans="1:25">
      <c r="A262" s="31" t="str">
        <f>IF([1]FINAL!A262=0,"",[1]FINAL!A262)</f>
        <v>Cheikhou Kouyaté</v>
      </c>
      <c r="B262" s="31" t="str">
        <f>IF([1]FINAL!B262=0,"",[1]FINAL!B262)</f>
        <v>Kouyaté</v>
      </c>
      <c r="C262" s="31" t="str">
        <f>IF([1]FINAL!C262=0,"",[1]FINAL!C262)</f>
        <v>Kouyate</v>
      </c>
      <c r="D262" s="31" t="str">
        <f>IF([1]FINAL!D262=0,"",[1]FINAL!D262)</f>
        <v/>
      </c>
      <c r="E262" s="42" t="str">
        <f>[1]FINAL!M262</f>
        <v>NFO</v>
      </c>
      <c r="F262" s="43">
        <f>IFERROR(VLOOKUP($E262,Table2!$B$1:$C$21,MATCH("MP",Table2!$B$1:$C$1,0),0),"")</f>
        <v>9</v>
      </c>
      <c r="G262" s="32">
        <f>IFERROR(VLOOKUP(A262,PlayingTime!$B$1:$Z$999,MATCH("Min",PlayingTime!$B$2:$Z$2,0),0),0)</f>
        <v>76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76</v>
      </c>
      <c r="L262" s="31">
        <f>IFERROR(VLOOKUP(A262,PlayerStats!$B$1:$Z$999,MATCH("xG",PlayerStats!$B$2:$Z$2,0),0),0)</f>
        <v>0.1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0.1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6</v>
      </c>
      <c r="X262" s="42" t="str">
        <f>API!M262&amp;" "&amp;API!V262</f>
        <v>Ronnie Stutter</v>
      </c>
      <c r="Y262" s="42">
        <f>API!AC262</f>
        <v>0</v>
      </c>
    </row>
    <row r="263" spans="1:25">
      <c r="A263" s="31" t="str">
        <f>IF([1]FINAL!A263=0,"",[1]FINAL!A263)</f>
        <v>Anass Zaroury</v>
      </c>
      <c r="B263" s="31" t="str">
        <f>IF([1]FINAL!B263=0,"",[1]FINAL!B263)</f>
        <v>Zaroury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BUR</v>
      </c>
      <c r="F263" s="43">
        <f>IFERROR(VLOOKUP($E263,Table2!$B$1:$C$21,MATCH("MP",Table2!$B$1:$C$1,0),0),"")</f>
        <v>9</v>
      </c>
      <c r="G263" s="32">
        <f>IFERROR(VLOOKUP(A263,PlayingTime!$B$1:$Z$999,MATCH("Min",PlayingTime!$B$2:$Z$2,0),0),0)</f>
        <v>60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60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0</v>
      </c>
      <c r="X263" s="42" t="str">
        <f>API!M263&amp;" "&amp;API!V263</f>
        <v>Alex Matos</v>
      </c>
      <c r="Y263" s="42">
        <f>API!AC263</f>
        <v>1</v>
      </c>
    </row>
    <row r="264" spans="1:25">
      <c r="A264" s="31" t="str">
        <f>IF([1]FINAL!A264=0,"",[1]FINAL!A264)</f>
        <v>Carney Chukwuemeka</v>
      </c>
      <c r="B264" s="31" t="str">
        <f>IF([1]FINAL!B264=0,"",[1]FINAL!B264)</f>
        <v>Chukwuemeka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CHE</v>
      </c>
      <c r="F264" s="43">
        <f>IFERROR(VLOOKUP($E264,Table2!$B$1:$C$21,MATCH("MP",Table2!$B$1:$C$1,0),0),"")</f>
        <v>9</v>
      </c>
      <c r="G264" s="32">
        <f>IFERROR(VLOOKUP(A264,PlayingTime!$B$1:$Z$999,MATCH("Min",PlayingTime!$B$2:$Z$2,0),0),0)</f>
        <v>125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125</v>
      </c>
      <c r="L264" s="31">
        <f>IFERROR(VLOOKUP(A264,PlayerStats!$B$1:$Z$999,MATCH("xG",PlayerStats!$B$2:$Z$2,0),0),0)</f>
        <v>0.1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0.1</v>
      </c>
      <c r="Q264" s="31">
        <f>IFERROR(VLOOKUP(A264,PlayerStats!$B$1:$Z$999,MATCH("xAG",PlayerStats!$B$2:$Z$2,0),0),0)</f>
        <v>0.1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0.1</v>
      </c>
      <c r="V264" s="41">
        <f t="shared" si="19"/>
        <v>6</v>
      </c>
      <c r="X264" s="42" t="str">
        <f>API!M264&amp;" "&amp;API!V264</f>
        <v>Josh Brooking</v>
      </c>
      <c r="Y264" s="42">
        <f>API!AC264</f>
        <v>0</v>
      </c>
    </row>
    <row r="265" spans="1:25">
      <c r="A265" s="31" t="str">
        <f>IF([1]FINAL!A265=0,"",[1]FINAL!A265)</f>
        <v>Albert Sambi Lokonga</v>
      </c>
      <c r="B265" s="31" t="str">
        <f>IF([1]FINAL!B265=0,"",[1]FINAL!B265)</f>
        <v>Sambi</v>
      </c>
      <c r="C265" s="31" t="str">
        <f>IF([1]FINAL!C265=0,"",[1]FINAL!C265)</f>
        <v>Lokonga</v>
      </c>
      <c r="D265" s="31" t="str">
        <f>IF([1]FINAL!D265=0,"",[1]FINAL!D265)</f>
        <v/>
      </c>
      <c r="E265" s="42" t="str">
        <f>[1]FINAL!M265</f>
        <v>LUT</v>
      </c>
      <c r="F265" s="43">
        <f>IFERROR(VLOOKUP($E265,Table2!$B$1:$C$21,MATCH("MP",Table2!$B$1:$C$1,0),0),"")</f>
        <v>9</v>
      </c>
      <c r="G265" s="32">
        <f>IFERROR(VLOOKUP(A265,PlayingTime!$B$1:$Z$999,MATCH("Min",PlayingTime!$B$2:$Z$2,0),0),0)</f>
        <v>129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129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0.1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0.1</v>
      </c>
      <c r="V265" s="41">
        <f t="shared" si="19"/>
        <v>3</v>
      </c>
      <c r="X265" s="42" t="str">
        <f>API!M265&amp;" "&amp;API!V265</f>
        <v>Rob Holding</v>
      </c>
      <c r="Y265" s="42">
        <f>API!AC265</f>
        <v>0</v>
      </c>
    </row>
    <row r="266" spans="1:25">
      <c r="A266" s="31" t="str">
        <f>IF([1]FINAL!A266=0,"",[1]FINAL!A266)</f>
        <v>Matt Doherty</v>
      </c>
      <c r="B266" s="31" t="str">
        <f>IF([1]FINAL!B266=0,"",[1]FINAL!B266)</f>
        <v>Doherty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9</v>
      </c>
      <c r="G266" s="32">
        <f>IFERROR(VLOOKUP(A266,PlayingTime!$B$1:$Z$999,MATCH("Min",PlayingTime!$B$2:$Z$2,0),0),0)</f>
        <v>228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228</v>
      </c>
      <c r="L266" s="31">
        <f>IFERROR(VLOOKUP(A266,PlayerStats!$B$1:$Z$999,MATCH("xG",PlayerStats!$B$2:$Z$2,0),0),0)</f>
        <v>0.2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0.2</v>
      </c>
      <c r="Q266" s="31">
        <f>IFERROR(VLOOKUP(A266,PlayerStats!$B$1:$Z$999,MATCH("xAG",PlayerStats!$B$2:$Z$2,0),0),0)</f>
        <v>0.5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0.5</v>
      </c>
      <c r="V266" s="41">
        <f t="shared" si="19"/>
        <v>5</v>
      </c>
      <c r="X266" s="42" t="str">
        <f>API!M266&amp;" "&amp;API!V266</f>
        <v>Naouirou Ahamada</v>
      </c>
      <c r="Y266" s="42">
        <f>API!AC266</f>
        <v>3</v>
      </c>
    </row>
    <row r="267" spans="1:25">
      <c r="A267" s="31" t="str">
        <f>IF([1]FINAL!A267=0,"",[1]FINAL!A267)</f>
        <v>Kalvin Phillips</v>
      </c>
      <c r="B267" s="31" t="str">
        <f>IF([1]FINAL!B267=0,"",[1]FINAL!B267)</f>
        <v>Phillips</v>
      </c>
      <c r="C267" s="31" t="str">
        <f>IF([1]FINAL!C267=0,"",[1]FINAL!C267)</f>
        <v>K Phillips</v>
      </c>
      <c r="D267" s="31" t="str">
        <f>IF([1]FINAL!D267=0,"",[1]FINAL!D267)</f>
        <v/>
      </c>
      <c r="E267" s="42" t="str">
        <f>[1]FINAL!M267</f>
        <v>MCI</v>
      </c>
      <c r="F267" s="43">
        <f>IFERROR(VLOOKUP($E267,Table2!$B$1:$C$21,MATCH("MP",Table2!$B$1:$C$1,0),0),"")</f>
        <v>9</v>
      </c>
      <c r="G267" s="32">
        <f>IFERROR(VLOOKUP(A267,PlayingTime!$B$1:$Z$999,MATCH("Min",PlayingTime!$B$2:$Z$2,0),0),0)</f>
        <v>73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73</v>
      </c>
      <c r="L267" s="31">
        <f>IFERROR(VLOOKUP(A267,PlayerStats!$B$1:$Z$999,MATCH("xG",PlayerStats!$B$2:$Z$2,0),0),0)</f>
        <v>0.1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0.1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3</v>
      </c>
      <c r="X267" s="42" t="str">
        <f>API!M267&amp;" "&amp;API!V267</f>
        <v>Joachim Andersen</v>
      </c>
      <c r="Y267" s="42">
        <f>API!AC267</f>
        <v>51</v>
      </c>
    </row>
    <row r="268" spans="1:25">
      <c r="A268" s="31" t="str">
        <f>IF([1]FINAL!A268=0,"",[1]FINAL!A268)</f>
        <v>Youri Tielemans</v>
      </c>
      <c r="B268" s="31" t="str">
        <f>IF([1]FINAL!B268=0,"",[1]FINAL!B268)</f>
        <v>Tielemans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AVL</v>
      </c>
      <c r="F268" s="43">
        <f>IFERROR(VLOOKUP($E268,Table2!$B$1:$C$21,MATCH("MP",Table2!$B$1:$C$1,0),0),"")</f>
        <v>9</v>
      </c>
      <c r="G268" s="32">
        <f>IFERROR(VLOOKUP(A268,PlayingTime!$B$1:$Z$999,MATCH("Min",PlayingTime!$B$2:$Z$2,0),0),0)</f>
        <v>156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156</v>
      </c>
      <c r="L268" s="31">
        <f>IFERROR(VLOOKUP(A268,PlayerStats!$B$1:$Z$999,MATCH("xG",PlayerStats!$B$2:$Z$2,0),0),0)</f>
        <v>0.1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0.1</v>
      </c>
      <c r="Q268" s="31">
        <f>IFERROR(VLOOKUP(A268,PlayerStats!$B$1:$Z$999,MATCH("xAG",PlayerStats!$B$2:$Z$2,0),0),0)</f>
        <v>0.3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0.3</v>
      </c>
      <c r="V268" s="41">
        <f t="shared" si="19"/>
        <v>12</v>
      </c>
      <c r="X268" s="42" t="str">
        <f>API!M268&amp;" "&amp;API!V268</f>
        <v>Jordan Ayew</v>
      </c>
      <c r="Y268" s="42">
        <f>API!AC268</f>
        <v>25</v>
      </c>
    </row>
    <row r="269" spans="1:25">
      <c r="A269" s="31" t="str">
        <f>IF([1]FINAL!A269=0,"",[1]FINAL!A269)</f>
        <v>Tom Lockyer</v>
      </c>
      <c r="B269" s="31" t="str">
        <f>IF([1]FINAL!B269=0,"",[1]FINAL!B269)</f>
        <v>Lockyer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LUT</v>
      </c>
      <c r="F269" s="43">
        <f>IFERROR(VLOOKUP($E269,Table2!$B$1:$C$21,MATCH("MP",Table2!$B$1:$C$1,0),0),"")</f>
        <v>9</v>
      </c>
      <c r="G269" s="32">
        <f>IFERROR(VLOOKUP(A269,PlayingTime!$B$1:$Z$999,MATCH("Min",PlayingTime!$B$2:$Z$2,0),0),0)</f>
        <v>675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675</v>
      </c>
      <c r="L269" s="31">
        <f>IFERROR(VLOOKUP(A269,PlayerStats!$B$1:$Z$999,MATCH("xG",PlayerStats!$B$2:$Z$2,0),0),0)</f>
        <v>0.8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0.8</v>
      </c>
      <c r="Q269" s="31">
        <f>IFERROR(VLOOKUP(A269,PlayerStats!$B$1:$Z$999,MATCH("xAG",PlayerStats!$B$2:$Z$2,0),0),0)</f>
        <v>0.5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0.5</v>
      </c>
      <c r="V269" s="41">
        <f t="shared" si="19"/>
        <v>18</v>
      </c>
      <c r="X269" s="42" t="str">
        <f>API!M269&amp;" "&amp;API!V269</f>
        <v>Nathaniel Clyne</v>
      </c>
      <c r="Y269" s="42">
        <f>API!AC269</f>
        <v>6</v>
      </c>
    </row>
    <row r="270" spans="1:25">
      <c r="A270" s="31" t="str">
        <f>IF([1]FINAL!A270=0,"",[1]FINAL!A270)</f>
        <v>Jadon Sancho</v>
      </c>
      <c r="B270" s="31" t="str">
        <f>IF([1]FINAL!B270=0,"",[1]FINAL!B270)</f>
        <v>Sancho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MUN</v>
      </c>
      <c r="F270" s="43">
        <f>IFERROR(VLOOKUP($E270,Table2!$B$1:$C$21,MATCH("MP",Table2!$B$1:$C$1,0),0),"")</f>
        <v>9</v>
      </c>
      <c r="G270" s="32">
        <f>IFERROR(VLOOKUP(A270,PlayingTime!$B$1:$Z$999,MATCH("Min",PlayingTime!$B$2:$Z$2,0),0),0)</f>
        <v>79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79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0.1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0.1</v>
      </c>
      <c r="V270" s="41">
        <f t="shared" si="19"/>
        <v>3</v>
      </c>
      <c r="X270" s="42" t="str">
        <f>API!M270&amp;" "&amp;API!V270</f>
        <v>Cheick Doucouré</v>
      </c>
      <c r="Y270" s="42">
        <f>API!AC270</f>
        <v>17</v>
      </c>
    </row>
    <row r="271" spans="1:25">
      <c r="A271" s="31" t="str">
        <f>IF([1]FINAL!A271=0,"",[1]FINAL!A271)</f>
        <v>Davinson Sánchez</v>
      </c>
      <c r="B271" s="31" t="str">
        <f>IF([1]FINAL!B271=0,"",[1]FINAL!B271)</f>
        <v>Sánchez</v>
      </c>
      <c r="C271" s="31" t="str">
        <f>IF([1]FINAL!C271=0,"",[1]FINAL!C271)</f>
        <v>D Sanchez</v>
      </c>
      <c r="D271" s="31" t="str">
        <f>IF([1]FINAL!D271=0,"",[1]FINAL!D271)</f>
        <v>Davinson Sanchez</v>
      </c>
      <c r="E271" s="42" t="str">
        <f>[1]FINAL!M271</f>
        <v>TOT</v>
      </c>
      <c r="F271" s="43">
        <f>IFERROR(VLOOKUP($E271,Table2!$B$1:$C$21,MATCH("MP",Table2!$B$1:$C$1,0),0),"")</f>
        <v>9</v>
      </c>
      <c r="G271" s="32">
        <f>IFERROR(VLOOKUP(A271,PlayingTime!$B$1:$Z$999,MATCH("Min",PlayingTime!$B$2:$Z$2,0),0),0)</f>
        <v>77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77</v>
      </c>
      <c r="L271" s="31">
        <f>IFERROR(VLOOKUP(A271,PlayerStats!$B$1:$Z$999,MATCH("xG",PlayerStats!$B$2:$Z$2,0),0),0)</f>
        <v>0.1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0.1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0</v>
      </c>
      <c r="X271" s="42" t="str">
        <f>API!M271&amp;" "&amp;API!V271</f>
        <v>Malcolm Ebiowei</v>
      </c>
      <c r="Y271" s="42">
        <f>API!AC271</f>
        <v>0</v>
      </c>
    </row>
    <row r="272" spans="1:25">
      <c r="A272" s="31" t="str">
        <f>IF([1]FINAL!A272=0,"",[1]FINAL!A272)</f>
        <v>William Osula</v>
      </c>
      <c r="B272" s="31" t="str">
        <f>IF([1]FINAL!B272=0,"",[1]FINAL!B272)</f>
        <v>Osula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SHU</v>
      </c>
      <c r="F272" s="43">
        <f>IFERROR(VLOOKUP($E272,Table2!$B$1:$C$21,MATCH("MP",Table2!$B$1:$C$1,0),0),"")</f>
        <v>9</v>
      </c>
      <c r="G272" s="32">
        <f>IFERROR(VLOOKUP(A272,PlayingTime!$B$1:$Z$999,MATCH("Min",PlayingTime!$B$2:$Z$2,0),0),0)</f>
        <v>233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233</v>
      </c>
      <c r="L272" s="31">
        <f>IFERROR(VLOOKUP(A272,PlayerStats!$B$1:$Z$999,MATCH("xG",PlayerStats!$B$2:$Z$2,0),0),0)</f>
        <v>0.3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0.3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4</v>
      </c>
      <c r="X272" s="42" t="str">
        <f>API!M272&amp;" "&amp;API!V272</f>
        <v>Odsonne Edouard</v>
      </c>
      <c r="Y272" s="42">
        <f>API!AC272</f>
        <v>37</v>
      </c>
    </row>
    <row r="273" spans="1:25">
      <c r="A273" s="31" t="str">
        <f>IF([1]FINAL!A273=0,"",[1]FINAL!A273)</f>
        <v>Chris Basham</v>
      </c>
      <c r="B273" s="31" t="str">
        <f>IF([1]FINAL!B273=0,"",[1]FINAL!B273)</f>
        <v>Basham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SHU</v>
      </c>
      <c r="F273" s="43">
        <f>IFERROR(VLOOKUP($E273,Table2!$B$1:$C$21,MATCH("MP",Table2!$B$1:$C$1,0),0),"")</f>
        <v>9</v>
      </c>
      <c r="G273" s="32">
        <f>IFERROR(VLOOKUP(A273,PlayingTime!$B$1:$Z$999,MATCH("Min",PlayingTime!$B$2:$Z$2,0),0),0)</f>
        <v>321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321</v>
      </c>
      <c r="L273" s="31">
        <f>IFERROR(VLOOKUP(A273,PlayerStats!$B$1:$Z$999,MATCH("xG",PlayerStats!$B$2:$Z$2,0),0),0)</f>
        <v>0.1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0.1</v>
      </c>
      <c r="Q273" s="31">
        <f>IFERROR(VLOOKUP(A273,PlayerStats!$B$1:$Z$999,MATCH("xAG",PlayerStats!$B$2:$Z$2,0),0),0)</f>
        <v>0.3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0.3</v>
      </c>
      <c r="V273" s="41">
        <f t="shared" si="19"/>
        <v>8</v>
      </c>
      <c r="X273" s="42" t="str">
        <f>API!M273&amp;" "&amp;API!V273</f>
        <v>Eberechi Eze</v>
      </c>
      <c r="Y273" s="42">
        <f>API!AC273</f>
        <v>25</v>
      </c>
    </row>
    <row r="274" spans="1:25">
      <c r="A274" s="31" t="str">
        <f>IF([1]FINAL!A274=0,"",[1]FINAL!A274)</f>
        <v>Anel Ahmedhodžić</v>
      </c>
      <c r="B274" s="31" t="str">
        <f>IF([1]FINAL!B274=0,"",[1]FINAL!B274)</f>
        <v>Ahmedhodžić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SHU</v>
      </c>
      <c r="F274" s="43">
        <f>IFERROR(VLOOKUP($E274,Table2!$B$1:$C$21,MATCH("MP",Table2!$B$1:$C$1,0),0),"")</f>
        <v>9</v>
      </c>
      <c r="G274" s="32">
        <f>IFERROR(VLOOKUP(A274,PlayingTime!$B$1:$Z$999,MATCH("Min",PlayingTime!$B$2:$Z$2,0),0),0)</f>
        <v>720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720</v>
      </c>
      <c r="L274" s="31">
        <f>IFERROR(VLOOKUP(A274,PlayerStats!$B$1:$Z$999,MATCH("xG",PlayerStats!$B$2:$Z$2,0),0),0)</f>
        <v>0.9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0.9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3</v>
      </c>
      <c r="X274" s="42" t="str">
        <f>API!M274&amp;" "&amp;API!V274</f>
        <v>Vicente Guaita</v>
      </c>
      <c r="Y274" s="42">
        <f>API!AC274</f>
        <v>0</v>
      </c>
    </row>
    <row r="275" spans="1:25">
      <c r="A275" s="31" t="str">
        <f>IF([1]FINAL!A275=0,"",[1]FINAL!A275)</f>
        <v>Sergio Reguilón</v>
      </c>
      <c r="B275" s="31" t="str">
        <f>IF([1]FINAL!B275=0,"",[1]FINAL!B275)</f>
        <v>Reguilón</v>
      </c>
      <c r="C275" s="31" t="str">
        <f>IF([1]FINAL!C275=0,"",[1]FINAL!C275)</f>
        <v>Reguilon</v>
      </c>
      <c r="D275" s="31" t="str">
        <f>IF([1]FINAL!D275=0,"",[1]FINAL!D275)</f>
        <v/>
      </c>
      <c r="E275" s="42" t="str">
        <f>[1]FINAL!M275</f>
        <v>MUN</v>
      </c>
      <c r="F275" s="43">
        <f>IFERROR(VLOOKUP($E275,Table2!$B$1:$C$21,MATCH("MP",Table2!$B$1:$C$1,0),0),"")</f>
        <v>9</v>
      </c>
      <c r="G275" s="32">
        <f>IFERROR(VLOOKUP(A275,PlayingTime!$B$1:$Z$999,MATCH("Min",PlayingTime!$B$2:$Z$2,0),0),0)</f>
        <v>162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162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</v>
      </c>
      <c r="Q275" s="31">
        <f>IFERROR(VLOOKUP(A275,PlayerStats!$B$1:$Z$999,MATCH("xAG",PlayerStats!$B$2:$Z$2,0),0),0)</f>
        <v>0.2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0.2</v>
      </c>
      <c r="V275" s="41">
        <f t="shared" si="19"/>
        <v>6</v>
      </c>
      <c r="X275" s="42" t="str">
        <f>API!M275&amp;" "&amp;API!V275</f>
        <v>Marc Guéhi</v>
      </c>
      <c r="Y275" s="42">
        <f>API!AC275</f>
        <v>35</v>
      </c>
    </row>
    <row r="276" spans="1:25">
      <c r="A276" s="31" t="str">
        <f>IF([1]FINAL!A276=0,"",[1]FINAL!A276)</f>
        <v>Sergio Reguilón</v>
      </c>
      <c r="B276" s="31" t="str">
        <f>IF([1]FINAL!B276=0,"",[1]FINAL!B276)</f>
        <v>Reguilón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MUN</v>
      </c>
      <c r="F276" s="43">
        <f>IFERROR(VLOOKUP($E276,Table2!$B$1:$C$21,MATCH("MP",Table2!$B$1:$C$1,0),0),"")</f>
        <v>9</v>
      </c>
      <c r="G276" s="32">
        <f>IFERROR(VLOOKUP(A276,PlayingTime!$B$1:$Z$999,MATCH("Min",PlayingTime!$B$2:$Z$2,0),0),0)</f>
        <v>162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162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0.2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0.2</v>
      </c>
      <c r="V276" s="41">
        <f t="shared" si="19"/>
        <v>6</v>
      </c>
      <c r="X276" s="42" t="str">
        <f>API!M276&amp;" "&amp;API!V276</f>
        <v>Will Hughes</v>
      </c>
      <c r="Y276" s="42">
        <f>API!AC276</f>
        <v>12</v>
      </c>
    </row>
    <row r="277" spans="1:25">
      <c r="A277" s="31" t="str">
        <f>IF([1]FINAL!A277=0,"",[1]FINAL!A277)</f>
        <v>Harvey Elliott</v>
      </c>
      <c r="B277" s="31" t="str">
        <f>IF([1]FINAL!B277=0,"",[1]FINAL!B277)</f>
        <v>Elliott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LIV</v>
      </c>
      <c r="F277" s="43">
        <f>IFERROR(VLOOKUP($E277,Table2!$B$1:$C$21,MATCH("MP",Table2!$B$1:$C$1,0),0),"")</f>
        <v>9</v>
      </c>
      <c r="G277" s="32">
        <f>IFERROR(VLOOKUP(A277,PlayingTime!$B$1:$Z$999,MATCH("Min",PlayingTime!$B$2:$Z$2,0),0),0)</f>
        <v>197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197</v>
      </c>
      <c r="L277" s="31">
        <f>IFERROR(VLOOKUP(A277,PlayerStats!$B$1:$Z$999,MATCH("xG",PlayerStats!$B$2:$Z$2,0),0),0)</f>
        <v>0.1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0.1</v>
      </c>
      <c r="Q277" s="31">
        <f>IFERROR(VLOOKUP(A277,PlayerStats!$B$1:$Z$999,MATCH("xAG",PlayerStats!$B$2:$Z$2,0),0),0)</f>
        <v>0.1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0.1</v>
      </c>
      <c r="V277" s="41">
        <f t="shared" si="19"/>
        <v>9</v>
      </c>
      <c r="X277" s="42" t="str">
        <f>API!M277&amp;" "&amp;API!V277</f>
        <v>Sam Johnstone</v>
      </c>
      <c r="Y277" s="42">
        <f>API!AC277</f>
        <v>39</v>
      </c>
    </row>
    <row r="278" spans="1:25">
      <c r="A278" s="31" t="str">
        <f>IF([1]FINAL!A278=0,"",[1]FINAL!A278)</f>
        <v>Jack Robinson</v>
      </c>
      <c r="B278" s="31" t="str">
        <f>IF([1]FINAL!B278=0,"",[1]FINAL!B278)</f>
        <v>Robinson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SHU</v>
      </c>
      <c r="F278" s="43">
        <f>IFERROR(VLOOKUP($E278,Table2!$B$1:$C$21,MATCH("MP",Table2!$B$1:$C$1,0),0),"")</f>
        <v>9</v>
      </c>
      <c r="G278" s="32">
        <f>IFERROR(VLOOKUP(A278,PlayingTime!$B$1:$Z$999,MATCH("Min",PlayingTime!$B$2:$Z$2,0),0),0)</f>
        <v>765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765</v>
      </c>
      <c r="L278" s="31">
        <f>IFERROR(VLOOKUP(A278,PlayerStats!$B$1:$Z$999,MATCH("xG",PlayerStats!$B$2:$Z$2,0),0),0)</f>
        <v>0.5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0.5</v>
      </c>
      <c r="Q278" s="31">
        <f>IFERROR(VLOOKUP(A278,PlayerStats!$B$1:$Z$999,MATCH("xAG",PlayerStats!$B$2:$Z$2,0),0),0)</f>
        <v>0.2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0.2</v>
      </c>
      <c r="V278" s="41">
        <f t="shared" si="19"/>
        <v>7</v>
      </c>
      <c r="X278" s="42" t="str">
        <f>API!M278&amp;" "&amp;API!V278</f>
        <v>Jefferson Lerma Solís</v>
      </c>
      <c r="Y278" s="42">
        <f>API!AC278</f>
        <v>11</v>
      </c>
    </row>
    <row r="279" spans="1:25">
      <c r="A279" s="31" t="str">
        <f>IF([1]FINAL!A279=0,"",[1]FINAL!A279)</f>
        <v>Oliver Norwood</v>
      </c>
      <c r="B279" s="31" t="str">
        <f>IF([1]FINAL!B279=0,"",[1]FINAL!B279)</f>
        <v>Norwood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SHU</v>
      </c>
      <c r="F279" s="43">
        <f>IFERROR(VLOOKUP($E279,Table2!$B$1:$C$21,MATCH("MP",Table2!$B$1:$C$1,0),0),"")</f>
        <v>9</v>
      </c>
      <c r="G279" s="32">
        <f>IFERROR(VLOOKUP(A279,PlayingTime!$B$1:$Z$999,MATCH("Min",PlayingTime!$B$2:$Z$2,0),0),0)</f>
        <v>611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611</v>
      </c>
      <c r="L279" s="31">
        <f>IFERROR(VLOOKUP(A279,PlayerStats!$B$1:$Z$999,MATCH("xG",PlayerStats!$B$2:$Z$2,0),0),0)</f>
        <v>0.1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0.1</v>
      </c>
      <c r="Q279" s="31">
        <f>IFERROR(VLOOKUP(A279,PlayerStats!$B$1:$Z$999,MATCH("xAG",PlayerStats!$B$2:$Z$2,0),0),0)</f>
        <v>0.4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0.4</v>
      </c>
      <c r="V279" s="41">
        <f t="shared" si="19"/>
        <v>13</v>
      </c>
      <c r="X279" s="42" t="str">
        <f>API!M279&amp;" "&amp;API!V279</f>
        <v>Jean-Philippe Mateta</v>
      </c>
      <c r="Y279" s="42">
        <f>API!AC279</f>
        <v>19</v>
      </c>
    </row>
    <row r="280" spans="1:25">
      <c r="A280" s="31" t="str">
        <f>IF([1]FINAL!A280=0,"",[1]FINAL!A280)</f>
        <v>Yasser Larouci</v>
      </c>
      <c r="B280" s="31" t="str">
        <f>IF([1]FINAL!B280=0,"",[1]FINAL!B280)</f>
        <v>Larouci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SHU</v>
      </c>
      <c r="F280" s="43">
        <f>IFERROR(VLOOKUP($E280,Table2!$B$1:$C$21,MATCH("MP",Table2!$B$1:$C$1,0),0),"")</f>
        <v>9</v>
      </c>
      <c r="G280" s="32">
        <f>IFERROR(VLOOKUP(A280,PlayingTime!$B$1:$Z$999,MATCH("Min",PlayingTime!$B$2:$Z$2,0),0),0)</f>
        <v>222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222</v>
      </c>
      <c r="L280" s="31">
        <f>IFERROR(VLOOKUP(A280,PlayerStats!$B$1:$Z$999,MATCH("xG",PlayerStats!$B$2:$Z$2,0),0),0)</f>
        <v>0.2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0.2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4</v>
      </c>
      <c r="X280" s="42" t="str">
        <f>API!M280&amp;" "&amp;API!V280</f>
        <v>Remi Matthews</v>
      </c>
      <c r="Y280" s="42">
        <f>API!AC280</f>
        <v>0</v>
      </c>
    </row>
    <row r="281" spans="1:25">
      <c r="A281" s="31" t="str">
        <f>IF([1]FINAL!A281=0,"",[1]FINAL!A281)</f>
        <v>Adam Lallana</v>
      </c>
      <c r="B281" s="31" t="str">
        <f>IF([1]FINAL!B281=0,"",[1]FINAL!B281)</f>
        <v>Lallana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BHA</v>
      </c>
      <c r="F281" s="43">
        <f>IFERROR(VLOOKUP($E281,Table2!$B$1:$C$21,MATCH("MP",Table2!$B$1:$C$1,0),0),"")</f>
        <v>9</v>
      </c>
      <c r="G281" s="32">
        <f>IFERROR(VLOOKUP(A281,PlayingTime!$B$1:$Z$999,MATCH("Min",PlayingTime!$B$2:$Z$2,0),0),0)</f>
        <v>114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114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0.1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0.1</v>
      </c>
      <c r="V281" s="41">
        <f t="shared" si="19"/>
        <v>5</v>
      </c>
      <c r="X281" s="42" t="str">
        <f>API!M281&amp;" "&amp;API!V281</f>
        <v>Tyrick Mitchell</v>
      </c>
      <c r="Y281" s="42">
        <f>API!AC281</f>
        <v>33</v>
      </c>
    </row>
    <row r="282" spans="1:25">
      <c r="A282" s="31" t="str">
        <f>IF([1]FINAL!A282=0,"",[1]FINAL!A282)</f>
        <v>Harry Toffolo</v>
      </c>
      <c r="B282" s="31" t="str">
        <f>IF([1]FINAL!B282=0,"",[1]FINAL!B282)</f>
        <v>Toffolo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NFO</v>
      </c>
      <c r="F282" s="43">
        <f>IFERROR(VLOOKUP($E282,Table2!$B$1:$C$21,MATCH("MP",Table2!$B$1:$C$1,0),0),"")</f>
        <v>9</v>
      </c>
      <c r="G282" s="32">
        <f>IFERROR(VLOOKUP(A282,PlayingTime!$B$1:$Z$999,MATCH("Min",PlayingTime!$B$2:$Z$2,0),0),0)</f>
        <v>211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211</v>
      </c>
      <c r="L282" s="31">
        <f>IFERROR(VLOOKUP(A282,PlayerStats!$B$1:$Z$999,MATCH("xG",PlayerStats!$B$2:$Z$2,0),0),0)</f>
        <v>0.4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0.4</v>
      </c>
      <c r="Q282" s="31">
        <f>IFERROR(VLOOKUP(A282,PlayerStats!$B$1:$Z$999,MATCH("xAG",PlayerStats!$B$2:$Z$2,0),0),0)</f>
        <v>0.2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0.2</v>
      </c>
      <c r="V282" s="41">
        <f t="shared" si="19"/>
        <v>11</v>
      </c>
      <c r="X282" s="42" t="str">
        <f>API!M282&amp;" "&amp;API!V282</f>
        <v>Jake O'Brien</v>
      </c>
      <c r="Y282" s="42">
        <f>API!AC282</f>
        <v>0</v>
      </c>
    </row>
    <row r="283" spans="1:25">
      <c r="A283" s="31" t="str">
        <f>IF([1]FINAL!A283=0,"",[1]FINAL!A283)</f>
        <v>Pierre-Emile Højbjerg</v>
      </c>
      <c r="B283" s="31" t="str">
        <f>IF([1]FINAL!B283=0,"",[1]FINAL!B283)</f>
        <v>Højbjerg</v>
      </c>
      <c r="C283" s="31" t="str">
        <f>IF([1]FINAL!C283=0,"",[1]FINAL!C283)</f>
        <v>Pierre Højbjerg</v>
      </c>
      <c r="D283" s="31" t="str">
        <f>IF([1]FINAL!D283=0,"",[1]FINAL!D283)</f>
        <v>Pierre-Emile Hojbjerg</v>
      </c>
      <c r="E283" s="42" t="str">
        <f>[1]FINAL!M283</f>
        <v>TOT</v>
      </c>
      <c r="F283" s="43">
        <f>IFERROR(VLOOKUP($E283,Table2!$B$1:$C$21,MATCH("MP",Table2!$B$1:$C$1,0),0),"")</f>
        <v>9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219</v>
      </c>
      <c r="J283" s="32">
        <f>IFERROR(VLOOKUP(D283,PlayingTime!$B$1:$Z$999,MATCH("Min",PlayingTime!$B$2:$Z$2,0),0),0)</f>
        <v>0</v>
      </c>
      <c r="K283" s="37">
        <f t="shared" si="16"/>
        <v>219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0.1</v>
      </c>
      <c r="O283" s="31">
        <f>IFERROR(VLOOKUP(D283,PlayerStats!$B$1:$Z$999,MATCH("xG",PlayerStats!$B$2:$Z$2,0),0),0)</f>
        <v>0</v>
      </c>
      <c r="P283" s="39">
        <f t="shared" si="17"/>
        <v>0.1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7</v>
      </c>
      <c r="X283" s="42" t="str">
        <f>API!M283&amp;" "&amp;API!V283</f>
        <v>Michael Olise</v>
      </c>
      <c r="Y283" s="42">
        <f>API!AC283</f>
        <v>0</v>
      </c>
    </row>
    <row r="284" spans="1:25">
      <c r="A284" s="31" t="str">
        <f>IF([1]FINAL!A284=0,"",[1]FINAL!A284)</f>
        <v>Ben Mee</v>
      </c>
      <c r="B284" s="31" t="str">
        <f>IF([1]FINAL!B284=0,"",[1]FINAL!B284)</f>
        <v>Mee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BRE</v>
      </c>
      <c r="F284" s="43">
        <f>IFERROR(VLOOKUP($E284,Table2!$B$1:$C$21,MATCH("MP",Table2!$B$1:$C$1,0),0),"")</f>
        <v>9</v>
      </c>
      <c r="G284" s="32">
        <f>IFERROR(VLOOKUP(A284,PlayingTime!$B$1:$Z$999,MATCH("Min",PlayingTime!$B$2:$Z$2,0),0),0)</f>
        <v>151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151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0.1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0.1</v>
      </c>
      <c r="V284" s="41">
        <f t="shared" si="19"/>
        <v>3</v>
      </c>
      <c r="X284" s="42" t="str">
        <f>API!M284&amp;" "&amp;API!V284</f>
        <v>Luke Plange</v>
      </c>
      <c r="Y284" s="42">
        <f>API!AC284</f>
        <v>0</v>
      </c>
    </row>
    <row r="285" spans="1:25">
      <c r="A285" s="31" t="str">
        <f>IF([1]FINAL!A285=0,"",[1]FINAL!A285)</f>
        <v>Jaidon Anthony</v>
      </c>
      <c r="B285" s="31" t="str">
        <f>IF([1]FINAL!B285=0,"",[1]FINAL!B285)</f>
        <v>Anthony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BOU</v>
      </c>
      <c r="F285" s="43">
        <f>IFERROR(VLOOKUP($E285,Table2!$B$1:$C$21,MATCH("MP",Table2!$B$1:$C$1,0),0),"")</f>
        <v>9</v>
      </c>
      <c r="G285" s="32">
        <f>IFERROR(VLOOKUP(A285,PlayingTime!$B$1:$Z$999,MATCH("Min",PlayingTime!$B$2:$Z$2,0),0),0)</f>
        <v>152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152</v>
      </c>
      <c r="L285" s="31">
        <f>IFERROR(VLOOKUP(A285,PlayerStats!$B$1:$Z$999,MATCH("xG",PlayerStats!$B$2:$Z$2,0),0),0)</f>
        <v>0.1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0.1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3</v>
      </c>
      <c r="X285" s="42" t="str">
        <f>API!M285&amp;" "&amp;API!V285</f>
        <v>Chris Richards</v>
      </c>
      <c r="Y285" s="42">
        <f>API!AC285</f>
        <v>3</v>
      </c>
    </row>
    <row r="286" spans="1:25">
      <c r="A286" s="31" t="str">
        <f>IF([1]FINAL!A286=0,"",[1]FINAL!A286)</f>
        <v>Victor da Silva</v>
      </c>
      <c r="B286" s="31" t="str">
        <f>IF([1]FINAL!B286=0,"",[1]FINAL!B286)</f>
        <v>Vitinho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BUR</v>
      </c>
      <c r="F286" s="43">
        <f>IFERROR(VLOOKUP($E286,Table2!$B$1:$C$21,MATCH("MP",Table2!$B$1:$C$1,0),0),"")</f>
        <v>9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153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153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0.1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0.1</v>
      </c>
      <c r="V286" s="41">
        <f t="shared" si="19"/>
        <v>3</v>
      </c>
      <c r="X286" s="42" t="str">
        <f>API!M286&amp;" "&amp;API!V286</f>
        <v>Jairo Riedewald</v>
      </c>
      <c r="Y286" s="42">
        <f>API!AC286</f>
        <v>4</v>
      </c>
    </row>
    <row r="287" spans="1:25">
      <c r="A287" s="31" t="str">
        <f>IF([1]FINAL!A287=0,"",[1]FINAL!A287)</f>
        <v>Ben Osborn</v>
      </c>
      <c r="B287" s="31" t="str">
        <f>IF([1]FINAL!B287=0,"",[1]FINAL!B287)</f>
        <v>Osborn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SHU</v>
      </c>
      <c r="F287" s="43">
        <f>IFERROR(VLOOKUP($E287,Table2!$B$1:$C$21,MATCH("MP",Table2!$B$1:$C$1,0),0),"")</f>
        <v>9</v>
      </c>
      <c r="G287" s="32">
        <f>IFERROR(VLOOKUP(A287,PlayingTime!$B$1:$Z$999,MATCH("Min",PlayingTime!$B$2:$Z$2,0),0),0)</f>
        <v>205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205</v>
      </c>
      <c r="L287" s="31">
        <f>IFERROR(VLOOKUP(A287,PlayerStats!$B$1:$Z$999,MATCH("xG",PlayerStats!$B$2:$Z$2,0),0),0)</f>
        <v>0.1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0.1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5</v>
      </c>
      <c r="X287" s="42" t="str">
        <f>API!M287&amp;" "&amp;API!V287</f>
        <v>Jeffrey Schlupp</v>
      </c>
      <c r="Y287" s="42">
        <f>API!AC287</f>
        <v>18</v>
      </c>
    </row>
    <row r="288" spans="1:25">
      <c r="A288" s="31" t="str">
        <f>IF([1]FINAL!A288=0,"",[1]FINAL!A288)</f>
        <v>Jamaal Lascelles</v>
      </c>
      <c r="B288" s="31" t="str">
        <f>IF([1]FINAL!B288=0,"",[1]FINAL!B288)</f>
        <v>Lascelles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NEW</v>
      </c>
      <c r="F288" s="43">
        <f>IFERROR(VLOOKUP($E288,Table2!$B$1:$C$21,MATCH("MP",Table2!$B$1:$C$1,0),0),"")</f>
        <v>9</v>
      </c>
      <c r="G288" s="32">
        <f>IFERROR(VLOOKUP(A288,PlayingTime!$B$1:$Z$999,MATCH("Min",PlayingTime!$B$2:$Z$2,0),0),0)</f>
        <v>287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287</v>
      </c>
      <c r="L288" s="31">
        <f>IFERROR(VLOOKUP(A288,PlayerStats!$B$1:$Z$999,MATCH("xG",PlayerStats!$B$2:$Z$2,0),0),0)</f>
        <v>0.1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0.1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14</v>
      </c>
      <c r="X288" s="42" t="str">
        <f>API!M288&amp;" "&amp;API!V288</f>
        <v>James Tomkins</v>
      </c>
      <c r="Y288" s="42">
        <f>API!AC288</f>
        <v>1</v>
      </c>
    </row>
    <row r="289" spans="1:25">
      <c r="A289" s="31" t="str">
        <f>IF([1]FINAL!A289=0,"",[1]FINAL!A289)</f>
        <v>John Egan</v>
      </c>
      <c r="B289" s="31" t="str">
        <f>IF([1]FINAL!B289=0,"",[1]FINAL!B289)</f>
        <v>Egan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SHU</v>
      </c>
      <c r="F289" s="43">
        <f>IFERROR(VLOOKUP($E289,Table2!$B$1:$C$21,MATCH("MP",Table2!$B$1:$C$1,0),0),"")</f>
        <v>9</v>
      </c>
      <c r="G289" s="32">
        <f>IFERROR(VLOOKUP(A289,PlayingTime!$B$1:$Z$999,MATCH("Min",PlayingTime!$B$2:$Z$2,0),0),0)</f>
        <v>482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482</v>
      </c>
      <c r="L289" s="31">
        <f>IFERROR(VLOOKUP(A289,PlayerStats!$B$1:$Z$999,MATCH("xG",PlayerStats!$B$2:$Z$2,0),0),0)</f>
        <v>0.2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0.2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1</v>
      </c>
      <c r="X289" s="42" t="str">
        <f>API!M289&amp;" "&amp;API!V289</f>
        <v>Joel Ward</v>
      </c>
      <c r="Y289" s="42">
        <f>API!AC289</f>
        <v>21</v>
      </c>
    </row>
    <row r="290" spans="1:25">
      <c r="A290" s="31" t="str">
        <f>IF([1]FINAL!A290=0,"",[1]FINAL!A290)</f>
        <v>Connor Roberts</v>
      </c>
      <c r="B290" s="31" t="str">
        <f>IF([1]FINAL!B290=0,"",[1]FINAL!B290)</f>
        <v>Roberts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BUR</v>
      </c>
      <c r="F290" s="43">
        <f>IFERROR(VLOOKUP($E290,Table2!$B$1:$C$21,MATCH("MP",Table2!$B$1:$C$1,0),0),"")</f>
        <v>9</v>
      </c>
      <c r="G290" s="32">
        <f>IFERROR(VLOOKUP(A290,PlayingTime!$B$1:$Z$999,MATCH("Min",PlayingTime!$B$2:$Z$2,0),0),0)</f>
        <v>734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734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0.2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0.2</v>
      </c>
      <c r="V290" s="41">
        <f t="shared" si="19"/>
        <v>8</v>
      </c>
      <c r="X290" s="42" t="str">
        <f>API!M290&amp;" "&amp;API!V290</f>
        <v>Joe Whitworth</v>
      </c>
      <c r="Y290" s="42">
        <f>API!AC290</f>
        <v>0</v>
      </c>
    </row>
    <row r="291" spans="1:25">
      <c r="A291" s="31" t="str">
        <f>IF([1]FINAL!A291=0,"",[1]FINAL!A291)</f>
        <v>Charlie Taylor</v>
      </c>
      <c r="B291" s="31" t="str">
        <f>IF([1]FINAL!B291=0,"",[1]FINAL!B291)</f>
        <v>Taylor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BUR</v>
      </c>
      <c r="F291" s="43">
        <f>IFERROR(VLOOKUP($E291,Table2!$B$1:$C$21,MATCH("MP",Table2!$B$1:$C$1,0),0),"")</f>
        <v>9</v>
      </c>
      <c r="G291" s="32">
        <f>IFERROR(VLOOKUP(A291,PlayingTime!$B$1:$Z$999,MATCH("Min",PlayingTime!$B$2:$Z$2,0),0),0)</f>
        <v>540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540</v>
      </c>
      <c r="L291" s="31">
        <f>IFERROR(VLOOKUP(A291,PlayerStats!$B$1:$Z$999,MATCH("xG",PlayerStats!$B$2:$Z$2,0),0),0)</f>
        <v>0.1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0.1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6</v>
      </c>
      <c r="X291" s="42" t="str">
        <f>API!M291&amp;" "&amp;API!V291</f>
        <v>Dean Henderson</v>
      </c>
      <c r="Y291" s="42">
        <f>API!AC291</f>
        <v>0</v>
      </c>
    </row>
    <row r="292" spans="1:25">
      <c r="A292" s="31" t="str">
        <f>IF([1]FINAL!A292=0,"",[1]FINAL!A292)</f>
        <v>Emerson Leite de Souza Junior</v>
      </c>
      <c r="B292" s="31" t="str">
        <f>IF([1]FINAL!B292=0,"",[1]FINAL!B292)</f>
        <v>E.Royal</v>
      </c>
      <c r="C292" s="31" t="str">
        <f>IF([1]FINAL!C292=0,"",[1]FINAL!C292)</f>
        <v>Emerson R</v>
      </c>
      <c r="D292" s="31" t="str">
        <f>IF([1]FINAL!D292=0,"",[1]FINAL!D292)</f>
        <v>Emerson</v>
      </c>
      <c r="E292" s="42" t="str">
        <f>[1]FINAL!M292</f>
        <v>TOT</v>
      </c>
      <c r="F292" s="43">
        <f>IFERROR(VLOOKUP($E292,Table2!$B$1:$C$21,MATCH("MP",Table2!$B$1:$C$1,0),0),"")</f>
        <v>9</v>
      </c>
      <c r="G292" s="32">
        <f>IFERROR(VLOOKUP(A292,PlayingTime!$B$1:$Z$999,MATCH("Min",PlayingTime!$B$2:$Z$2,0),0),0)</f>
        <v>0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149</v>
      </c>
      <c r="K292" s="37">
        <f t="shared" si="16"/>
        <v>149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</v>
      </c>
      <c r="V292" s="41">
        <f t="shared" si="19"/>
        <v>13</v>
      </c>
      <c r="X292" s="42" t="str">
        <f>API!M292&amp;" "&amp;API!V292</f>
        <v>Matheus França de Oliveira</v>
      </c>
      <c r="Y292" s="42">
        <f>API!AC292</f>
        <v>1</v>
      </c>
    </row>
    <row r="293" spans="1:25">
      <c r="A293" s="31" t="str">
        <f>IF([1]FINAL!A293=0,"",[1]FINAL!A293)</f>
        <v>Rico Lewis</v>
      </c>
      <c r="B293" s="31" t="str">
        <f>IF([1]FINAL!B293=0,"",[1]FINAL!B293)</f>
        <v>R.Lewis</v>
      </c>
      <c r="C293" s="31" t="str">
        <f>IF([1]FINAL!C293=0,"",[1]FINAL!C293)</f>
        <v>R Lewis</v>
      </c>
      <c r="D293" s="31" t="str">
        <f>IF([1]FINAL!D293=0,"",[1]FINAL!D293)</f>
        <v/>
      </c>
      <c r="E293" s="42" t="str">
        <f>[1]FINAL!M293</f>
        <v>MCI</v>
      </c>
      <c r="F293" s="43">
        <f>IFERROR(VLOOKUP($E293,Table2!$B$1:$C$21,MATCH("MP",Table2!$B$1:$C$1,0),0),"")</f>
        <v>9</v>
      </c>
      <c r="G293" s="32">
        <f>IFERROR(VLOOKUP(A293,PlayingTime!$B$1:$Z$999,MATCH("Min",PlayingTime!$B$2:$Z$2,0),0),0)</f>
        <v>147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147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14</v>
      </c>
      <c r="X293" s="42" t="str">
        <f>API!M293&amp;" "&amp;API!V293</f>
        <v>Jesurun Rak-Sakyi</v>
      </c>
      <c r="Y293" s="42">
        <f>API!AC293</f>
        <v>7</v>
      </c>
    </row>
    <row r="294" spans="1:25">
      <c r="A294" s="31" t="str">
        <f>IF([1]FINAL!A294=0,"",[1]FINAL!A294)</f>
        <v>Cole Palmer</v>
      </c>
      <c r="B294" s="31" t="str">
        <f>IF([1]FINAL!B294=0,"",[1]FINAL!B294)</f>
        <v>Palmer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CHE</v>
      </c>
      <c r="F294" s="43">
        <f>IFERROR(VLOOKUP($E294,Table2!$B$1:$C$21,MATCH("MP",Table2!$B$1:$C$1,0),0),"")</f>
        <v>9</v>
      </c>
      <c r="G294" s="32">
        <f>IFERROR(VLOOKUP(A294,PlayingTime!$B$1:$Z$999,MATCH("Min",PlayingTime!$B$2:$Z$2,0),0),0)</f>
        <v>11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11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27</v>
      </c>
      <c r="X294" s="42" t="str">
        <f>API!M294&amp;" "&amp;API!V294</f>
        <v>John-Kymani Gordon</v>
      </c>
      <c r="Y294" s="42">
        <f>API!AC294</f>
        <v>0</v>
      </c>
    </row>
    <row r="295" spans="1:25">
      <c r="A295" s="31" t="str">
        <f>IF([1]FINAL!A295=0,"",[1]FINAL!A295)</f>
        <v>Fábio Ferreira Vieira</v>
      </c>
      <c r="B295" s="31" t="str">
        <f>IF([1]FINAL!B295=0,"",[1]FINAL!B295)</f>
        <v>Fábio Vieira</v>
      </c>
      <c r="C295" s="31" t="str">
        <f>IF([1]FINAL!C295=0,"",[1]FINAL!C295)</f>
        <v>Vieira</v>
      </c>
      <c r="D295" s="31" t="str">
        <f>IF([1]FINAL!D295=0,"",[1]FINAL!D295)</f>
        <v/>
      </c>
      <c r="E295" s="42" t="str">
        <f>[1]FINAL!M295</f>
        <v>ARS</v>
      </c>
      <c r="F295" s="43">
        <f>IFERROR(VLOOKUP($E295,Table2!$B$1:$C$21,MATCH("MP",Table2!$B$1:$C$1,0),0),"")</f>
        <v>9</v>
      </c>
      <c r="G295" s="32">
        <f>IFERROR(VLOOKUP(A295,PlayingTime!$B$1:$Z$999,MATCH("Min",PlayingTime!$B$2:$Z$2,0),0),0)</f>
        <v>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0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16</v>
      </c>
      <c r="X295" s="42" t="str">
        <f>API!M295&amp;" "&amp;API!V295</f>
        <v>Ademola Ola-Adebomi</v>
      </c>
      <c r="Y295" s="42">
        <f>API!AC295</f>
        <v>0</v>
      </c>
    </row>
    <row r="296" spans="1:25">
      <c r="A296" s="31" t="str">
        <f>IF([1]FINAL!A296=0,"",[1]FINAL!A296)</f>
        <v>Chris Richards</v>
      </c>
      <c r="B296" s="31" t="str">
        <f>IF([1]FINAL!B296=0,"",[1]FINAL!B296)</f>
        <v>C.Richards</v>
      </c>
      <c r="C296" s="31" t="str">
        <f>IF([1]FINAL!C296=0,"",[1]FINAL!C296)</f>
        <v>C Richards</v>
      </c>
      <c r="D296" s="31" t="str">
        <f>IF([1]FINAL!D296=0,"",[1]FINAL!D296)</f>
        <v/>
      </c>
      <c r="E296" s="42" t="str">
        <f>[1]FINAL!M296</f>
        <v>CRY</v>
      </c>
      <c r="F296" s="43">
        <f>IFERROR(VLOOKUP($E296,Table2!$B$1:$C$21,MATCH("MP",Table2!$B$1:$C$1,0),0),"")</f>
        <v>9</v>
      </c>
      <c r="G296" s="32">
        <f>IFERROR(VLOOKUP(A296,PlayingTime!$B$1:$Z$999,MATCH("Min",PlayingTime!$B$2:$Z$2,0),0),0)</f>
        <v>109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109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3</v>
      </c>
      <c r="X296" s="42" t="str">
        <f>API!M296&amp;" "&amp;API!V296</f>
        <v>David Ozoh</v>
      </c>
      <c r="Y296" s="42">
        <f>API!AC296</f>
        <v>1</v>
      </c>
    </row>
    <row r="297" spans="1:25">
      <c r="A297" s="31" t="str">
        <f>IF([1]FINAL!A297=0,"",[1]FINAL!A297)</f>
        <v>Jorge Luiz Frello Filho</v>
      </c>
      <c r="B297" s="31" t="str">
        <f>IF([1]FINAL!B297=0,"",[1]FINAL!B297)</f>
        <v>Jorginho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ARS</v>
      </c>
      <c r="F297" s="43">
        <f>IFERROR(VLOOKUP($E297,Table2!$B$1:$C$21,MATCH("MP",Table2!$B$1:$C$1,0),0),"")</f>
        <v>9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216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216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9</v>
      </c>
      <c r="X297" s="42" t="str">
        <f>API!M297&amp;" "&amp;API!V297</f>
        <v>Jadan Raymond</v>
      </c>
      <c r="Y297" s="42">
        <f>API!AC297</f>
        <v>0</v>
      </c>
    </row>
    <row r="298" spans="1:25">
      <c r="A298" s="31" t="str">
        <f>IF([1]FINAL!A298=0,"",[1]FINAL!A298)</f>
        <v>Marc Cucurella Saseta</v>
      </c>
      <c r="B298" s="31" t="str">
        <f>IF([1]FINAL!B298=0,"",[1]FINAL!B298)</f>
        <v>Cucurella</v>
      </c>
      <c r="C298" s="31" t="str">
        <f>IF([1]FINAL!C298=0,"",[1]FINAL!C298)</f>
        <v>Marc Cucurella</v>
      </c>
      <c r="D298" s="31" t="str">
        <f>IF([1]FINAL!D298=0,"",[1]FINAL!D298)</f>
        <v/>
      </c>
      <c r="E298" s="42" t="str">
        <f>[1]FINAL!M298</f>
        <v>CHE</v>
      </c>
      <c r="F298" s="43">
        <f>IFERROR(VLOOKUP($E298,Table2!$B$1:$C$21,MATCH("MP",Table2!$B$1:$C$1,0),0),"")</f>
        <v>9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270</v>
      </c>
      <c r="J298" s="32">
        <f>IFERROR(VLOOKUP(D298,PlayingTime!$B$1:$Z$999,MATCH("Min",PlayingTime!$B$2:$Z$2,0),0),0)</f>
        <v>0</v>
      </c>
      <c r="K298" s="37">
        <f t="shared" si="16"/>
        <v>270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6</v>
      </c>
      <c r="X298" s="42" t="str">
        <f>API!M298&amp;" "&amp;API!V298</f>
        <v>André Tavares Gomes</v>
      </c>
      <c r="Y298" s="42">
        <f>API!AC298</f>
        <v>0</v>
      </c>
    </row>
    <row r="299" spans="1:25">
      <c r="A299" s="31" t="str">
        <f>IF([1]FINAL!A299=0,"",[1]FINAL!A299)</f>
        <v>Angelo Ogbonna</v>
      </c>
      <c r="B299" s="31" t="str">
        <f>IF([1]FINAL!B299=0,"",[1]FINAL!B299)</f>
        <v>Ogbonna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WHU</v>
      </c>
      <c r="F299" s="43">
        <f>IFERROR(VLOOKUP($E299,Table2!$B$1:$C$21,MATCH("MP",Table2!$B$1:$C$1,0),0),"")</f>
        <v>9</v>
      </c>
      <c r="G299" s="32">
        <f>IFERROR(VLOOKUP(A299,PlayingTime!$B$1:$Z$999,MATCH("Min",PlayingTime!$B$2:$Z$2,0),0),0)</f>
        <v>112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112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3</v>
      </c>
      <c r="X299" s="42" t="str">
        <f>API!M299&amp;" "&amp;API!V299</f>
        <v>Jarrad Branthwaite</v>
      </c>
      <c r="Y299" s="42">
        <f>API!AC299</f>
        <v>12</v>
      </c>
    </row>
    <row r="300" spans="1:25">
      <c r="A300" s="31" t="str">
        <f>IF([1]FINAL!A300=0,"",[1]FINAL!A300)</f>
        <v>Takehiro Tomiyasu</v>
      </c>
      <c r="B300" s="31" t="str">
        <f>IF([1]FINAL!B300=0,"",[1]FINAL!B300)</f>
        <v>Tomiyasu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ARS</v>
      </c>
      <c r="F300" s="43">
        <f>IFERROR(VLOOKUP($E300,Table2!$B$1:$C$21,MATCH("MP",Table2!$B$1:$C$1,0),0),"")</f>
        <v>9</v>
      </c>
      <c r="G300" s="32">
        <f>IFERROR(VLOOKUP(A300,PlayingTime!$B$1:$Z$999,MATCH("Min",PlayingTime!$B$2:$Z$2,0),0),0)</f>
        <v>216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216</v>
      </c>
      <c r="L300" s="31">
        <f>IFERROR(VLOOKUP(A300,PlayerStats!$B$1:$Z$999,MATCH("xG",PlayerStats!$B$2:$Z$2,0),0),0)</f>
        <v>0.2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0.2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9</v>
      </c>
      <c r="X300" s="42" t="str">
        <f>API!M300&amp;" "&amp;API!V300</f>
        <v>Dominic Calvert-Lewin</v>
      </c>
      <c r="Y300" s="42">
        <f>API!AC300</f>
        <v>17</v>
      </c>
    </row>
    <row r="301" spans="1:25">
      <c r="A301" s="31" t="str">
        <f>IF([1]FINAL!A301=0,"",[1]FINAL!A301)</f>
        <v>Neco Williams</v>
      </c>
      <c r="B301" s="31" t="str">
        <f>IF([1]FINAL!B301=0,"",[1]FINAL!B301)</f>
        <v>Williams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NFO</v>
      </c>
      <c r="F301" s="43">
        <f>IFERROR(VLOOKUP($E301,Table2!$B$1:$C$21,MATCH("MP",Table2!$B$1:$C$1,0),0),"")</f>
        <v>9</v>
      </c>
      <c r="G301" s="32">
        <f>IFERROR(VLOOKUP(A301,PlayingTime!$B$1:$Z$999,MATCH("Min",PlayingTime!$B$2:$Z$2,0),0),0)</f>
        <v>112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112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4</v>
      </c>
      <c r="X301" s="42" t="str">
        <f>API!M301&amp;" "&amp;API!V301</f>
        <v>Seamus Coleman</v>
      </c>
      <c r="Y301" s="42">
        <f>API!AC301</f>
        <v>0</v>
      </c>
    </row>
    <row r="302" spans="1:25">
      <c r="A302" s="31" t="str">
        <f>IF([1]FINAL!A302=0,"",[1]FINAL!A302)</f>
        <v>Jóhann Berg Gudmundsson</v>
      </c>
      <c r="B302" s="31" t="str">
        <f>IF([1]FINAL!B302=0,"",[1]FINAL!B302)</f>
        <v>Gudmundsson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BUR</v>
      </c>
      <c r="F302" s="43">
        <f>IFERROR(VLOOKUP($E302,Table2!$B$1:$C$21,MATCH("MP",Table2!$B$1:$C$1,0),0),"")</f>
        <v>9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7</v>
      </c>
      <c r="X302" s="42" t="str">
        <f>API!M302&amp;" "&amp;API!V302</f>
        <v>Dele Alli</v>
      </c>
      <c r="Y302" s="42">
        <f>API!AC302</f>
        <v>0</v>
      </c>
    </row>
    <row r="303" spans="1:25">
      <c r="A303" s="31" t="str">
        <f>IF([1]FINAL!A303=0,"",[1]FINAL!A303)</f>
        <v>Moussa Niakhaté</v>
      </c>
      <c r="B303" s="31" t="str">
        <f>IF([1]FINAL!B303=0,"",[1]FINAL!B303)</f>
        <v>Niakhaté</v>
      </c>
      <c r="C303" s="31" t="str">
        <f>IF([1]FINAL!C303=0,"",[1]FINAL!C303)</f>
        <v>Niakhate</v>
      </c>
      <c r="D303" s="31" t="str">
        <f>IF([1]FINAL!D303=0,"",[1]FINAL!D303)</f>
        <v/>
      </c>
      <c r="E303" s="42" t="str">
        <f>[1]FINAL!M303</f>
        <v>NFO</v>
      </c>
      <c r="F303" s="43">
        <f>IFERROR(VLOOKUP($E303,Table2!$B$1:$C$21,MATCH("MP",Table2!$B$1:$C$1,0),0),"")</f>
        <v>9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1</v>
      </c>
      <c r="X303" s="42" t="str">
        <f>API!M303&amp;" "&amp;API!V303</f>
        <v>Abdoulaye Doucouré</v>
      </c>
      <c r="Y303" s="42">
        <f>API!AC303</f>
        <v>37</v>
      </c>
    </row>
    <row r="304" spans="1:25">
      <c r="A304" s="31" t="str">
        <f>IF([1]FINAL!A304=0,"",[1]FINAL!A304)</f>
        <v>Michael Keane</v>
      </c>
      <c r="B304" s="31" t="str">
        <f>IF([1]FINAL!B304=0,"",[1]FINAL!B304)</f>
        <v>Keane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EVE</v>
      </c>
      <c r="F304" s="43">
        <f>IFERROR(VLOOKUP($E304,Table2!$B$1:$C$21,MATCH("MP",Table2!$B$1:$C$1,0),0),"")</f>
        <v>9</v>
      </c>
      <c r="G304" s="32">
        <f>IFERROR(VLOOKUP(A304,PlayingTime!$B$1:$Z$999,MATCH("Min",PlayingTime!$B$2:$Z$2,0),0),0)</f>
        <v>226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226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2</v>
      </c>
      <c r="X304" s="42" t="str">
        <f>API!M304&amp;" "&amp;API!V304</f>
        <v>James Garner</v>
      </c>
      <c r="Y304" s="42">
        <f>API!AC304</f>
        <v>27</v>
      </c>
    </row>
    <row r="305" spans="1:25">
      <c r="A305" s="31" t="str">
        <f>IF([1]FINAL!A305=0,"",[1]FINAL!A305)</f>
        <v>Oliver Skipp</v>
      </c>
      <c r="B305" s="31" t="str">
        <f>IF([1]FINAL!B305=0,"",[1]FINAL!B305)</f>
        <v>Skipp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TOT</v>
      </c>
      <c r="F305" s="43">
        <f>IFERROR(VLOOKUP($E305,Table2!$B$1:$C$21,MATCH("MP",Table2!$B$1:$C$1,0),0),"")</f>
        <v>9</v>
      </c>
      <c r="G305" s="32">
        <f>IFERROR(VLOOKUP(A305,PlayingTime!$B$1:$Z$999,MATCH("Min",PlayingTime!$B$2:$Z$2,0),0),0)</f>
        <v>149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149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6</v>
      </c>
      <c r="X305" s="42" t="str">
        <f>API!M305&amp;" "&amp;API!V305</f>
        <v>Jean-Philippe Gbamin</v>
      </c>
      <c r="Y305" s="42">
        <f>API!AC305</f>
        <v>0</v>
      </c>
    </row>
    <row r="306" spans="1:25">
      <c r="A306" s="31" t="str">
        <f>IF([1]FINAL!A306=0,"",[1]FINAL!A306)</f>
        <v>Robin Olsen</v>
      </c>
      <c r="B306" s="31" t="str">
        <f>IF([1]FINAL!B306=0,"",[1]FINAL!B306)</f>
        <v>Olsen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AVL</v>
      </c>
      <c r="F306" s="43">
        <f>IFERROR(VLOOKUP($E306,Table2!$B$1:$C$21,MATCH("MP",Table2!$B$1:$C$1,0),0),"")</f>
        <v>9</v>
      </c>
      <c r="G306" s="32">
        <f>IFERROR(VLOOKUP(A306,PlayingTime!$B$1:$Z$999,MATCH("Min",PlayingTime!$B$2:$Z$2,0),0),0)</f>
        <v>90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90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2</v>
      </c>
      <c r="X306" s="42" t="str">
        <f>API!M306&amp;" "&amp;API!V306</f>
        <v>Ben Godfrey</v>
      </c>
      <c r="Y306" s="42">
        <f>API!AC306</f>
        <v>1</v>
      </c>
    </row>
    <row r="307" spans="1:25">
      <c r="A307" s="31" t="str">
        <f>IF([1]FINAL!A307=0,"",[1]FINAL!A307)</f>
        <v>Facundo Pellistri Rebollo</v>
      </c>
      <c r="B307" s="31" t="str">
        <f>IF([1]FINAL!B307=0,"",[1]FINAL!B307)</f>
        <v>Pellistri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MUN</v>
      </c>
      <c r="F307" s="43">
        <f>IFERROR(VLOOKUP($E307,Table2!$B$1:$C$21,MATCH("MP",Table2!$B$1:$C$1,0),0),"")</f>
        <v>9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5</v>
      </c>
      <c r="X307" s="42" t="str">
        <f>API!M307&amp;" "&amp;API!V307</f>
        <v>Demarai Gray</v>
      </c>
      <c r="Y307" s="42">
        <f>API!AC307</f>
        <v>0</v>
      </c>
    </row>
    <row r="308" spans="1:25">
      <c r="A308" s="31" t="str">
        <f>IF([1]FINAL!A308=0,"",[1]FINAL!A308)</f>
        <v>Nuno Varela Tavares</v>
      </c>
      <c r="B308" s="31" t="str">
        <f>IF([1]FINAL!B308=0,"",[1]FINAL!B308)</f>
        <v>Tavares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NFO</v>
      </c>
      <c r="F308" s="43">
        <f>IFERROR(VLOOKUP($E308,Table2!$B$1:$C$21,MATCH("MP",Table2!$B$1:$C$1,0),0),"")</f>
        <v>9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0</v>
      </c>
      <c r="X308" s="42" t="str">
        <f>API!M308&amp;" "&amp;API!V308</f>
        <v>Idrissa Gueye</v>
      </c>
      <c r="Y308" s="42">
        <f>API!AC308</f>
        <v>11</v>
      </c>
    </row>
    <row r="309" spans="1:25">
      <c r="A309" s="31" t="str">
        <f>IF([1]FINAL!A309=0,"",[1]FINAL!A309)</f>
        <v>Matt Targett</v>
      </c>
      <c r="B309" s="31" t="str">
        <f>IF([1]FINAL!B309=0,"",[1]FINAL!B309)</f>
        <v>Targett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NEW</v>
      </c>
      <c r="F309" s="43">
        <f>IFERROR(VLOOKUP($E309,Table2!$B$1:$C$21,MATCH("MP",Table2!$B$1:$C$1,0),0),"")</f>
        <v>9</v>
      </c>
      <c r="G309" s="32">
        <f>IFERROR(VLOOKUP(A309,PlayingTime!$B$1:$Z$999,MATCH("Min",PlayingTime!$B$2:$Z$2,0),0),0)</f>
        <v>78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78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2</v>
      </c>
      <c r="X309" s="42" t="str">
        <f>API!M309&amp;" "&amp;API!V309</f>
        <v>Mason Holgate</v>
      </c>
      <c r="Y309" s="42">
        <f>API!AC309</f>
        <v>0</v>
      </c>
    </row>
    <row r="310" spans="1:25">
      <c r="A310" s="31" t="str">
        <f>IF([1]FINAL!A310=0,"",[1]FINAL!A310)</f>
        <v>Manuel Benson Hedilazio</v>
      </c>
      <c r="B310" s="31" t="str">
        <f>IF([1]FINAL!B310=0,"",[1]FINAL!B310)</f>
        <v>Benson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BUR</v>
      </c>
      <c r="F310" s="43">
        <f>IFERROR(VLOOKUP($E310,Table2!$B$1:$C$21,MATCH("MP",Table2!$B$1:$C$1,0),0),"")</f>
        <v>9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3</v>
      </c>
      <c r="X310" s="42" t="str">
        <f>API!M310&amp;" "&amp;API!V310</f>
        <v>Michael Keane</v>
      </c>
      <c r="Y310" s="42">
        <f>API!AC310</f>
        <v>2</v>
      </c>
    </row>
    <row r="311" spans="1:25">
      <c r="A311" s="31" t="str">
        <f>IF([1]FINAL!A311=0,"",[1]FINAL!A311)</f>
        <v>Daniel Castelo Podence</v>
      </c>
      <c r="B311" s="31" t="str">
        <f>IF([1]FINAL!B311=0,"",[1]FINAL!B311)</f>
        <v>Podence</v>
      </c>
      <c r="C311" s="31" t="str">
        <f>IF([1]FINAL!C311=0,"",[1]FINAL!C311)</f>
        <v>Daniel Podence</v>
      </c>
      <c r="D311" s="31" t="str">
        <f>IF([1]FINAL!D311=0,"",[1]FINAL!D311)</f>
        <v/>
      </c>
      <c r="E311" s="42" t="str">
        <f>[1]FINAL!M311</f>
        <v>WOL</v>
      </c>
      <c r="F311" s="43">
        <f>IFERROR(VLOOKUP($E311,Table2!$B$1:$C$21,MATCH("MP",Table2!$B$1:$C$1,0),0),"")</f>
        <v>9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0</v>
      </c>
      <c r="X311" s="42" t="str">
        <f>API!M311&amp;" "&amp;API!V311</f>
        <v>Dwight McNeil</v>
      </c>
      <c r="Y311" s="42">
        <f>API!AC311</f>
        <v>14</v>
      </c>
    </row>
    <row r="312" spans="1:25">
      <c r="A312" s="31" t="str">
        <f>IF([1]FINAL!A312=0,"",[1]FINAL!A312)</f>
        <v>Gonçalo Manuel Ganchinho Guedes</v>
      </c>
      <c r="B312" s="31" t="str">
        <f>IF([1]FINAL!B312=0,"",[1]FINAL!B312)</f>
        <v>Guedes</v>
      </c>
      <c r="C312" s="31" t="str">
        <f>IF([1]FINAL!C312=0,"",[1]FINAL!C312)</f>
        <v>Gonçalo Guedes</v>
      </c>
      <c r="D312" s="31" t="str">
        <f>IF([1]FINAL!D312=0,"",[1]FINAL!D312)</f>
        <v/>
      </c>
      <c r="E312" s="42" t="str">
        <f>[1]FINAL!M312</f>
        <v>WOL</v>
      </c>
      <c r="F312" s="43">
        <f>IFERROR(VLOOKUP($E312,Table2!$B$1:$C$21,MATCH("MP",Table2!$B$1:$C$1,0),0),"")</f>
        <v>9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Vitalii Mykolenko</v>
      </c>
      <c r="Y312" s="42">
        <f>API!AC312</f>
        <v>14</v>
      </c>
    </row>
    <row r="313" spans="1:25">
      <c r="A313" s="31" t="str">
        <f>IF([1]FINAL!A313=0,"",[1]FINAL!A313)</f>
        <v>Luke Cundle</v>
      </c>
      <c r="B313" s="31" t="str">
        <f>IF([1]FINAL!B313=0,"",[1]FINAL!B313)</f>
        <v>Cundle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WOL</v>
      </c>
      <c r="F313" s="43">
        <f>IFERROR(VLOOKUP($E313,Table2!$B$1:$C$21,MATCH("MP",Table2!$B$1:$C$1,0),0),"")</f>
        <v>9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0</v>
      </c>
      <c r="X313" s="42" t="str">
        <f>API!M313&amp;" "&amp;API!V313</f>
        <v>Amadou Onana</v>
      </c>
      <c r="Y313" s="42">
        <f>API!AC313</f>
        <v>19</v>
      </c>
    </row>
    <row r="314" spans="1:25">
      <c r="A314" s="31" t="str">
        <f>IF([1]FINAL!A314=0,"",[1]FINAL!A314)</f>
        <v>Francisco Jorge Tomás Oliveira</v>
      </c>
      <c r="B314" s="31" t="str">
        <f>IF([1]FINAL!B314=0,"",[1]FINAL!B314)</f>
        <v>Chiquinho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WOL</v>
      </c>
      <c r="F314" s="43">
        <f>IFERROR(VLOOKUP($E314,Table2!$B$1:$C$21,MATCH("MP",Table2!$B$1:$C$1,0),0),"")</f>
        <v>9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0</v>
      </c>
      <c r="X314" s="42" t="str">
        <f>API!M314&amp;" "&amp;API!V314</f>
        <v>Nathan Patterson</v>
      </c>
      <c r="Y314" s="42">
        <f>API!AC314</f>
        <v>12</v>
      </c>
    </row>
    <row r="315" spans="1:25">
      <c r="A315" s="31" t="str">
        <f>IF([1]FINAL!A315=0,"",[1]FINAL!A315)</f>
        <v>Matija Šarkić</v>
      </c>
      <c r="B315" s="31" t="str">
        <f>IF([1]FINAL!B315=0,"",[1]FINAL!B315)</f>
        <v>Šarkić</v>
      </c>
      <c r="C315" s="31" t="str">
        <f>IF([1]FINAL!C315=0,"",[1]FINAL!C315)</f>
        <v>Sarkic</v>
      </c>
      <c r="D315" s="31" t="str">
        <f>IF([1]FINAL!D315=0,"",[1]FINAL!D315)</f>
        <v/>
      </c>
      <c r="E315" s="42" t="str">
        <f>[1]FINAL!M315</f>
        <v>WOL</v>
      </c>
      <c r="F315" s="43">
        <f>IFERROR(VLOOKUP($E315,Table2!$B$1:$C$21,MATCH("MP",Table2!$B$1:$C$1,0),0),"")</f>
        <v>9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0</v>
      </c>
      <c r="X315" s="42" t="str">
        <f>API!M315&amp;" "&amp;API!V315</f>
        <v>Jordan Pickford</v>
      </c>
      <c r="Y315" s="42">
        <f>API!AC315</f>
        <v>22</v>
      </c>
    </row>
    <row r="316" spans="1:25">
      <c r="A316" s="31" t="str">
        <f>IF([1]FINAL!A316=0,"",[1]FINAL!A316)</f>
        <v>Jonathan Castro Otto</v>
      </c>
      <c r="B316" s="31" t="str">
        <f>IF([1]FINAL!B316=0,"",[1]FINAL!B316)</f>
        <v>J.Otto</v>
      </c>
      <c r="C316" s="31" t="str">
        <f>IF([1]FINAL!C316=0,"",[1]FINAL!C316)</f>
        <v>Jonny Castro</v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9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5</v>
      </c>
      <c r="J316" s="32">
        <f>IFERROR(VLOOKUP(D316,PlayingTime!$B$1:$Z$999,MATCH("Min",PlayingTime!$B$2:$Z$2,0),0),0)</f>
        <v>0</v>
      </c>
      <c r="K316" s="37">
        <f t="shared" si="16"/>
        <v>5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1</v>
      </c>
      <c r="X316" s="42" t="str">
        <f>API!M316&amp;" "&amp;API!V316</f>
        <v>Ellis Simms</v>
      </c>
      <c r="Y316" s="42">
        <f>API!AC316</f>
        <v>0</v>
      </c>
    </row>
    <row r="317" spans="1:25">
      <c r="A317" s="31" t="str">
        <f>IF([1]FINAL!A317=0,"",[1]FINAL!A317)</f>
        <v>Maxwel Cornet</v>
      </c>
      <c r="B317" s="31" t="str">
        <f>IF([1]FINAL!B317=0,"",[1]FINAL!B317)</f>
        <v>Cornet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WHU</v>
      </c>
      <c r="F317" s="43">
        <f>IFERROR(VLOOKUP($E317,Table2!$B$1:$C$21,MATCH("MP",Table2!$B$1:$C$1,0),0),"")</f>
        <v>9</v>
      </c>
      <c r="G317" s="32">
        <f>IFERROR(VLOOKUP(A317,PlayingTime!$B$1:$Z$999,MATCH("Min",PlayingTime!$B$2:$Z$2,0),0),0)</f>
        <v>1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1</v>
      </c>
      <c r="X317" s="42" t="str">
        <f>API!M317&amp;" "&amp;API!V317</f>
        <v>James Tarkowski</v>
      </c>
      <c r="Y317" s="42">
        <f>API!AC317</f>
        <v>29</v>
      </c>
    </row>
    <row r="318" spans="1:25">
      <c r="A318" s="31" t="str">
        <f>IF([1]FINAL!A318=0,"",[1]FINAL!A318)</f>
        <v>Flynn Downes</v>
      </c>
      <c r="B318" s="31" t="str">
        <f>IF([1]FINAL!B318=0,"",[1]FINAL!B318)</f>
        <v>Downes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WHU</v>
      </c>
      <c r="F318" s="43">
        <f>IFERROR(VLOOKUP($E318,Table2!$B$1:$C$21,MATCH("MP",Table2!$B$1:$C$1,0),0),"")</f>
        <v>9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João Neves Virgínia</v>
      </c>
      <c r="Y318" s="42">
        <f>API!AC318</f>
        <v>0</v>
      </c>
    </row>
    <row r="319" spans="1:25">
      <c r="A319" s="31" t="str">
        <f>IF([1]FINAL!A319=0,"",[1]FINAL!A319)</f>
        <v>Conor Coventry</v>
      </c>
      <c r="B319" s="31" t="str">
        <f>IF([1]FINAL!B319=0,"",[1]FINAL!B319)</f>
        <v>Coventry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WHU</v>
      </c>
      <c r="F319" s="43">
        <f>IFERROR(VLOOKUP($E319,Table2!$B$1:$C$21,MATCH("MP",Table2!$B$1:$C$1,0),0),"")</f>
        <v>9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Andy Lonergan</v>
      </c>
      <c r="Y319" s="42">
        <f>API!AC319</f>
        <v>0</v>
      </c>
    </row>
    <row r="320" spans="1:25">
      <c r="A320" s="31" t="str">
        <f>IF([1]FINAL!A320=0,"",[1]FINAL!A320)</f>
        <v>Lukasz Fabianski</v>
      </c>
      <c r="B320" s="31" t="str">
        <f>IF([1]FINAL!B320=0,"",[1]FINAL!B320)</f>
        <v>Fabianski</v>
      </c>
      <c r="C320" s="31" t="str">
        <f>IF([1]FINAL!C320=0,"",[1]FINAL!C320)</f>
        <v>Łukasz Fabiański</v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9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Ashley Young</v>
      </c>
      <c r="Y320" s="42">
        <f>API!AC320</f>
        <v>10</v>
      </c>
    </row>
    <row r="321" spans="1:25">
      <c r="A321" s="31" t="str">
        <f>IF([1]FINAL!A321=0,"",[1]FINAL!A321)</f>
        <v>Gianluca Scamacca</v>
      </c>
      <c r="B321" s="31" t="str">
        <f>IF([1]FINAL!B321=0,"",[1]FINAL!B321)</f>
        <v>Scamacca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WHU</v>
      </c>
      <c r="F321" s="43">
        <f>IFERROR(VLOOKUP($E321,Table2!$B$1:$C$21,MATCH("MP",Table2!$B$1:$C$1,0),0),"")</f>
        <v>9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Arnaut Danjuma Groeneveld</v>
      </c>
      <c r="Y321" s="42">
        <f>API!AC321</f>
        <v>16</v>
      </c>
    </row>
    <row r="322" spans="1:25">
      <c r="A322" s="31" t="str">
        <f>IF([1]FINAL!A322=0,"",[1]FINAL!A322)</f>
        <v>Divin Mubama</v>
      </c>
      <c r="B322" s="31" t="str">
        <f>IF([1]FINAL!B322=0,"",[1]FINAL!B322)</f>
        <v>Mubama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WHU</v>
      </c>
      <c r="F322" s="43">
        <f>IFERROR(VLOOKUP($E322,Table2!$B$1:$C$21,MATCH("MP",Table2!$B$1:$C$1,0),0),"")</f>
        <v>9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Lewis Dobbin</v>
      </c>
      <c r="Y322" s="42">
        <f>API!AC322</f>
        <v>5</v>
      </c>
    </row>
    <row r="323" spans="1:25">
      <c r="A323" s="31" t="str">
        <f>IF([1]FINAL!A323=0,"",[1]FINAL!A323)</f>
        <v>Thilo Kehrer</v>
      </c>
      <c r="B323" s="31" t="str">
        <f>IF([1]FINAL!B323=0,"",[1]FINAL!B323)</f>
        <v>Kehrer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WHU</v>
      </c>
      <c r="F323" s="43">
        <f>IFERROR(VLOOKUP($E323,Table2!$B$1:$C$21,MATCH("MP",Table2!$B$1:$C$1,0),0),"")</f>
        <v>9</v>
      </c>
      <c r="G323" s="32">
        <f>IFERROR(VLOOKUP(A323,PlayingTime!$B$1:$Z$999,MATCH("Min",PlayingTime!$B$2:$Z$2,0),0),0)</f>
        <v>21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21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2</v>
      </c>
      <c r="X323" s="42" t="str">
        <f>API!M323&amp;" "&amp;API!V323</f>
        <v>Youssef Ramalho Chermiti</v>
      </c>
      <c r="Y323" s="42">
        <f>API!AC323</f>
        <v>3</v>
      </c>
    </row>
    <row r="324" spans="1:25">
      <c r="A324" s="31" t="str">
        <f>IF([1]FINAL!A324=0,"",[1]FINAL!A324)</f>
        <v>Aaron Cresswell</v>
      </c>
      <c r="B324" s="31" t="str">
        <f>IF([1]FINAL!B324=0,"",[1]FINAL!B324)</f>
        <v>Cresswell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WHU</v>
      </c>
      <c r="F324" s="43">
        <f>IFERROR(VLOOKUP($E324,Table2!$B$1:$C$21,MATCH("MP",Table2!$B$1:$C$1,0),0),"")</f>
        <v>9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Thomas Cannon</v>
      </c>
      <c r="Y324" s="42">
        <f>API!AC324</f>
        <v>1</v>
      </c>
    </row>
    <row r="325" spans="1:25">
      <c r="A325" s="31" t="str">
        <f>IF([1]FINAL!A325=0,"",[1]FINAL!A325)</f>
        <v>Ben Johnson</v>
      </c>
      <c r="B325" s="31" t="str">
        <f>IF([1]FINAL!B325=0,"",[1]FINAL!B325)</f>
        <v>Johnson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9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Tyler Onyango</v>
      </c>
      <c r="Y325" s="42">
        <f>API!AC325</f>
        <v>1</v>
      </c>
    </row>
    <row r="326" spans="1:25">
      <c r="A326" s="31" t="str">
        <f>IF([1]FINAL!A326=0,"",[1]FINAL!A326)</f>
        <v>Rodrigo Bentancur</v>
      </c>
      <c r="B326" s="31" t="str">
        <f>IF([1]FINAL!B326=0,"",[1]FINAL!B326)</f>
        <v>Bentancur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TOT</v>
      </c>
      <c r="F326" s="43">
        <f>IFERROR(VLOOKUP($E326,Table2!$B$1:$C$21,MATCH("MP",Table2!$B$1:$C$1,0),0),"")</f>
        <v>9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Jack Harrison</v>
      </c>
      <c r="Y326" s="42">
        <f>API!AC326</f>
        <v>16</v>
      </c>
    </row>
    <row r="327" spans="1:25">
      <c r="A327" s="31" t="str">
        <f>IF([1]FINAL!A327=0,"",[1]FINAL!A327)</f>
        <v>Bryan Gil Salvatierra</v>
      </c>
      <c r="B327" s="31" t="str">
        <f>IF([1]FINAL!B327=0,"",[1]FINAL!B327)</f>
        <v>Bryan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TOT</v>
      </c>
      <c r="F327" s="43">
        <f>IFERROR(VLOOKUP($E327,Table2!$B$1:$C$21,MATCH("MP",Table2!$B$1:$C$1,0),0),"")</f>
        <v>9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0</v>
      </c>
      <c r="X327" s="42" t="str">
        <f>API!M327&amp;" "&amp;API!V327</f>
        <v>Norberto Bercique Gomes Betuncal</v>
      </c>
      <c r="Y327" s="42">
        <f>API!AC327</f>
        <v>9</v>
      </c>
    </row>
    <row r="328" spans="1:25">
      <c r="A328" s="31" t="str">
        <f>IF([1]FINAL!A328=0,"",[1]FINAL!A328)</f>
        <v>Hugo Lloris</v>
      </c>
      <c r="B328" s="31" t="str">
        <f>IF([1]FINAL!B328=0,"",[1]FINAL!B328)</f>
        <v>Lloris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TOT</v>
      </c>
      <c r="F328" s="43">
        <f>IFERROR(VLOOKUP($E328,Table2!$B$1:$C$21,MATCH("MP",Table2!$B$1:$C$1,0),0),"")</f>
        <v>9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Mackenzie Hunt</v>
      </c>
      <c r="Y328" s="42">
        <f>API!AC328</f>
        <v>0</v>
      </c>
    </row>
    <row r="329" spans="1:25">
      <c r="A329" s="31" t="str">
        <f>IF([1]FINAL!A329=0,"",[1]FINAL!A329)</f>
        <v>Fraser Forster</v>
      </c>
      <c r="B329" s="31" t="str">
        <f>IF([1]FINAL!B329=0,"",[1]FINAL!B329)</f>
        <v>Forster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TOT</v>
      </c>
      <c r="F329" s="43">
        <f>IFERROR(VLOOKUP($E329,Table2!$B$1:$C$21,MATCH("MP",Table2!$B$1:$C$1,0),0),"")</f>
        <v>9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Alex Iwobi</v>
      </c>
      <c r="Y329" s="42">
        <f>API!AC329</f>
        <v>9</v>
      </c>
    </row>
    <row r="330" spans="1:25">
      <c r="A330" s="31" t="str">
        <f>IF([1]FINAL!A330=0,"",[1]FINAL!A330)</f>
        <v>Brandon Austin</v>
      </c>
      <c r="B330" s="31" t="str">
        <f>IF([1]FINAL!B330=0,"",[1]FINAL!B330)</f>
        <v>Austin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TOT</v>
      </c>
      <c r="F330" s="43">
        <f>IFERROR(VLOOKUP($E330,Table2!$B$1:$C$21,MATCH("MP",Table2!$B$1:$C$1,0),0),"")</f>
        <v>9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Andreas Hoelgebaum Pereira</v>
      </c>
      <c r="Y330" s="42">
        <f>API!AC330</f>
        <v>28</v>
      </c>
    </row>
    <row r="331" spans="1:25">
      <c r="A331" s="31" t="str">
        <f>IF([1]FINAL!A331=0,"",[1]FINAL!A331)</f>
        <v>Harry Kane</v>
      </c>
      <c r="B331" s="31" t="str">
        <f>IF([1]FINAL!B331=0,"",[1]FINAL!B331)</f>
        <v>Kane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TOT</v>
      </c>
      <c r="F331" s="43">
        <f>IFERROR(VLOOKUP($E331,Table2!$B$1:$C$21,MATCH("MP",Table2!$B$1:$C$1,0),0),"")</f>
        <v>9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Tom Cairney</v>
      </c>
      <c r="Y331" s="42">
        <f>API!AC331</f>
        <v>10</v>
      </c>
    </row>
    <row r="332" spans="1:25">
      <c r="A332" s="31" t="str">
        <f>IF([1]FINAL!A332=0,"",[1]FINAL!A332)</f>
        <v>Ryan Sessegnon</v>
      </c>
      <c r="B332" s="31" t="str">
        <f>IF([1]FINAL!B332=0,"",[1]FINAL!B332)</f>
        <v>Sessegnon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TOT</v>
      </c>
      <c r="F332" s="43">
        <f>IFERROR(VLOOKUP($E332,Table2!$B$1:$C$21,MATCH("MP",Table2!$B$1:$C$1,0),0),"")</f>
        <v>9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Ivan Neves Abreu Cavaleiro</v>
      </c>
      <c r="Y332" s="42">
        <f>API!AC332</f>
        <v>0</v>
      </c>
    </row>
    <row r="333" spans="1:25">
      <c r="A333" s="31" t="str">
        <f>IF([1]FINAL!A333=0,"",[1]FINAL!A333)</f>
        <v>Eric Dier</v>
      </c>
      <c r="B333" s="31" t="str">
        <f>IF([1]FINAL!B333=0,"",[1]FINAL!B333)</f>
        <v>Dier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TOT</v>
      </c>
      <c r="F333" s="43">
        <f>IFERROR(VLOOKUP($E333,Table2!$B$1:$C$21,MATCH("MP",Table2!$B$1:$C$1,0),0),"")</f>
        <v>9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Bobby De Cordova-Reid</v>
      </c>
      <c r="Y333" s="42">
        <f>API!AC333</f>
        <v>29</v>
      </c>
    </row>
    <row r="334" spans="1:25">
      <c r="A334" s="31" t="str">
        <f>IF([1]FINAL!A334=0,"",[1]FINAL!A334)</f>
        <v>Japhet Tanganga</v>
      </c>
      <c r="B334" s="31" t="str">
        <f>IF([1]FINAL!B334=0,"",[1]FINAL!B334)</f>
        <v>Tanganga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TOT</v>
      </c>
      <c r="F334" s="43">
        <f>IFERROR(VLOOKUP($E334,Table2!$B$1:$C$21,MATCH("MP",Table2!$B$1:$C$1,0),0),"")</f>
        <v>9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Issa Diop</v>
      </c>
      <c r="Y334" s="42">
        <f>API!AC334</f>
        <v>23</v>
      </c>
    </row>
    <row r="335" spans="1:25">
      <c r="A335" s="31" t="str">
        <f>IF([1]FINAL!A335=0,"",[1]FINAL!A335)</f>
        <v>Djed Spence</v>
      </c>
      <c r="B335" s="31" t="str">
        <f>IF([1]FINAL!B335=0,"",[1]FINAL!B335)</f>
        <v>Spence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9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Tyrese Francois</v>
      </c>
      <c r="Y335" s="42">
        <f>API!AC335</f>
        <v>0</v>
      </c>
    </row>
    <row r="336" spans="1:25">
      <c r="A336" s="31" t="str">
        <f>IF([1]FINAL!A336=0,"",[1]FINAL!A336)</f>
        <v>Joe Rodon</v>
      </c>
      <c r="B336" s="31" t="str">
        <f>IF([1]FINAL!B336=0,"",[1]FINAL!B336)</f>
        <v>Rodon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TOT</v>
      </c>
      <c r="F336" s="43">
        <f>IFERROR(VLOOKUP($E336,Table2!$B$1:$C$21,MATCH("MP",Table2!$B$1:$C$1,0),0),"")</f>
        <v>9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Anthony Knockaert</v>
      </c>
      <c r="Y336" s="42">
        <f>API!AC336</f>
        <v>0</v>
      </c>
    </row>
    <row r="337" spans="1:25">
      <c r="A337" s="31" t="str">
        <f>IF([1]FINAL!A337=0,"",[1]FINAL!A337)</f>
        <v>Ismaila Coulibaly</v>
      </c>
      <c r="B337" s="31" t="str">
        <f>IF([1]FINAL!B337=0,"",[1]FINAL!B337)</f>
        <v>Coulibaly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SHU</v>
      </c>
      <c r="F337" s="43">
        <f>IFERROR(VLOOKUP($E337,Table2!$B$1:$C$21,MATCH("MP",Table2!$B$1:$C$1,0),0),"")</f>
        <v>9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Terence Kongolo</v>
      </c>
      <c r="Y337" s="42">
        <f>API!AC337</f>
        <v>0</v>
      </c>
    </row>
    <row r="338" spans="1:25">
      <c r="A338" s="31" t="str">
        <f>IF([1]FINAL!A338=0,"",[1]FINAL!A338)</f>
        <v>John Fleck</v>
      </c>
      <c r="B338" s="31" t="str">
        <f>IF([1]FINAL!B338=0,"",[1]FINAL!B338)</f>
        <v>Fleck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SHU</v>
      </c>
      <c r="F338" s="43">
        <f>IFERROR(VLOOKUP($E338,Table2!$B$1:$C$21,MATCH("MP",Table2!$B$1:$C$1,0),0),"")</f>
        <v>9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0</v>
      </c>
      <c r="X338" s="42" t="str">
        <f>API!M338&amp;" "&amp;API!V338</f>
        <v>Bernd Leno</v>
      </c>
      <c r="Y338" s="42">
        <f>API!AC338</f>
        <v>40</v>
      </c>
    </row>
    <row r="339" spans="1:25">
      <c r="A339" s="31" t="str">
        <f>IF([1]FINAL!A339=0,"",[1]FINAL!A339)</f>
        <v>Anis Slimane</v>
      </c>
      <c r="B339" s="31" t="str">
        <f>IF([1]FINAL!B339=0,"",[1]FINAL!B339)</f>
        <v>Slimane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9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1</v>
      </c>
      <c r="X339" s="42" t="str">
        <f>API!M339&amp;" "&amp;API!V339</f>
        <v>Saša Lukić</v>
      </c>
      <c r="Y339" s="42">
        <f>API!AC339</f>
        <v>9</v>
      </c>
    </row>
    <row r="340" spans="1:25">
      <c r="A340" s="31" t="str">
        <f>IF([1]FINAL!A340=0,"",[1]FINAL!A340)</f>
        <v>Jordan Amissah</v>
      </c>
      <c r="B340" s="31" t="str">
        <f>IF([1]FINAL!B340=0,"",[1]FINAL!B340)</f>
        <v>Amissah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SHU</v>
      </c>
      <c r="F340" s="43">
        <f>IFERROR(VLOOKUP($E340,Table2!$B$1:$C$21,MATCH("MP",Table2!$B$1:$C$1,0),0),"")</f>
        <v>9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Kevin Mbabu</v>
      </c>
      <c r="Y340" s="42">
        <f>API!AC340</f>
        <v>0</v>
      </c>
    </row>
    <row r="341" spans="1:25">
      <c r="A341" s="31" t="str">
        <f>IF([1]FINAL!A341=0,"",[1]FINAL!A341)</f>
        <v>Adam Davies</v>
      </c>
      <c r="B341" s="31" t="str">
        <f>IF([1]FINAL!B341=0,"",[1]FINAL!B341)</f>
        <v>A.Davies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9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0</v>
      </c>
      <c r="X341" s="42" t="str">
        <f>API!M341&amp;" "&amp;API!V341</f>
        <v>Aleksandar Mitrović</v>
      </c>
      <c r="Y341" s="42">
        <f>API!AC341</f>
        <v>1</v>
      </c>
    </row>
    <row r="342" spans="1:25">
      <c r="A342" s="31" t="str">
        <f>IF([1]FINAL!A342=0,"",[1]FINAL!A342)</f>
        <v>Wes Foderingham</v>
      </c>
      <c r="B342" s="31" t="str">
        <f>IF([1]FINAL!B342=0,"",[1]FINAL!B342)</f>
        <v>Foderingham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SHU</v>
      </c>
      <c r="F342" s="43">
        <f>IFERROR(VLOOKUP($E342,Table2!$B$1:$C$21,MATCH("MP",Table2!$B$1:$C$1,0),0),"")</f>
        <v>9</v>
      </c>
      <c r="G342" s="32">
        <f>IFERROR(VLOOKUP(A342,PlayingTime!$B$1:$Z$999,MATCH("Min",PlayingTime!$B$2:$Z$2,0),0),0)</f>
        <v>810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810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19</v>
      </c>
      <c r="X342" s="42" t="str">
        <f>API!M342&amp;" "&amp;API!V342</f>
        <v>Rodrigo Muniz Carvalho</v>
      </c>
      <c r="Y342" s="42">
        <f>API!AC342</f>
        <v>3</v>
      </c>
    </row>
    <row r="343" spans="1:25">
      <c r="A343" s="31" t="str">
        <f>IF([1]FINAL!A343=0,"",[1]FINAL!A343)</f>
        <v>Daniel Jebbison</v>
      </c>
      <c r="B343" s="31" t="str">
        <f>IF([1]FINAL!B343=0,"",[1]FINAL!B343)</f>
        <v>Jebbison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SHU</v>
      </c>
      <c r="F343" s="43">
        <f>IFERROR(VLOOKUP($E343,Table2!$B$1:$C$21,MATCH("MP",Table2!$B$1:$C$1,0),0),"")</f>
        <v>9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João Palhinha Gonçalves</v>
      </c>
      <c r="Y343" s="42">
        <f>API!AC343</f>
        <v>20</v>
      </c>
    </row>
    <row r="344" spans="1:25">
      <c r="A344" s="31" t="str">
        <f>IF([1]FINAL!A344=0,"",[1]FINAL!A344)</f>
        <v>Iliman Ndiaye</v>
      </c>
      <c r="B344" s="31" t="str">
        <f>IF([1]FINAL!B344=0,"",[1]FINAL!B344)</f>
        <v>Ndiaye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SHU</v>
      </c>
      <c r="F344" s="43">
        <f>IFERROR(VLOOKUP($E344,Table2!$B$1:$C$21,MATCH("MP",Table2!$B$1:$C$1,0),0),"")</f>
        <v>9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Tim Ream</v>
      </c>
      <c r="Y344" s="42">
        <f>API!AC344</f>
        <v>29</v>
      </c>
    </row>
    <row r="345" spans="1:25">
      <c r="A345" s="31" t="str">
        <f>IF([1]FINAL!A345=0,"",[1]FINAL!A345)</f>
        <v>Bénie Traoré</v>
      </c>
      <c r="B345" s="31" t="str">
        <f>IF([1]FINAL!B345=0,"",[1]FINAL!B345)</f>
        <v>T.Bénie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9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9</v>
      </c>
      <c r="X345" s="42" t="str">
        <f>API!M345&amp;" "&amp;API!V345</f>
        <v>Harrison Reed</v>
      </c>
      <c r="Y345" s="42">
        <f>API!AC345</f>
        <v>20</v>
      </c>
    </row>
    <row r="346" spans="1:25">
      <c r="A346" s="31" t="str">
        <f>IF([1]FINAL!A346=0,"",[1]FINAL!A346)</f>
        <v>Max Lowe</v>
      </c>
      <c r="B346" s="31" t="str">
        <f>IF([1]FINAL!B346=0,"",[1]FINAL!B346)</f>
        <v>Lowe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9</v>
      </c>
      <c r="G346" s="32">
        <f>IFERROR(VLOOKUP(A346,PlayingTime!$B$1:$Z$999,MATCH("Min",PlayingTime!$B$2:$Z$2,0),0),0)</f>
        <v>124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124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3</v>
      </c>
      <c r="X346" s="42" t="str">
        <f>API!M346&amp;" "&amp;API!V346</f>
        <v>Antonee Robinson</v>
      </c>
      <c r="Y346" s="42">
        <f>API!AC346</f>
        <v>16</v>
      </c>
    </row>
    <row r="347" spans="1:25">
      <c r="A347" s="31" t="str">
        <f>IF([1]FINAL!A347=0,"",[1]FINAL!A347)</f>
        <v>Rhys Norrington-Davies</v>
      </c>
      <c r="B347" s="31" t="str">
        <f>IF([1]FINAL!B347=0,"",[1]FINAL!B347)</f>
        <v>Norrington-Davies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SHU</v>
      </c>
      <c r="F347" s="43">
        <f>IFERROR(VLOOKUP($E347,Table2!$B$1:$C$21,MATCH("MP",Table2!$B$1:$C$1,0),0),"")</f>
        <v>9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0</v>
      </c>
      <c r="X347" s="42" t="str">
        <f>API!M347&amp;" "&amp;API!V347</f>
        <v>Marek Rodák</v>
      </c>
      <c r="Y347" s="42">
        <f>API!AC347</f>
        <v>-1</v>
      </c>
    </row>
    <row r="348" spans="1:25">
      <c r="A348" s="31" t="str">
        <f>IF([1]FINAL!A348=0,"",[1]FINAL!A348)</f>
        <v>Lewis O'Brien</v>
      </c>
      <c r="B348" s="31" t="str">
        <f>IF([1]FINAL!B348=0,"",[1]FINAL!B348)</f>
        <v>O'Brien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NFO</v>
      </c>
      <c r="F348" s="43">
        <f>IFERROR(VLOOKUP($E348,Table2!$B$1:$C$21,MATCH("MP",Table2!$B$1:$C$1,0),0),"")</f>
        <v>9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Kenny Tete</v>
      </c>
      <c r="Y348" s="42">
        <f>API!AC348</f>
        <v>12</v>
      </c>
    </row>
    <row r="349" spans="1:25">
      <c r="A349" s="31" t="str">
        <f>IF([1]FINAL!A349=0,"",[1]FINAL!A349)</f>
        <v>Remo Freuler</v>
      </c>
      <c r="B349" s="31" t="str">
        <f>IF([1]FINAL!B349=0,"",[1]FINAL!B349)</f>
        <v>Freuler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NFO</v>
      </c>
      <c r="F349" s="43">
        <f>IFERROR(VLOOKUP($E349,Table2!$B$1:$C$21,MATCH("MP",Table2!$B$1:$C$1,0),0),"")</f>
        <v>9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Tosin Adarabioyo</v>
      </c>
      <c r="Y349" s="42">
        <f>API!AC349</f>
        <v>1</v>
      </c>
    </row>
    <row r="350" spans="1:25">
      <c r="A350" s="31" t="str">
        <f>IF([1]FINAL!A350=0,"",[1]FINAL!A350)</f>
        <v>Jonjo Shelvey</v>
      </c>
      <c r="B350" s="31" t="str">
        <f>IF([1]FINAL!B350=0,"",[1]FINAL!B350)</f>
        <v>J.Shelvey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NFO</v>
      </c>
      <c r="F350" s="43">
        <f>IFERROR(VLOOKUP($E350,Table2!$B$1:$C$21,MATCH("MP",Table2!$B$1:$C$1,0),0),"")</f>
        <v>9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Carlos Vinícius Alves Morais</v>
      </c>
      <c r="Y350" s="42">
        <f>API!AC350</f>
        <v>12</v>
      </c>
    </row>
    <row r="351" spans="1:25">
      <c r="A351" s="31" t="str">
        <f>IF([1]FINAL!A351=0,"",[1]FINAL!A351)</f>
        <v>Alex Mighten</v>
      </c>
      <c r="B351" s="31" t="str">
        <f>IF([1]FINAL!B351=0,"",[1]FINAL!B351)</f>
        <v>Mighten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NFO</v>
      </c>
      <c r="F351" s="43">
        <f>IFERROR(VLOOKUP($E351,Table2!$B$1:$C$21,MATCH("MP",Table2!$B$1:$C$1,0),0),"")</f>
        <v>9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0</v>
      </c>
      <c r="X351" s="42" t="str">
        <f>API!M351&amp;" "&amp;API!V351</f>
        <v>Harry Wilson</v>
      </c>
      <c r="Y351" s="42">
        <f>API!AC351</f>
        <v>16</v>
      </c>
    </row>
    <row r="352" spans="1:25">
      <c r="A352" s="31" t="str">
        <f>IF([1]FINAL!A352=0,"",[1]FINAL!A352)</f>
        <v>Harry Arter</v>
      </c>
      <c r="B352" s="31" t="str">
        <f>IF([1]FINAL!B352=0,"",[1]FINAL!B352)</f>
        <v>Arter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NFO</v>
      </c>
      <c r="F352" s="43">
        <f>IFERROR(VLOOKUP($E352,Table2!$B$1:$C$21,MATCH("MP",Table2!$B$1:$C$1,0),0),"")</f>
        <v>9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Raúl Jiménez</v>
      </c>
      <c r="Y352" s="42">
        <f>API!AC352</f>
        <v>12</v>
      </c>
    </row>
    <row r="353" spans="1:25">
      <c r="A353" s="31" t="str">
        <f>IF([1]FINAL!A353=0,"",[1]FINAL!A353)</f>
        <v>Braian Ojeda Rodríguez</v>
      </c>
      <c r="B353" s="31" t="str">
        <f>IF([1]FINAL!B353=0,"",[1]FINAL!B353)</f>
        <v>Ojeda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NFO</v>
      </c>
      <c r="F353" s="43">
        <f>IFERROR(VLOOKUP($E353,Table2!$B$1:$C$21,MATCH("MP",Table2!$B$1:$C$1,0),0),"")</f>
        <v>9</v>
      </c>
      <c r="G353" s="32">
        <f>IFERROR(VLOOKUP(A353,PlayingTime!$B$1:$Z$999,MATCH("Min",PlayingTime!$B$2:$Z$2,0),0),0)</f>
        <v>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0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Willian Borges da Silva</v>
      </c>
      <c r="Y353" s="42">
        <f>API!AC353</f>
        <v>25</v>
      </c>
    </row>
    <row r="354" spans="1:25">
      <c r="A354" s="31" t="str">
        <f>IF([1]FINAL!A354=0,"",[1]FINAL!A354)</f>
        <v>Wayne Hennessey</v>
      </c>
      <c r="B354" s="31" t="str">
        <f>IF([1]FINAL!B354=0,"",[1]FINAL!B354)</f>
        <v>Hennessey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9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Calvin Bassey</v>
      </c>
      <c r="Y354" s="42">
        <f>API!AC354</f>
        <v>2</v>
      </c>
    </row>
    <row r="355" spans="1:25">
      <c r="A355" s="31" t="str">
        <f>IF([1]FINAL!A355=0,"",[1]FINAL!A355)</f>
        <v>Sam Surridge</v>
      </c>
      <c r="B355" s="31" t="str">
        <f>IF([1]FINAL!B355=0,"",[1]FINAL!B355)</f>
        <v>Surridge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NFO</v>
      </c>
      <c r="F355" s="43">
        <f>IFERROR(VLOOKUP($E355,Table2!$B$1:$C$21,MATCH("MP",Table2!$B$1:$C$1,0),0),"")</f>
        <v>9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Luc De Fougerolles</v>
      </c>
      <c r="Y355" s="42">
        <f>API!AC355</f>
        <v>0</v>
      </c>
    </row>
    <row r="356" spans="1:25">
      <c r="A356" s="31" t="str">
        <f>IF([1]FINAL!A356=0,"",[1]FINAL!A356)</f>
        <v>Emmanuel Dennis</v>
      </c>
      <c r="B356" s="31" t="str">
        <f>IF([1]FINAL!B356=0,"",[1]FINAL!B356)</f>
        <v>Dennis</v>
      </c>
      <c r="C356" s="31" t="str">
        <f>IF([1]FINAL!C356=0,"",[1]FINAL!C356)</f>
        <v>E Dennis</v>
      </c>
      <c r="D356" s="31" t="str">
        <f>IF([1]FINAL!D356=0,"",[1]FINAL!D356)</f>
        <v/>
      </c>
      <c r="E356" s="42" t="str">
        <f>[1]FINAL!M356</f>
        <v>NFO</v>
      </c>
      <c r="F356" s="43">
        <f>IFERROR(VLOOKUP($E356,Table2!$B$1:$C$21,MATCH("MP",Table2!$B$1:$C$1,0),0),"")</f>
        <v>9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Jay Stansfield</v>
      </c>
      <c r="Y356" s="42">
        <f>API!AC356</f>
        <v>0</v>
      </c>
    </row>
    <row r="357" spans="1:25">
      <c r="A357" s="31" t="str">
        <f>IF([1]FINAL!A357=0,"",[1]FINAL!A357)</f>
        <v>Steve Cook</v>
      </c>
      <c r="B357" s="31" t="str">
        <f>IF([1]FINAL!B357=0,"",[1]FINAL!B357)</f>
        <v>Cook</v>
      </c>
      <c r="C357" s="31" t="str">
        <f>IF([1]FINAL!C357=0,"",[1]FINAL!C357)</f>
        <v>S Cook</v>
      </c>
      <c r="D357" s="31" t="str">
        <f>IF([1]FINAL!D357=0,"",[1]FINAL!D357)</f>
        <v/>
      </c>
      <c r="E357" s="42" t="str">
        <f>[1]FINAL!M357</f>
        <v>NFO</v>
      </c>
      <c r="F357" s="43">
        <f>IFERROR(VLOOKUP($E357,Table2!$B$1:$C$21,MATCH("MP",Table2!$B$1:$C$1,0),0),"")</f>
        <v>9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0</v>
      </c>
      <c r="X357" s="42" t="str">
        <f>API!M357&amp;" "&amp;API!V357</f>
        <v>Matthew Dibley-Dias</v>
      </c>
      <c r="Y357" s="42">
        <f>API!AC357</f>
        <v>0</v>
      </c>
    </row>
    <row r="358" spans="1:25">
      <c r="A358" s="31" t="str">
        <f>IF([1]FINAL!A358=0,"",[1]FINAL!A358)</f>
        <v>Giulian Biancone</v>
      </c>
      <c r="B358" s="31" t="str">
        <f>IF([1]FINAL!B358=0,"",[1]FINAL!B358)</f>
        <v>Biancone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NFO</v>
      </c>
      <c r="F358" s="43">
        <f>IFERROR(VLOOKUP($E358,Table2!$B$1:$C$21,MATCH("MP",Table2!$B$1:$C$1,0),0),"")</f>
        <v>9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Adama Traoré</v>
      </c>
      <c r="Y358" s="42">
        <f>API!AC358</f>
        <v>3</v>
      </c>
    </row>
    <row r="359" spans="1:25">
      <c r="A359" s="31" t="str">
        <f>IF([1]FINAL!A359=0,"",[1]FINAL!A359)</f>
        <v>Mohamed Dräger</v>
      </c>
      <c r="B359" s="31" t="str">
        <f>IF([1]FINAL!B359=0,"",[1]FINAL!B359)</f>
        <v>Dräger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9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Luke Harris</v>
      </c>
      <c r="Y359" s="42">
        <f>API!AC359</f>
        <v>2</v>
      </c>
    </row>
    <row r="360" spans="1:25">
      <c r="A360" s="31" t="str">
        <f>IF([1]FINAL!A360=0,"",[1]FINAL!A360)</f>
        <v>Jonathan Panzo</v>
      </c>
      <c r="B360" s="31" t="str">
        <f>IF([1]FINAL!B360=0,"",[1]FINAL!B360)</f>
        <v>Panzo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NFO</v>
      </c>
      <c r="F360" s="43">
        <f>IFERROR(VLOOKUP($E360,Table2!$B$1:$C$21,MATCH("MP",Table2!$B$1:$C$1,0),0),"")</f>
        <v>9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0</v>
      </c>
      <c r="X360" s="42" t="str">
        <f>API!M360&amp;" "&amp;API!V360</f>
        <v>Timothy Castagne</v>
      </c>
      <c r="Y360" s="42">
        <f>API!AC360</f>
        <v>19</v>
      </c>
    </row>
    <row r="361" spans="1:25">
      <c r="A361" s="31" t="str">
        <f>IF([1]FINAL!A361=0,"",[1]FINAL!A361)</f>
        <v>Loïc Mbe Soh</v>
      </c>
      <c r="B361" s="31" t="str">
        <f>IF([1]FINAL!B361=0,"",[1]FINAL!B361)</f>
        <v>Mbe Soh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NFO</v>
      </c>
      <c r="F361" s="43">
        <f>IFERROR(VLOOKUP($E361,Table2!$B$1:$C$21,MATCH("MP",Table2!$B$1:$C$1,0),0),"")</f>
        <v>9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Steven Benda</v>
      </c>
      <c r="Y361" s="42">
        <f>API!AC361</f>
        <v>0</v>
      </c>
    </row>
    <row r="362" spans="1:25">
      <c r="A362" s="31" t="str">
        <f>IF([1]FINAL!A362=0,"",[1]FINAL!A362)</f>
        <v>Omar Richards</v>
      </c>
      <c r="B362" s="31" t="str">
        <f>IF([1]FINAL!B362=0,"",[1]FINAL!B362)</f>
        <v>O.Richards</v>
      </c>
      <c r="C362" s="31" t="str">
        <f>IF([1]FINAL!C362=0,"",[1]FINAL!C362)</f>
        <v>O Richards</v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9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Fodé Ballo-Touré</v>
      </c>
      <c r="Y362" s="42">
        <f>API!AC362</f>
        <v>0</v>
      </c>
    </row>
    <row r="363" spans="1:25">
      <c r="A363" s="31" t="str">
        <f>IF([1]FINAL!A363=0,"",[1]FINAL!A363)</f>
        <v>Richie Laryea</v>
      </c>
      <c r="B363" s="31" t="str">
        <f>IF([1]FINAL!B363=0,"",[1]FINAL!B363)</f>
        <v>Laryea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NFO</v>
      </c>
      <c r="F363" s="43">
        <f>IFERROR(VLOOKUP($E363,Table2!$B$1:$C$21,MATCH("MP",Table2!$B$1:$C$1,0),0),"")</f>
        <v>9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Adrián San Miguel del Castillo</v>
      </c>
      <c r="Y363" s="42">
        <f>API!AC363</f>
        <v>0</v>
      </c>
    </row>
    <row r="364" spans="1:25">
      <c r="A364" s="31" t="str">
        <f>IF([1]FINAL!A364=0,"",[1]FINAL!A364)</f>
        <v>Joe Willock</v>
      </c>
      <c r="B364" s="31" t="str">
        <f>IF([1]FINAL!B364=0,"",[1]FINAL!B364)</f>
        <v>Willock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NEW</v>
      </c>
      <c r="F364" s="43">
        <f>IFERROR(VLOOKUP($E364,Table2!$B$1:$C$21,MATCH("MP",Table2!$B$1:$C$1,0),0),"")</f>
        <v>9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0</v>
      </c>
      <c r="X364" s="42" t="str">
        <f>API!M364&amp;" "&amp;API!V364</f>
        <v>Trent Alexander-Arnold</v>
      </c>
      <c r="Y364" s="42">
        <f>API!AC364</f>
        <v>24</v>
      </c>
    </row>
    <row r="365" spans="1:25">
      <c r="A365" s="31" t="str">
        <f>IF([1]FINAL!A365=0,"",[1]FINAL!A365)</f>
        <v>Allan Saint-Maximin</v>
      </c>
      <c r="B365" s="31" t="str">
        <f>IF([1]FINAL!B365=0,"",[1]FINAL!B365)</f>
        <v>Saint-Maximin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NEW</v>
      </c>
      <c r="F365" s="43">
        <f>IFERROR(VLOOKUP($E365,Table2!$B$1:$C$21,MATCH("MP",Table2!$B$1:$C$1,0),0),"")</f>
        <v>9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Alisson Ramses Becker</v>
      </c>
      <c r="Y365" s="42">
        <f>API!AC365</f>
        <v>36</v>
      </c>
    </row>
    <row r="366" spans="1:25">
      <c r="A366" s="31" t="str">
        <f>IF([1]FINAL!A366=0,"",[1]FINAL!A366)</f>
        <v>Ryan Fraser</v>
      </c>
      <c r="B366" s="31" t="str">
        <f>IF([1]FINAL!B366=0,"",[1]FINAL!B366)</f>
        <v>Fraser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NEW</v>
      </c>
      <c r="F366" s="43">
        <f>IFERROR(VLOOKUP($E366,Table2!$B$1:$C$21,MATCH("MP",Table2!$B$1:$C$1,0),0),"")</f>
        <v>9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Stefan Bajcetic</v>
      </c>
      <c r="Y366" s="42">
        <f>API!AC366</f>
        <v>0</v>
      </c>
    </row>
    <row r="367" spans="1:25">
      <c r="A367" s="31" t="str">
        <f>IF([1]FINAL!A367=0,"",[1]FINAL!A367)</f>
        <v>Matt Ritchie</v>
      </c>
      <c r="B367" s="31" t="str">
        <f>IF([1]FINAL!B367=0,"",[1]FINAL!B367)</f>
        <v>Ritchie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NEW</v>
      </c>
      <c r="F367" s="43">
        <f>IFERROR(VLOOKUP($E367,Table2!$B$1:$C$21,MATCH("MP",Table2!$B$1:$C$1,0),0),"")</f>
        <v>9</v>
      </c>
      <c r="G367" s="32">
        <f>IFERROR(VLOOKUP(A367,PlayingTime!$B$1:$Z$999,MATCH("Min",PlayingTime!$B$2:$Z$2,0),0),0)</f>
        <v>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0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0</v>
      </c>
      <c r="X367" s="42" t="str">
        <f>API!M367&amp;" "&amp;API!V367</f>
        <v>Darwin Núñez Ribeiro</v>
      </c>
      <c r="Y367" s="42">
        <f>API!AC367</f>
        <v>37</v>
      </c>
    </row>
    <row r="368" spans="1:25">
      <c r="A368" s="31" t="str">
        <f>IF([1]FINAL!A368=0,"",[1]FINAL!A368)</f>
        <v>Jeff Hendrick</v>
      </c>
      <c r="B368" s="31" t="str">
        <f>IF([1]FINAL!B368=0,"",[1]FINAL!B368)</f>
        <v>Hendrick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NEW</v>
      </c>
      <c r="F368" s="43">
        <f>IFERROR(VLOOKUP($E368,Table2!$B$1:$C$21,MATCH("MP",Table2!$B$1:$C$1,0),0),"")</f>
        <v>9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Diogo Teixeira da Silva</v>
      </c>
      <c r="Y368" s="42">
        <f>API!AC368</f>
        <v>26</v>
      </c>
    </row>
    <row r="369" spans="1:25">
      <c r="A369" s="31" t="str">
        <f>IF([1]FINAL!A369=0,"",[1]FINAL!A369)</f>
        <v>Martin Dubravka</v>
      </c>
      <c r="B369" s="31" t="str">
        <f>IF([1]FINAL!B369=0,"",[1]FINAL!B369)</f>
        <v>Dubravka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NEW</v>
      </c>
      <c r="F369" s="43">
        <f>IFERROR(VLOOKUP($E369,Table2!$B$1:$C$21,MATCH("MP",Table2!$B$1:$C$1,0),0),"")</f>
        <v>9</v>
      </c>
      <c r="G369" s="32">
        <f>IFERROR(VLOOKUP(A369,PlayingTime!$B$1:$Z$999,MATCH("Min",PlayingTime!$B$2:$Z$2,0),0),0)</f>
        <v>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0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0</v>
      </c>
      <c r="X369" s="42" t="str">
        <f>API!M369&amp;" "&amp;API!V369</f>
        <v>Harvey Elliott</v>
      </c>
      <c r="Y369" s="42">
        <f>API!AC369</f>
        <v>9</v>
      </c>
    </row>
    <row r="370" spans="1:25">
      <c r="A370" s="31" t="str">
        <f>IF([1]FINAL!A370=0,"",[1]FINAL!A370)</f>
        <v>Karl Darlow</v>
      </c>
      <c r="B370" s="31" t="str">
        <f>IF([1]FINAL!B370=0,"",[1]FINAL!B370)</f>
        <v>Darlow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NEW</v>
      </c>
      <c r="F370" s="43">
        <f>IFERROR(VLOOKUP($E370,Table2!$B$1:$C$21,MATCH("MP",Table2!$B$1:$C$1,0),0),"")</f>
        <v>9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0</v>
      </c>
      <c r="X370" s="42" t="str">
        <f>API!M370&amp;" "&amp;API!V370</f>
        <v>Fabio Henrique Tavares</v>
      </c>
      <c r="Y370" s="42">
        <f>API!AC370</f>
        <v>0</v>
      </c>
    </row>
    <row r="371" spans="1:25">
      <c r="A371" s="31" t="str">
        <f>IF([1]FINAL!A371=0,"",[1]FINAL!A371)</f>
        <v>Javier Manquillo Gaitán</v>
      </c>
      <c r="B371" s="31" t="str">
        <f>IF([1]FINAL!B371=0,"",[1]FINAL!B371)</f>
        <v>Manquillo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NEW</v>
      </c>
      <c r="F371" s="43">
        <f>IFERROR(VLOOKUP($E371,Table2!$B$1:$C$21,MATCH("MP",Table2!$B$1:$C$1,0),0),"")</f>
        <v>9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0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0</v>
      </c>
      <c r="X371" s="42" t="str">
        <f>API!M371&amp;" "&amp;API!V371</f>
        <v>Cody Gakpo</v>
      </c>
      <c r="Y371" s="42">
        <f>API!AC371</f>
        <v>20</v>
      </c>
    </row>
    <row r="372" spans="1:25">
      <c r="A372" s="31" t="str">
        <f>IF([1]FINAL!A372=0,"",[1]FINAL!A372)</f>
        <v>Jamal Lewis</v>
      </c>
      <c r="B372" s="31" t="str">
        <f>IF([1]FINAL!B372=0,"",[1]FINAL!B372)</f>
        <v>J.Lewis</v>
      </c>
      <c r="C372" s="31" t="str">
        <f>IF([1]FINAL!C372=0,"",[1]FINAL!C372)</f>
        <v>J Lewis</v>
      </c>
      <c r="D372" s="31" t="str">
        <f>IF([1]FINAL!D372=0,"",[1]FINAL!D372)</f>
        <v/>
      </c>
      <c r="E372" s="42" t="str">
        <f>[1]FINAL!M372</f>
        <v>NEW</v>
      </c>
      <c r="F372" s="43">
        <f>IFERROR(VLOOKUP($E372,Table2!$B$1:$C$21,MATCH("MP",Table2!$B$1:$C$1,0),0),"")</f>
        <v>9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Joe Gomez</v>
      </c>
      <c r="Y372" s="42">
        <f>API!AC372</f>
        <v>15</v>
      </c>
    </row>
    <row r="373" spans="1:25">
      <c r="A373" s="31" t="str">
        <f>IF([1]FINAL!A373=0,"",[1]FINAL!A373)</f>
        <v>Emil Krafth</v>
      </c>
      <c r="B373" s="31" t="str">
        <f>IF([1]FINAL!B373=0,"",[1]FINAL!B373)</f>
        <v>Krafth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NEW</v>
      </c>
      <c r="F373" s="43">
        <f>IFERROR(VLOOKUP($E373,Table2!$B$1:$C$21,MATCH("MP",Table2!$B$1:$C$1,0),0),"")</f>
        <v>9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Jordan Henderson</v>
      </c>
      <c r="Y373" s="42">
        <f>API!AC373</f>
        <v>0</v>
      </c>
    </row>
    <row r="374" spans="1:25">
      <c r="A374" s="31" t="str">
        <f>IF([1]FINAL!A374=0,"",[1]FINAL!A374)</f>
        <v>Paul Dummett</v>
      </c>
      <c r="B374" s="31" t="str">
        <f>IF([1]FINAL!B374=0,"",[1]FINAL!B374)</f>
        <v>Dummett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NEW</v>
      </c>
      <c r="F374" s="43">
        <f>IFERROR(VLOOKUP($E374,Table2!$B$1:$C$21,MATCH("MP",Table2!$B$1:$C$1,0),0),"")</f>
        <v>9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Curtis Jones</v>
      </c>
      <c r="Y374" s="42">
        <f>API!AC374</f>
        <v>5</v>
      </c>
    </row>
    <row r="375" spans="1:25">
      <c r="A375" s="31" t="str">
        <f>IF([1]FINAL!A375=0,"",[1]FINAL!A375)</f>
        <v>Harrison Ashby</v>
      </c>
      <c r="B375" s="31" t="str">
        <f>IF([1]FINAL!B375=0,"",[1]FINAL!B375)</f>
        <v>Ashby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NEW</v>
      </c>
      <c r="F375" s="43">
        <f>IFERROR(VLOOKUP($E375,Table2!$B$1:$C$21,MATCH("MP",Table2!$B$1:$C$1,0),0),"")</f>
        <v>9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Caoimhin Kelleher</v>
      </c>
      <c r="Y375" s="42">
        <f>API!AC375</f>
        <v>0</v>
      </c>
    </row>
    <row r="376" spans="1:25">
      <c r="A376" s="31" t="str">
        <f>IF([1]FINAL!A376=0,"",[1]FINAL!A376)</f>
        <v>Frederico Rodrigues de Paula Santos</v>
      </c>
      <c r="B376" s="31" t="str">
        <f>IF([1]FINAL!B376=0,"",[1]FINAL!B376)</f>
        <v>Fred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MUN</v>
      </c>
      <c r="F376" s="43">
        <f>IFERROR(VLOOKUP($E376,Table2!$B$1:$C$21,MATCH("MP",Table2!$B$1:$C$1,0),0),"")</f>
        <v>9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Ibrahima Konaté</v>
      </c>
      <c r="Y376" s="42">
        <f>API!AC376</f>
        <v>12</v>
      </c>
    </row>
    <row r="377" spans="1:25">
      <c r="A377" s="31" t="str">
        <f>IF([1]FINAL!A377=0,"",[1]FINAL!A377)</f>
        <v>Amad Diallo</v>
      </c>
      <c r="B377" s="31" t="str">
        <f>IF([1]FINAL!B377=0,"",[1]FINAL!B377)</f>
        <v>Amad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MUN</v>
      </c>
      <c r="F377" s="43">
        <f>IFERROR(VLOOKUP($E377,Table2!$B$1:$C$21,MATCH("MP",Table2!$B$1:$C$1,0),0),"")</f>
        <v>9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Luis Díaz</v>
      </c>
      <c r="Y377" s="42">
        <f>API!AC377</f>
        <v>32</v>
      </c>
    </row>
    <row r="378" spans="1:25">
      <c r="A378" s="31" t="str">
        <f>IF([1]FINAL!A378=0,"",[1]FINAL!A378)</f>
        <v>Tom Heaton</v>
      </c>
      <c r="B378" s="31" t="str">
        <f>IF([1]FINAL!B378=0,"",[1]FINAL!B378)</f>
        <v>Heaton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MUN</v>
      </c>
      <c r="F378" s="43">
        <f>IFERROR(VLOOKUP($E378,Table2!$B$1:$C$21,MATCH("MP",Table2!$B$1:$C$1,0),0),"")</f>
        <v>9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Alexis Mac Allister</v>
      </c>
      <c r="Y378" s="42">
        <f>API!AC378</f>
        <v>16</v>
      </c>
    </row>
    <row r="379" spans="1:25">
      <c r="A379" s="31" t="str">
        <f>IF([1]FINAL!A379=0,"",[1]FINAL!A379)</f>
        <v>Tyrell Malacia</v>
      </c>
      <c r="B379" s="31" t="str">
        <f>IF([1]FINAL!B379=0,"",[1]FINAL!B379)</f>
        <v>Malacia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MUN</v>
      </c>
      <c r="F379" s="43">
        <f>IFERROR(VLOOKUP($E379,Table2!$B$1:$C$21,MATCH("MP",Table2!$B$1:$C$1,0),0),"")</f>
        <v>9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Joel Matip</v>
      </c>
      <c r="Y379" s="42">
        <f>API!AC379</f>
        <v>14</v>
      </c>
    </row>
    <row r="380" spans="1:25">
      <c r="A380" s="31" t="str">
        <f>IF([1]FINAL!A380=0,"",[1]FINAL!A380)</f>
        <v>Brandon Williams</v>
      </c>
      <c r="B380" s="31" t="str">
        <f>IF([1]FINAL!B380=0,"",[1]FINAL!B380)</f>
        <v>B.Williams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MUN</v>
      </c>
      <c r="F380" s="43">
        <f>IFERROR(VLOOKUP($E380,Table2!$B$1:$C$21,MATCH("MP",Table2!$B$1:$C$1,0),0),"")</f>
        <v>9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Nathaniel Phillips</v>
      </c>
      <c r="Y380" s="42">
        <f>API!AC380</f>
        <v>0</v>
      </c>
    </row>
    <row r="381" spans="1:25">
      <c r="A381" s="31" t="str">
        <f>IF([1]FINAL!A381=0,"",[1]FINAL!A381)</f>
        <v>Eric Bailly</v>
      </c>
      <c r="B381" s="31" t="str">
        <f>IF([1]FINAL!B381=0,"",[1]FINAL!B381)</f>
        <v>Bailly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MUN</v>
      </c>
      <c r="F381" s="43">
        <f>IFERROR(VLOOKUP($E381,Table2!$B$1:$C$21,MATCH("MP",Table2!$B$1:$C$1,0),0),"")</f>
        <v>9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Andrew Robertson</v>
      </c>
      <c r="Y381" s="42">
        <f>API!AC381</f>
        <v>26</v>
      </c>
    </row>
    <row r="382" spans="1:25">
      <c r="A382" s="31" t="str">
        <f>IF([1]FINAL!A382=0,"",[1]FINAL!A382)</f>
        <v>Alex Telles</v>
      </c>
      <c r="B382" s="31" t="str">
        <f>IF([1]FINAL!B382=0,"",[1]FINAL!B382)</f>
        <v>Alex Telles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MUN</v>
      </c>
      <c r="F382" s="43">
        <f>IFERROR(VLOOKUP($E382,Table2!$B$1:$C$21,MATCH("MP",Table2!$B$1:$C$1,0),0),"")</f>
        <v>9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Mohamed Salah</v>
      </c>
      <c r="Y382" s="42">
        <f>API!AC382</f>
        <v>75</v>
      </c>
    </row>
    <row r="383" spans="1:25">
      <c r="A383" s="31" t="str">
        <f>IF([1]FINAL!A383=0,"",[1]FINAL!A383)</f>
        <v>Riyad Mahrez</v>
      </c>
      <c r="B383" s="31" t="str">
        <f>IF([1]FINAL!B383=0,"",[1]FINAL!B383)</f>
        <v>Mahrez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MCI</v>
      </c>
      <c r="F383" s="43">
        <f>IFERROR(VLOOKUP($E383,Table2!$B$1:$C$21,MATCH("MP",Table2!$B$1:$C$1,0),0),"")</f>
        <v>9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Dominik Szoboszlai</v>
      </c>
      <c r="Y383" s="42">
        <f>API!AC383</f>
        <v>32</v>
      </c>
    </row>
    <row r="384" spans="1:25">
      <c r="A384" s="31" t="str">
        <f>IF([1]FINAL!A384=0,"",[1]FINAL!A384)</f>
        <v>Stefan Ortega Moreno</v>
      </c>
      <c r="B384" s="31" t="str">
        <f>IF([1]FINAL!B384=0,"",[1]FINAL!B384)</f>
        <v>Ortega Moreno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MCI</v>
      </c>
      <c r="F384" s="43">
        <f>IFERROR(VLOOKUP($E384,Table2!$B$1:$C$21,MATCH("MP",Table2!$B$1:$C$1,0),0),"")</f>
        <v>9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2</v>
      </c>
      <c r="X384" s="42" t="str">
        <f>API!M384&amp;" "&amp;API!V384</f>
        <v>Thiago Alcántara do Nascimento</v>
      </c>
      <c r="Y384" s="42">
        <f>API!AC384</f>
        <v>0</v>
      </c>
    </row>
    <row r="385" spans="1:25">
      <c r="A385" s="31" t="str">
        <f>IF([1]FINAL!A385=0,"",[1]FINAL!A385)</f>
        <v>Scott Carson</v>
      </c>
      <c r="B385" s="31" t="str">
        <f>IF([1]FINAL!B385=0,"",[1]FINAL!B385)</f>
        <v>Carson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MCI</v>
      </c>
      <c r="F385" s="43">
        <f>IFERROR(VLOOKUP($E385,Table2!$B$1:$C$21,MATCH("MP",Table2!$B$1:$C$1,0),0),"")</f>
        <v>9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Konstantinos Tsimikas</v>
      </c>
      <c r="Y385" s="42">
        <f>API!AC385</f>
        <v>7</v>
      </c>
    </row>
    <row r="386" spans="1:25">
      <c r="A386" s="31" t="str">
        <f>IF([1]FINAL!A386=0,"",[1]FINAL!A386)</f>
        <v>Zack Steffen</v>
      </c>
      <c r="B386" s="31" t="str">
        <f>IF([1]FINAL!B386=0,"",[1]FINAL!B386)</f>
        <v>Steffen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9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Sepp van den Berg</v>
      </c>
      <c r="Y386" s="42">
        <f>API!AC386</f>
        <v>0</v>
      </c>
    </row>
    <row r="387" spans="1:25">
      <c r="A387" s="31" t="str">
        <f>IF([1]FINAL!A387=0,"",[1]FINAL!A387)</f>
        <v>Aymeric Laporte</v>
      </c>
      <c r="B387" s="31" t="str">
        <f>IF([1]FINAL!B387=0,"",[1]FINAL!B387)</f>
        <v>Laporte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MCI</v>
      </c>
      <c r="F387" s="43">
        <f>IFERROR(VLOOKUP($E387,Table2!$B$1:$C$21,MATCH("MP",Table2!$B$1:$C$1,0),0),"")</f>
        <v>9</v>
      </c>
      <c r="G387" s="32">
        <f>IFERROR(VLOOKUP(A387,PlayingTime!$B$1:$Z$999,MATCH("Min",PlayingTime!$B$2:$Z$2,0),0),0)</f>
        <v>12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12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1</v>
      </c>
      <c r="X387" s="42" t="str">
        <f>API!M387&amp;" "&amp;API!V387</f>
        <v>Virgil van Dijk</v>
      </c>
      <c r="Y387" s="42">
        <f>API!AC387</f>
        <v>20</v>
      </c>
    </row>
    <row r="388" spans="1:25">
      <c r="A388" s="31" t="str">
        <f>IF([1]FINAL!A388=0,"",[1]FINAL!A388)</f>
        <v>João Cancelo</v>
      </c>
      <c r="B388" s="31" t="str">
        <f>IF([1]FINAL!B388=0,"",[1]FINAL!B388)</f>
        <v>Cancelo</v>
      </c>
      <c r="C388" s="31" t="str">
        <f>IF([1]FINAL!C388=0,"",[1]FINAL!C388)</f>
        <v>Joao Cancelo</v>
      </c>
      <c r="D388" s="31" t="str">
        <f>IF([1]FINAL!D388=0,"",[1]FINAL!D388)</f>
        <v/>
      </c>
      <c r="E388" s="42" t="str">
        <f>[1]FINAL!M388</f>
        <v>MCI</v>
      </c>
      <c r="F388" s="43">
        <f>IFERROR(VLOOKUP($E388,Table2!$B$1:$C$21,MATCH("MP",Table2!$B$1:$C$1,0),0),"")</f>
        <v>9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Jarell Quansah</v>
      </c>
      <c r="Y388" s="42">
        <f>API!AC388</f>
        <v>4</v>
      </c>
    </row>
    <row r="389" spans="1:25">
      <c r="A389" s="31" t="str">
        <f>IF([1]FINAL!A389=0,"",[1]FINAL!A389)</f>
        <v>John Stones</v>
      </c>
      <c r="B389" s="31" t="str">
        <f>IF([1]FINAL!B389=0,"",[1]FINAL!B389)</f>
        <v>Stones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9</v>
      </c>
      <c r="G389" s="32">
        <f>IFERROR(VLOOKUP(A389,PlayingTime!$B$1:$Z$999,MATCH("Min",PlayingTime!$B$2:$Z$2,0),0),0)</f>
        <v>97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97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3</v>
      </c>
      <c r="X389" s="42" t="str">
        <f>API!M389&amp;" "&amp;API!V389</f>
        <v>Bobby Clark</v>
      </c>
      <c r="Y389" s="42">
        <f>API!AC389</f>
        <v>0</v>
      </c>
    </row>
    <row r="390" spans="1:25">
      <c r="A390" s="31" t="str">
        <f>IF([1]FINAL!A390=0,"",[1]FINAL!A390)</f>
        <v>Luke Berry</v>
      </c>
      <c r="B390" s="31" t="str">
        <f>IF([1]FINAL!B390=0,"",[1]FINAL!B390)</f>
        <v>Berry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9</v>
      </c>
      <c r="G390" s="32">
        <f>IFERROR(VLOOKUP(A390,PlayingTime!$B$1:$Z$999,MATCH("Min",PlayingTime!$B$2:$Z$2,0),0),0)</f>
        <v>28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28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2</v>
      </c>
      <c r="X390" s="42" t="str">
        <f>API!M390&amp;" "&amp;API!V390</f>
        <v>Ben Doak</v>
      </c>
      <c r="Y390" s="42">
        <f>API!AC390</f>
        <v>1</v>
      </c>
    </row>
    <row r="391" spans="1:25">
      <c r="A391" s="31" t="str">
        <f>IF([1]FINAL!A391=0,"",[1]FINAL!A391)</f>
        <v>Allan Campbell</v>
      </c>
      <c r="B391" s="31" t="str">
        <f>IF([1]FINAL!B391=0,"",[1]FINAL!B391)</f>
        <v>Campbell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LUT</v>
      </c>
      <c r="F391" s="43">
        <f>IFERROR(VLOOKUP($E391,Table2!$B$1:$C$21,MATCH("MP",Table2!$B$1:$C$1,0),0),"")</f>
        <v>9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James McConnell</v>
      </c>
      <c r="Y391" s="42">
        <f>API!AC391</f>
        <v>0</v>
      </c>
    </row>
    <row r="392" spans="1:25">
      <c r="A392" s="31" t="str">
        <f>IF([1]FINAL!A392=0,"",[1]FINAL!A392)</f>
        <v>Jordan Clark</v>
      </c>
      <c r="B392" s="31" t="str">
        <f>IF([1]FINAL!B392=0,"",[1]FINAL!B392)</f>
        <v>Clark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9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Wataru Endo</v>
      </c>
      <c r="Y392" s="42">
        <f>API!AC392</f>
        <v>5</v>
      </c>
    </row>
    <row r="393" spans="1:25">
      <c r="A393" s="31" t="str">
        <f>IF([1]FINAL!A393=0,"",[1]FINAL!A393)</f>
        <v>Luke Freeman</v>
      </c>
      <c r="B393" s="31" t="str">
        <f>IF([1]FINAL!B393=0,"",[1]FINAL!B393)</f>
        <v>Freeman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LUT</v>
      </c>
      <c r="F393" s="43">
        <f>IFERROR(VLOOKUP($E393,Table2!$B$1:$C$21,MATCH("MP",Table2!$B$1:$C$1,0),0),"")</f>
        <v>9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Ryan Gravenberch</v>
      </c>
      <c r="Y393" s="42">
        <f>API!AC393</f>
        <v>7</v>
      </c>
    </row>
    <row r="394" spans="1:25">
      <c r="A394" s="31" t="str">
        <f>IF([1]FINAL!A394=0,"",[1]FINAL!A394)</f>
        <v>Carlos Mendes Gomes</v>
      </c>
      <c r="B394" s="31" t="str">
        <f>IF([1]FINAL!B394=0,"",[1]FINAL!B394)</f>
        <v>Mendes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LUT</v>
      </c>
      <c r="F394" s="43">
        <f>IFERROR(VLOOKUP($E394,Table2!$B$1:$C$21,MATCH("MP",Table2!$B$1:$C$1,0),0),"")</f>
        <v>9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Luke Chambers</v>
      </c>
      <c r="Y394" s="42">
        <f>API!AC394</f>
        <v>0</v>
      </c>
    </row>
    <row r="395" spans="1:25">
      <c r="A395" s="31" t="str">
        <f>IF([1]FINAL!A395=0,"",[1]FINAL!A395)</f>
        <v>Fred Onyedinma</v>
      </c>
      <c r="B395" s="31" t="str">
        <f>IF([1]FINAL!B395=0,"",[1]FINAL!B395)</f>
        <v>Onyedinma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LUT</v>
      </c>
      <c r="F395" s="43">
        <f>IFERROR(VLOOKUP($E395,Table2!$B$1:$C$21,MATCH("MP",Table2!$B$1:$C$1,0),0),"")</f>
        <v>9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Callum Scanlon</v>
      </c>
      <c r="Y395" s="42">
        <f>API!AC395</f>
        <v>0</v>
      </c>
    </row>
    <row r="396" spans="1:25">
      <c r="A396" s="31" t="str">
        <f>IF([1]FINAL!A396=0,"",[1]FINAL!A396)</f>
        <v>Dion Pereira</v>
      </c>
      <c r="B396" s="31" t="str">
        <f>IF([1]FINAL!B396=0,"",[1]FINAL!B396)</f>
        <v>Pereira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LUT</v>
      </c>
      <c r="F396" s="43">
        <f>IFERROR(VLOOKUP($E396,Table2!$B$1:$C$21,MATCH("MP",Table2!$B$1:$C$1,0),0),"")</f>
        <v>9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Albert Sambi Lokonga</v>
      </c>
      <c r="Y396" s="42">
        <f>API!AC396</f>
        <v>3</v>
      </c>
    </row>
    <row r="397" spans="1:25">
      <c r="A397" s="31" t="str">
        <f>IF([1]FINAL!A397=0,"",[1]FINAL!A397)</f>
        <v>Glen Rea</v>
      </c>
      <c r="B397" s="31" t="str">
        <f>IF([1]FINAL!B397=0,"",[1]FINAL!B397)</f>
        <v>Rea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LUT</v>
      </c>
      <c r="F397" s="43">
        <f>IFERROR(VLOOKUP($E397,Table2!$B$1:$C$21,MATCH("MP",Table2!$B$1:$C$1,0),0),"")</f>
        <v>9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Marvelous Nakamba</v>
      </c>
      <c r="Y397" s="42">
        <f>API!AC397</f>
        <v>15</v>
      </c>
    </row>
    <row r="398" spans="1:25">
      <c r="A398" s="31" t="str">
        <f>IF([1]FINAL!A398=0,"",[1]FINAL!A398)</f>
        <v>Elliot Thorpe</v>
      </c>
      <c r="B398" s="31" t="str">
        <f>IF([1]FINAL!B398=0,"",[1]FINAL!B398)</f>
        <v>Thorpe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9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Elijah Adebayo</v>
      </c>
      <c r="Y398" s="42">
        <f>API!AC398</f>
        <v>23</v>
      </c>
    </row>
    <row r="399" spans="1:25">
      <c r="A399" s="31" t="str">
        <f>IF([1]FINAL!A399=0,"",[1]FINAL!A399)</f>
        <v>Louie Watson</v>
      </c>
      <c r="B399" s="31" t="str">
        <f>IF([1]FINAL!B399=0,"",[1]FINAL!B399)</f>
        <v>Watson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LUT</v>
      </c>
      <c r="F399" s="43">
        <f>IFERROR(VLOOKUP($E399,Table2!$B$1:$C$21,MATCH("MP",Table2!$B$1:$C$1,0),0),"")</f>
        <v>9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Mads Juel Andersen</v>
      </c>
      <c r="Y399" s="42">
        <f>API!AC399</f>
        <v>13</v>
      </c>
    </row>
    <row r="400" spans="1:25">
      <c r="A400" s="31" t="str">
        <f>IF([1]FINAL!A400=0,"",[1]FINAL!A400)</f>
        <v>Matt Macey</v>
      </c>
      <c r="B400" s="31" t="str">
        <f>IF([1]FINAL!B400=0,"",[1]FINAL!B400)</f>
        <v>Macey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LUT</v>
      </c>
      <c r="F400" s="43">
        <f>IFERROR(VLOOKUP($E400,Table2!$B$1:$C$21,MATCH("MP",Table2!$B$1:$C$1,0),0),"")</f>
        <v>9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Amari'i Bell</v>
      </c>
      <c r="Y400" s="42">
        <f>API!AC400</f>
        <v>9</v>
      </c>
    </row>
    <row r="401" spans="1:25">
      <c r="A401" s="31" t="str">
        <f>IF([1]FINAL!A401=0,"",[1]FINAL!A401)</f>
        <v>James Shea</v>
      </c>
      <c r="B401" s="31" t="str">
        <f>IF([1]FINAL!B401=0,"",[1]FINAL!B401)</f>
        <v>Shea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LUT</v>
      </c>
      <c r="F401" s="43">
        <f>IFERROR(VLOOKUP($E401,Table2!$B$1:$C$21,MATCH("MP",Table2!$B$1:$C$1,0),0),"")</f>
        <v>9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Luke Berry</v>
      </c>
      <c r="Y401" s="42">
        <f>API!AC401</f>
        <v>2</v>
      </c>
    </row>
    <row r="402" spans="1:25">
      <c r="A402" s="31" t="str">
        <f>IF([1]FINAL!A402=0,"",[1]FINAL!A402)</f>
        <v>Jack Walton</v>
      </c>
      <c r="B402" s="31" t="str">
        <f>IF([1]FINAL!B402=0,"",[1]FINAL!B402)</f>
        <v>Walton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LUT</v>
      </c>
      <c r="F402" s="43">
        <f>IFERROR(VLOOKUP($E402,Table2!$B$1:$C$21,MATCH("MP",Table2!$B$1:$C$1,0),0),"")</f>
        <v>9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Reece Burke</v>
      </c>
      <c r="Y402" s="42">
        <f>API!AC402</f>
        <v>13</v>
      </c>
    </row>
    <row r="403" spans="1:25">
      <c r="A403" s="31" t="str">
        <f>IF([1]FINAL!A403=0,"",[1]FINAL!A403)</f>
        <v>John McAtee</v>
      </c>
      <c r="B403" s="31" t="str">
        <f>IF([1]FINAL!B403=0,"",[1]FINAL!B403)</f>
        <v>McAtee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LUT</v>
      </c>
      <c r="F403" s="43">
        <f>IFERROR(VLOOKUP($E403,Table2!$B$1:$C$21,MATCH("MP",Table2!$B$1:$C$1,0),0),"")</f>
        <v>9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Allan Campbell</v>
      </c>
      <c r="Y403" s="42">
        <f>API!AC403</f>
        <v>0</v>
      </c>
    </row>
    <row r="404" spans="1:25">
      <c r="A404" s="31" t="str">
        <f>IF([1]FINAL!A404=0,"",[1]FINAL!A404)</f>
        <v>Admiral Muskwe</v>
      </c>
      <c r="B404" s="31" t="str">
        <f>IF([1]FINAL!B404=0,"",[1]FINAL!B404)</f>
        <v>Muskwe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LUT</v>
      </c>
      <c r="F404" s="43">
        <f>IFERROR(VLOOKUP($E404,Table2!$B$1:$C$21,MATCH("MP",Table2!$B$1:$C$1,0),0),"")</f>
        <v>9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Jordan Clark</v>
      </c>
      <c r="Y404" s="42">
        <f>API!AC404</f>
        <v>0</v>
      </c>
    </row>
    <row r="405" spans="1:25">
      <c r="A405" s="31" t="str">
        <f>IF([1]FINAL!A405=0,"",[1]FINAL!A405)</f>
        <v>Aribim Pepple</v>
      </c>
      <c r="B405" s="31" t="str">
        <f>IF([1]FINAL!B405=0,"",[1]FINAL!B405)</f>
        <v>Pepple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LUT</v>
      </c>
      <c r="F405" s="43">
        <f>IFERROR(VLOOKUP($E405,Table2!$B$1:$C$21,MATCH("MP",Table2!$B$1:$C$1,0),0),"")</f>
        <v>9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Alfie Doughty</v>
      </c>
      <c r="Y405" s="42">
        <f>API!AC405</f>
        <v>19</v>
      </c>
    </row>
    <row r="406" spans="1:25">
      <c r="A406" s="31" t="str">
        <f>IF([1]FINAL!A406=0,"",[1]FINAL!A406)</f>
        <v>Joe Taylor</v>
      </c>
      <c r="B406" s="31" t="str">
        <f>IF([1]FINAL!B406=0,"",[1]FINAL!B406)</f>
        <v>Taylor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LUT</v>
      </c>
      <c r="F406" s="43">
        <f>IFERROR(VLOOKUP($E406,Table2!$B$1:$C$21,MATCH("MP",Table2!$B$1:$C$1,0),0),"")</f>
        <v>9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Luke Freeman</v>
      </c>
      <c r="Y406" s="42">
        <f>API!AC406</f>
        <v>0</v>
      </c>
    </row>
    <row r="407" spans="1:25">
      <c r="A407" s="31" t="str">
        <f>IF([1]FINAL!A407=0,"",[1]FINAL!A407)</f>
        <v>Gabriel Osho</v>
      </c>
      <c r="B407" s="31" t="str">
        <f>IF([1]FINAL!B407=0,"",[1]FINAL!B407)</f>
        <v>Osho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LUT</v>
      </c>
      <c r="F407" s="43">
        <f>IFERROR(VLOOKUP($E407,Table2!$B$1:$C$21,MATCH("MP",Table2!$B$1:$C$1,0),0),"")</f>
        <v>9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0</v>
      </c>
      <c r="X407" s="42" t="str">
        <f>API!M407&amp;" "&amp;API!V407</f>
        <v>Matt Macey</v>
      </c>
      <c r="Y407" s="42">
        <f>API!AC407</f>
        <v>0</v>
      </c>
    </row>
    <row r="408" spans="1:25">
      <c r="A408" s="31" t="str">
        <f>IF([1]FINAL!A408=0,"",[1]FINAL!A408)</f>
        <v>Dan Potts</v>
      </c>
      <c r="B408" s="31" t="str">
        <f>IF([1]FINAL!B408=0,"",[1]FINAL!B408)</f>
        <v>Potts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LUT</v>
      </c>
      <c r="F408" s="43">
        <f>IFERROR(VLOOKUP($E408,Table2!$B$1:$C$21,MATCH("MP",Table2!$B$1:$C$1,0),0),"")</f>
        <v>9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John McAtee</v>
      </c>
      <c r="Y408" s="42">
        <f>API!AC408</f>
        <v>0</v>
      </c>
    </row>
    <row r="409" spans="1:25">
      <c r="A409" s="31" t="str">
        <f>IF([1]FINAL!A409=0,"",[1]FINAL!A409)</f>
        <v>Stefan Bajcetic</v>
      </c>
      <c r="B409" s="31" t="str">
        <f>IF([1]FINAL!B409=0,"",[1]FINAL!B409)</f>
        <v>Bajcetic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LIV</v>
      </c>
      <c r="F409" s="43">
        <f>IFERROR(VLOOKUP($E409,Table2!$B$1:$C$21,MATCH("MP",Table2!$B$1:$C$1,0),0),"")</f>
        <v>9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Carlos Mendes Gomes</v>
      </c>
      <c r="Y409" s="42">
        <f>API!AC409</f>
        <v>0</v>
      </c>
    </row>
    <row r="410" spans="1:25">
      <c r="A410" s="31" t="str">
        <f>IF([1]FINAL!A410=0,"",[1]FINAL!A410)</f>
        <v>Jordan Henderson</v>
      </c>
      <c r="B410" s="31" t="str">
        <f>IF([1]FINAL!B410=0,"",[1]FINAL!B410)</f>
        <v>Henderson</v>
      </c>
      <c r="C410" s="31" t="str">
        <f>IF([1]FINAL!C410=0,"",[1]FINAL!C410)</f>
        <v>J Henderson</v>
      </c>
      <c r="D410" s="31" t="str">
        <f>IF([1]FINAL!D410=0,"",[1]FINAL!D410)</f>
        <v/>
      </c>
      <c r="E410" s="42" t="str">
        <f>[1]FINAL!M410</f>
        <v>LIV</v>
      </c>
      <c r="F410" s="43">
        <f>IFERROR(VLOOKUP($E410,Table2!$B$1:$C$21,MATCH("MP",Table2!$B$1:$C$1,0),0),"")</f>
        <v>9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Carlton Morris</v>
      </c>
      <c r="Y410" s="42">
        <f>API!AC410</f>
        <v>39</v>
      </c>
    </row>
    <row r="411" spans="1:25">
      <c r="A411" s="31" t="str">
        <f>IF([1]FINAL!A411=0,"",[1]FINAL!A411)</f>
        <v>Thiago Alcántara do Nascimento</v>
      </c>
      <c r="B411" s="31" t="str">
        <f>IF([1]FINAL!B411=0,"",[1]FINAL!B411)</f>
        <v>Thiago</v>
      </c>
      <c r="C411" s="31" t="str">
        <f>IF([1]FINAL!C411=0,"",[1]FINAL!C411)</f>
        <v>Thiago Alcántara</v>
      </c>
      <c r="D411" s="31" t="str">
        <f>IF([1]FINAL!D411=0,"",[1]FINAL!D411)</f>
        <v/>
      </c>
      <c r="E411" s="42" t="str">
        <f>[1]FINAL!M411</f>
        <v>LIV</v>
      </c>
      <c r="F411" s="43">
        <f>IFERROR(VLOOKUP($E411,Table2!$B$1:$C$21,MATCH("MP",Table2!$B$1:$C$1,0),0),"")</f>
        <v>9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Admiral Muskwe</v>
      </c>
      <c r="Y411" s="42">
        <f>API!AC411</f>
        <v>0</v>
      </c>
    </row>
    <row r="412" spans="1:25">
      <c r="A412" s="31" t="str">
        <f>IF([1]FINAL!A412=0,"",[1]FINAL!A412)</f>
        <v>Fabio Henrique Tavares</v>
      </c>
      <c r="B412" s="31" t="str">
        <f>IF([1]FINAL!B412=0,"",[1]FINAL!B412)</f>
        <v>Fabinho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LIV</v>
      </c>
      <c r="F412" s="43">
        <f>IFERROR(VLOOKUP($E412,Table2!$B$1:$C$21,MATCH("MP",Table2!$B$1:$C$1,0),0),"")</f>
        <v>9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Chiedozie Ogbene</v>
      </c>
      <c r="Y412" s="42">
        <f>API!AC412</f>
        <v>20</v>
      </c>
    </row>
    <row r="413" spans="1:25">
      <c r="A413" s="31" t="str">
        <f>IF([1]FINAL!A413=0,"",[1]FINAL!A413)</f>
        <v>Caoimhin Kelleher</v>
      </c>
      <c r="B413" s="31" t="str">
        <f>IF([1]FINAL!B413=0,"",[1]FINAL!B413)</f>
        <v>Kelleher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LIV</v>
      </c>
      <c r="F413" s="43">
        <f>IFERROR(VLOOKUP($E413,Table2!$B$1:$C$21,MATCH("MP",Table2!$B$1:$C$1,0),0),"")</f>
        <v>9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Fred Onyedinma</v>
      </c>
      <c r="Y413" s="42">
        <f>API!AC413</f>
        <v>0</v>
      </c>
    </row>
    <row r="414" spans="1:25">
      <c r="A414" s="31" t="str">
        <f>IF([1]FINAL!A414=0,"",[1]FINAL!A414)</f>
        <v>Adrián San Miguel del Castillo</v>
      </c>
      <c r="B414" s="31" t="str">
        <f>IF([1]FINAL!B414=0,"",[1]FINAL!B414)</f>
        <v>Adrián</v>
      </c>
      <c r="C414" s="31" t="str">
        <f>IF([1]FINAL!C414=0,"",[1]FINAL!C414)</f>
        <v>Adrian</v>
      </c>
      <c r="D414" s="31" t="str">
        <f>IF([1]FINAL!D414=0,"",[1]FINAL!D414)</f>
        <v/>
      </c>
      <c r="E414" s="42" t="str">
        <f>[1]FINAL!M414</f>
        <v>LIV</v>
      </c>
      <c r="F414" s="43">
        <f>IFERROR(VLOOKUP($E414,Table2!$B$1:$C$21,MATCH("MP",Table2!$B$1:$C$1,0),0),"")</f>
        <v>9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Gabriel Osho</v>
      </c>
      <c r="Y414" s="42">
        <f>API!AC414</f>
        <v>0</v>
      </c>
    </row>
    <row r="415" spans="1:25">
      <c r="A415" s="31" t="str">
        <f>IF([1]FINAL!A415=0,"",[1]FINAL!A415)</f>
        <v>Konstantinos Tsimikas</v>
      </c>
      <c r="B415" s="31" t="str">
        <f>IF([1]FINAL!B415=0,"",[1]FINAL!B415)</f>
        <v>Tsimikas</v>
      </c>
      <c r="C415" s="31" t="str">
        <f>IF([1]FINAL!C415=0,"",[1]FINAL!C415)</f>
        <v>Kostas Tsimikas</v>
      </c>
      <c r="D415" s="31" t="str">
        <f>IF([1]FINAL!D415=0,"",[1]FINAL!D415)</f>
        <v/>
      </c>
      <c r="E415" s="42" t="str">
        <f>[1]FINAL!M415</f>
        <v>LIV</v>
      </c>
      <c r="F415" s="43">
        <f>IFERROR(VLOOKUP($E415,Table2!$B$1:$C$21,MATCH("MP",Table2!$B$1:$C$1,0),0),"")</f>
        <v>9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66</v>
      </c>
      <c r="J415" s="32">
        <f>IFERROR(VLOOKUP(D415,PlayingTime!$B$1:$Z$999,MATCH("Min",PlayingTime!$B$2:$Z$2,0),0),0)</f>
        <v>0</v>
      </c>
      <c r="K415" s="37">
        <f t="shared" si="24"/>
        <v>66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0.1</v>
      </c>
      <c r="T415" s="31">
        <f>IFERROR(VLOOKUP(D415,PlayerStats!$B$1:$Z$999,MATCH("xAG",PlayerStats!$B$2:$Z$2,0),0),0)</f>
        <v>0</v>
      </c>
      <c r="U415" s="39">
        <f t="shared" si="26"/>
        <v>0.1</v>
      </c>
      <c r="V415" s="41">
        <f t="shared" si="27"/>
        <v>7</v>
      </c>
      <c r="X415" s="42" t="str">
        <f>API!M415&amp;" "&amp;API!V415</f>
        <v>Aribim Pepple</v>
      </c>
      <c r="Y415" s="42">
        <f>API!AC415</f>
        <v>0</v>
      </c>
    </row>
    <row r="416" spans="1:25">
      <c r="A416" s="31" t="str">
        <f>IF([1]FINAL!A416=0,"",[1]FINAL!A416)</f>
        <v>Nathaniel Phillips</v>
      </c>
      <c r="B416" s="31" t="str">
        <f>IF([1]FINAL!B416=0,"",[1]FINAL!B416)</f>
        <v>Phillips</v>
      </c>
      <c r="C416" s="31" t="str">
        <f>IF([1]FINAL!C416=0,"",[1]FINAL!C416)</f>
        <v>N Phillips</v>
      </c>
      <c r="D416" s="31" t="str">
        <f>IF([1]FINAL!D416=0,"",[1]FINAL!D416)</f>
        <v/>
      </c>
      <c r="E416" s="42" t="str">
        <f>[1]FINAL!M416</f>
        <v>LIV</v>
      </c>
      <c r="F416" s="43">
        <f>IFERROR(VLOOKUP($E416,Table2!$B$1:$C$21,MATCH("MP",Table2!$B$1:$C$1,0),0),"")</f>
        <v>9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Dion Pereira</v>
      </c>
      <c r="Y416" s="42">
        <f>API!AC416</f>
        <v>0</v>
      </c>
    </row>
    <row r="417" spans="1:25">
      <c r="A417" s="31" t="str">
        <f>IF([1]FINAL!A417=0,"",[1]FINAL!A417)</f>
        <v>Sepp van den Berg</v>
      </c>
      <c r="B417" s="31" t="str">
        <f>IF([1]FINAL!B417=0,"",[1]FINAL!B417)</f>
        <v>Van den Berg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LIV</v>
      </c>
      <c r="F417" s="43">
        <f>IFERROR(VLOOKUP($E417,Table2!$B$1:$C$21,MATCH("MP",Table2!$B$1:$C$1,0),0),"")</f>
        <v>9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Dan Potts</v>
      </c>
      <c r="Y417" s="42">
        <f>API!AC417</f>
        <v>0</v>
      </c>
    </row>
    <row r="418" spans="1:25">
      <c r="A418" s="31" t="str">
        <f>IF([1]FINAL!A418=0,"",[1]FINAL!A418)</f>
        <v>Tyrese Francois</v>
      </c>
      <c r="B418" s="31" t="str">
        <f>IF([1]FINAL!B418=0,"",[1]FINAL!B418)</f>
        <v>Francois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FUL</v>
      </c>
      <c r="F418" s="43">
        <f>IFERROR(VLOOKUP($E418,Table2!$B$1:$C$21,MATCH("MP",Table2!$B$1:$C$1,0),0),"")</f>
        <v>9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Glen Rea</v>
      </c>
      <c r="Y418" s="42">
        <f>API!AC418</f>
        <v>0</v>
      </c>
    </row>
    <row r="419" spans="1:25">
      <c r="A419" s="31" t="str">
        <f>IF([1]FINAL!A419=0,"",[1]FINAL!A419)</f>
        <v>Anthony Knockaert</v>
      </c>
      <c r="B419" s="31" t="str">
        <f>IF([1]FINAL!B419=0,"",[1]FINAL!B419)</f>
        <v>Knockaert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FUL</v>
      </c>
      <c r="F419" s="43">
        <f>IFERROR(VLOOKUP($E419,Table2!$B$1:$C$21,MATCH("MP",Table2!$B$1:$C$1,0),0),"")</f>
        <v>9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James Shea</v>
      </c>
      <c r="Y419" s="42">
        <f>API!AC419</f>
        <v>0</v>
      </c>
    </row>
    <row r="420" spans="1:25">
      <c r="A420" s="31" t="str">
        <f>IF([1]FINAL!A420=0,"",[1]FINAL!A420)</f>
        <v>Ivan Neves Abreu Cavaleiro</v>
      </c>
      <c r="B420" s="31" t="str">
        <f>IF([1]FINAL!B420=0,"",[1]FINAL!B420)</f>
        <v>I.Cavaleiro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FUL</v>
      </c>
      <c r="F420" s="43">
        <f>IFERROR(VLOOKUP($E420,Table2!$B$1:$C$21,MATCH("MP",Table2!$B$1:$C$1,0),0),"")</f>
        <v>9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Joe Taylor</v>
      </c>
      <c r="Y420" s="42">
        <f>API!AC420</f>
        <v>0</v>
      </c>
    </row>
    <row r="421" spans="1:25">
      <c r="A421" s="31" t="str">
        <f>IF([1]FINAL!A421=0,"",[1]FINAL!A421)</f>
        <v>Marek Rodák</v>
      </c>
      <c r="B421" s="31" t="str">
        <f>IF([1]FINAL!B421=0,"",[1]FINAL!B421)</f>
        <v>Rodák</v>
      </c>
      <c r="C421" s="31" t="str">
        <f>IF([1]FINAL!C421=0,"",[1]FINAL!C421)</f>
        <v>Rodak</v>
      </c>
      <c r="D421" s="31" t="str">
        <f>IF([1]FINAL!D421=0,"",[1]FINAL!D421)</f>
        <v/>
      </c>
      <c r="E421" s="42" t="str">
        <f>[1]FINAL!M421</f>
        <v>FUL</v>
      </c>
      <c r="F421" s="43">
        <f>IFERROR(VLOOKUP($E421,Table2!$B$1:$C$21,MATCH("MP",Table2!$B$1:$C$1,0),0),"")</f>
        <v>9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-1</v>
      </c>
      <c r="X421" s="42" t="str">
        <f>API!M421&amp;" "&amp;API!V421</f>
        <v>Elliot Thorpe</v>
      </c>
      <c r="Y421" s="42">
        <f>API!AC421</f>
        <v>0</v>
      </c>
    </row>
    <row r="422" spans="1:25">
      <c r="A422" s="31" t="str">
        <f>IF([1]FINAL!A422=0,"",[1]FINAL!A422)</f>
        <v>Rodrigo Muniz Carvalho</v>
      </c>
      <c r="B422" s="31" t="str">
        <f>IF([1]FINAL!B422=0,"",[1]FINAL!B422)</f>
        <v>Muniz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FUL</v>
      </c>
      <c r="F422" s="43">
        <f>IFERROR(VLOOKUP($E422,Table2!$B$1:$C$21,MATCH("MP",Table2!$B$1:$C$1,0),0),"")</f>
        <v>9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Jack Walton</v>
      </c>
      <c r="Y422" s="42">
        <f>API!AC422</f>
        <v>0</v>
      </c>
    </row>
    <row r="423" spans="1:25">
      <c r="A423" s="31" t="str">
        <f>IF([1]FINAL!A423=0,"",[1]FINAL!A423)</f>
        <v>Kevin Mbabu</v>
      </c>
      <c r="B423" s="31" t="str">
        <f>IF([1]FINAL!B423=0,"",[1]FINAL!B423)</f>
        <v>Mbabu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FUL</v>
      </c>
      <c r="F423" s="43">
        <f>IFERROR(VLOOKUP($E423,Table2!$B$1:$C$21,MATCH("MP",Table2!$B$1:$C$1,0),0),"")</f>
        <v>9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Louie Watson</v>
      </c>
      <c r="Y423" s="42">
        <f>API!AC423</f>
        <v>0</v>
      </c>
    </row>
    <row r="424" spans="1:25">
      <c r="A424" s="31" t="str">
        <f>IF([1]FINAL!A424=0,"",[1]FINAL!A424)</f>
        <v>Tosin Adarabioyo</v>
      </c>
      <c r="B424" s="31" t="str">
        <f>IF([1]FINAL!B424=0,"",[1]FINAL!B424)</f>
        <v>Tosin</v>
      </c>
      <c r="C424" s="31" t="str">
        <f>IF([1]FINAL!C424=0,"",[1]FINAL!C424)</f>
        <v>Adarabioyo</v>
      </c>
      <c r="D424" s="31" t="str">
        <f>IF([1]FINAL!D424=0,"",[1]FINAL!D424)</f>
        <v/>
      </c>
      <c r="E424" s="42" t="str">
        <f>[1]FINAL!M424</f>
        <v>FUL</v>
      </c>
      <c r="F424" s="43">
        <f>IFERROR(VLOOKUP($E424,Table2!$B$1:$C$21,MATCH("MP",Table2!$B$1:$C$1,0),0),"")</f>
        <v>9</v>
      </c>
      <c r="G424" s="32">
        <f>IFERROR(VLOOKUP(A424,PlayingTime!$B$1:$Z$999,MATCH("Min",PlayingTime!$B$2:$Z$2,0),0),0)</f>
        <v>2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Cauley Woodrow</v>
      </c>
      <c r="Y424" s="42">
        <f>API!AC424</f>
        <v>7</v>
      </c>
    </row>
    <row r="425" spans="1:25">
      <c r="A425" s="31" t="str">
        <f>IF([1]FINAL!A425=0,"",[1]FINAL!A425)</f>
        <v>Terence Kongolo</v>
      </c>
      <c r="B425" s="31" t="str">
        <f>IF([1]FINAL!B425=0,"",[1]FINAL!B425)</f>
        <v>Kongolo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FUL</v>
      </c>
      <c r="F425" s="43">
        <f>IFERROR(VLOOKUP($E425,Table2!$B$1:$C$21,MATCH("MP",Table2!$B$1:$C$1,0),0),"")</f>
        <v>9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Teden Mengi</v>
      </c>
      <c r="Y425" s="42">
        <f>API!AC425</f>
        <v>4</v>
      </c>
    </row>
    <row r="426" spans="1:25">
      <c r="A426" s="31" t="str">
        <f>IF([1]FINAL!A426=0,"",[1]FINAL!A426)</f>
        <v>Demarai Gray</v>
      </c>
      <c r="B426" s="31" t="str">
        <f>IF([1]FINAL!B426=0,"",[1]FINAL!B426)</f>
        <v>Gray</v>
      </c>
      <c r="C426" s="31" t="str">
        <f>IF([1]FINAL!C426=0,"",[1]FINAL!C426)</f>
        <v>D Gray</v>
      </c>
      <c r="D426" s="31" t="str">
        <f>IF([1]FINAL!D426=0,"",[1]FINAL!D426)</f>
        <v/>
      </c>
      <c r="E426" s="42" t="str">
        <f>[1]FINAL!M426</f>
        <v>EVE</v>
      </c>
      <c r="F426" s="43">
        <f>IFERROR(VLOOKUP($E426,Table2!$B$1:$C$21,MATCH("MP",Table2!$B$1:$C$1,0),0),"")</f>
        <v>9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Ryan Giles</v>
      </c>
      <c r="Y426" s="42">
        <f>API!AC426</f>
        <v>4</v>
      </c>
    </row>
    <row r="427" spans="1:25">
      <c r="A427" s="31" t="str">
        <f>IF([1]FINAL!A427=0,"",[1]FINAL!A427)</f>
        <v>Dele Alli</v>
      </c>
      <c r="B427" s="31" t="str">
        <f>IF([1]FINAL!B427=0,"",[1]FINAL!B427)</f>
        <v>Dele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EVE</v>
      </c>
      <c r="F427" s="43">
        <f>IFERROR(VLOOKUP($E427,Table2!$B$1:$C$21,MATCH("MP",Table2!$B$1:$C$1,0),0),"")</f>
        <v>9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Tom Lockyer</v>
      </c>
      <c r="Y427" s="42">
        <f>API!AC427</f>
        <v>18</v>
      </c>
    </row>
    <row r="428" spans="1:25">
      <c r="A428" s="31" t="str">
        <f>IF([1]FINAL!A428=0,"",[1]FINAL!A428)</f>
        <v>André Tavares Gomes</v>
      </c>
      <c r="B428" s="31" t="str">
        <f>IF([1]FINAL!B428=0,"",[1]FINAL!B428)</f>
        <v>André Gomes</v>
      </c>
      <c r="C428" s="31" t="str">
        <f>IF([1]FINAL!C428=0,"",[1]FINAL!C428)</f>
        <v>Gomes</v>
      </c>
      <c r="D428" s="31" t="str">
        <f>IF([1]FINAL!D428=0,"",[1]FINAL!D428)</f>
        <v/>
      </c>
      <c r="E428" s="42" t="str">
        <f>[1]FINAL!M428</f>
        <v>EVE</v>
      </c>
      <c r="F428" s="43">
        <f>IFERROR(VLOOKUP($E428,Table2!$B$1:$C$21,MATCH("MP",Table2!$B$1:$C$1,0),0),"")</f>
        <v>9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Pelly Ruddock Mpanzu</v>
      </c>
      <c r="Y428" s="42">
        <f>API!AC428</f>
        <v>14</v>
      </c>
    </row>
    <row r="429" spans="1:25">
      <c r="A429" s="31" t="str">
        <f>IF([1]FINAL!A429=0,"",[1]FINAL!A429)</f>
        <v>Jean-Philippe Gbamin</v>
      </c>
      <c r="B429" s="31" t="str">
        <f>IF([1]FINAL!B429=0,"",[1]FINAL!B429)</f>
        <v>Gbamin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EVE</v>
      </c>
      <c r="F429" s="43">
        <f>IFERROR(VLOOKUP($E429,Table2!$B$1:$C$21,MATCH("MP",Table2!$B$1:$C$1,0),0),"")</f>
        <v>9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Tahith Chong</v>
      </c>
      <c r="Y429" s="42">
        <f>API!AC429</f>
        <v>10</v>
      </c>
    </row>
    <row r="430" spans="1:25">
      <c r="A430" s="31" t="str">
        <f>IF([1]FINAL!A430=0,"",[1]FINAL!A430)</f>
        <v>Mason Holgate</v>
      </c>
      <c r="B430" s="31" t="str">
        <f>IF([1]FINAL!B430=0,"",[1]FINAL!B430)</f>
        <v>Holgate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EVE</v>
      </c>
      <c r="F430" s="43">
        <f>IFERROR(VLOOKUP($E430,Table2!$B$1:$C$21,MATCH("MP",Table2!$B$1:$C$1,0),0),"")</f>
        <v>9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Issa Kaboré</v>
      </c>
      <c r="Y430" s="42">
        <f>API!AC430</f>
        <v>14</v>
      </c>
    </row>
    <row r="431" spans="1:25">
      <c r="A431" s="31" t="str">
        <f>IF([1]FINAL!A431=0,"",[1]FINAL!A431)</f>
        <v>Seamus Coleman</v>
      </c>
      <c r="B431" s="31" t="str">
        <f>IF([1]FINAL!B431=0,"",[1]FINAL!B431)</f>
        <v>Coleman</v>
      </c>
      <c r="C431" s="31" t="str">
        <f>IF([1]FINAL!C431=0,"",[1]FINAL!C431)</f>
        <v>Séamus Coleman</v>
      </c>
      <c r="D431" s="31" t="str">
        <f>IF([1]FINAL!D431=0,"",[1]FINAL!D431)</f>
        <v/>
      </c>
      <c r="E431" s="42" t="str">
        <f>[1]FINAL!M431</f>
        <v>EVE</v>
      </c>
      <c r="F431" s="43">
        <f>IFERROR(VLOOKUP($E431,Table2!$B$1:$C$21,MATCH("MP",Table2!$B$1:$C$1,0),0),"")</f>
        <v>9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Thomas Kaminski</v>
      </c>
      <c r="Y431" s="42">
        <f>API!AC431</f>
        <v>19</v>
      </c>
    </row>
    <row r="432" spans="1:25">
      <c r="A432" s="31" t="str">
        <f>IF([1]FINAL!A432=0,"",[1]FINAL!A432)</f>
        <v>Ben Godfrey</v>
      </c>
      <c r="B432" s="31" t="str">
        <f>IF([1]FINAL!B432=0,"",[1]FINAL!B432)</f>
        <v>Godfrey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EVE</v>
      </c>
      <c r="F432" s="43">
        <f>IFERROR(VLOOKUP($E432,Table2!$B$1:$C$21,MATCH("MP",Table2!$B$1:$C$1,0),0),"")</f>
        <v>9</v>
      </c>
      <c r="G432" s="32">
        <f>IFERROR(VLOOKUP(A432,PlayingTime!$B$1:$Z$999,MATCH("Min",PlayingTime!$B$2:$Z$2,0),0),0)</f>
        <v>1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1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Ross Barkley</v>
      </c>
      <c r="Y432" s="42">
        <f>API!AC432</f>
        <v>6</v>
      </c>
    </row>
    <row r="433" spans="1:25">
      <c r="A433" s="31" t="str">
        <f>IF([1]FINAL!A433=0,"",[1]FINAL!A433)</f>
        <v>Michael Olise</v>
      </c>
      <c r="B433" s="31" t="str">
        <f>IF([1]FINAL!B433=0,"",[1]FINAL!B433)</f>
        <v>Olise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CRY</v>
      </c>
      <c r="F433" s="43">
        <f>IFERROR(VLOOKUP($E433,Table2!$B$1:$C$21,MATCH("MP",Table2!$B$1:$C$1,0),0),"")</f>
        <v>9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Jacob Brown</v>
      </c>
      <c r="Y433" s="42">
        <f>API!AC433</f>
        <v>16</v>
      </c>
    </row>
    <row r="434" spans="1:25">
      <c r="A434" s="31" t="str">
        <f>IF([1]FINAL!A434=0,"",[1]FINAL!A434)</f>
        <v>Jairo Riedewald</v>
      </c>
      <c r="B434" s="31" t="str">
        <f>IF([1]FINAL!B434=0,"",[1]FINAL!B434)</f>
        <v>Riedewald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CRY</v>
      </c>
      <c r="F434" s="43">
        <f>IFERROR(VLOOKUP($E434,Table2!$B$1:$C$21,MATCH("MP",Table2!$B$1:$C$1,0),0),"")</f>
        <v>9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4</v>
      </c>
      <c r="X434" s="42" t="str">
        <f>API!M434&amp;" "&amp;API!V434</f>
        <v>Aidan Francis-Clarke</v>
      </c>
      <c r="Y434" s="42">
        <f>API!AC434</f>
        <v>0</v>
      </c>
    </row>
    <row r="435" spans="1:25">
      <c r="A435" s="31" t="str">
        <f>IF([1]FINAL!A435=0,"",[1]FINAL!A435)</f>
        <v>Malcolm Ebiowei</v>
      </c>
      <c r="B435" s="31" t="str">
        <f>IF([1]FINAL!B435=0,"",[1]FINAL!B435)</f>
        <v>Ebiowei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CRY</v>
      </c>
      <c r="F435" s="43">
        <f>IFERROR(VLOOKUP($E435,Table2!$B$1:$C$21,MATCH("MP",Table2!$B$1:$C$1,0),0),"")</f>
        <v>9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Tim Krul</v>
      </c>
      <c r="Y435" s="42">
        <f>API!AC435</f>
        <v>0</v>
      </c>
    </row>
    <row r="436" spans="1:25">
      <c r="A436" s="31" t="str">
        <f>IF([1]FINAL!A436=0,"",[1]FINAL!A436)</f>
        <v>Dean Henderson</v>
      </c>
      <c r="B436" s="31" t="str">
        <f>IF([1]FINAL!B436=0,"",[1]FINAL!B436)</f>
        <v>Henderson</v>
      </c>
      <c r="C436" s="31" t="str">
        <f>IF([1]FINAL!C436=0,"",[1]FINAL!C436)</f>
        <v>D Henderson</v>
      </c>
      <c r="D436" s="31" t="str">
        <f>IF([1]FINAL!D436=0,"",[1]FINAL!D436)</f>
        <v/>
      </c>
      <c r="E436" s="42" t="str">
        <f>[1]FINAL!M436</f>
        <v>CRY</v>
      </c>
      <c r="F436" s="43">
        <f>IFERROR(VLOOKUP($E436,Table2!$B$1:$C$21,MATCH("MP",Table2!$B$1:$C$1,0),0),"")</f>
        <v>9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Joseph Johnson</v>
      </c>
      <c r="Y436" s="42">
        <f>API!AC436</f>
        <v>0</v>
      </c>
    </row>
    <row r="437" spans="1:25">
      <c r="A437" s="31" t="str">
        <f>IF([1]FINAL!A437=0,"",[1]FINAL!A437)</f>
        <v>Vicente Guaita</v>
      </c>
      <c r="B437" s="31" t="str">
        <f>IF([1]FINAL!B437=0,"",[1]FINAL!B437)</f>
        <v>Guaita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CRY</v>
      </c>
      <c r="F437" s="43">
        <f>IFERROR(VLOOKUP($E437,Table2!$B$1:$C$21,MATCH("MP",Table2!$B$1:$C$1,0),0),"")</f>
        <v>9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Andros Townsend</v>
      </c>
      <c r="Y437" s="42">
        <f>API!AC437</f>
        <v>4</v>
      </c>
    </row>
    <row r="438" spans="1:25">
      <c r="A438" s="31" t="str">
        <f>IF([1]FINAL!A438=0,"",[1]FINAL!A438)</f>
        <v>Remi Matthews</v>
      </c>
      <c r="B438" s="31" t="str">
        <f>IF([1]FINAL!B438=0,"",[1]FINAL!B438)</f>
        <v>Matthews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CRY</v>
      </c>
      <c r="F438" s="43">
        <f>IFERROR(VLOOKUP($E438,Table2!$B$1:$C$21,MATCH("MP",Table2!$B$1:$C$1,0),0),"")</f>
        <v>9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Jayden Luker</v>
      </c>
      <c r="Y438" s="42">
        <f>API!AC438</f>
        <v>0</v>
      </c>
    </row>
    <row r="439" spans="1:25">
      <c r="A439" s="31" t="str">
        <f>IF([1]FINAL!A439=0,"",[1]FINAL!A439)</f>
        <v>Luke Plange</v>
      </c>
      <c r="B439" s="31" t="str">
        <f>IF([1]FINAL!B439=0,"",[1]FINAL!B439)</f>
        <v>Plange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CRY</v>
      </c>
      <c r="F439" s="43">
        <f>IFERROR(VLOOKUP($E439,Table2!$B$1:$C$21,MATCH("MP",Table2!$B$1:$C$1,0),0),"")</f>
        <v>9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Manuel Akanji</v>
      </c>
      <c r="Y439" s="42">
        <f>API!AC439</f>
        <v>22</v>
      </c>
    </row>
    <row r="440" spans="1:25">
      <c r="A440" s="31" t="str">
        <f>IF([1]FINAL!A440=0,"",[1]FINAL!A440)</f>
        <v>Rob Holding</v>
      </c>
      <c r="B440" s="31" t="str">
        <f>IF([1]FINAL!B440=0,"",[1]FINAL!B440)</f>
        <v>Holding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CRY</v>
      </c>
      <c r="F440" s="43">
        <f>IFERROR(VLOOKUP($E440,Table2!$B$1:$C$21,MATCH("MP",Table2!$B$1:$C$1,0),0),"")</f>
        <v>9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Nathan Aké</v>
      </c>
      <c r="Y440" s="42">
        <f>API!AC440</f>
        <v>23</v>
      </c>
    </row>
    <row r="441" spans="1:25">
      <c r="A441" s="31" t="str">
        <f>IF([1]FINAL!A441=0,"",[1]FINAL!A441)</f>
        <v>James Tomkins</v>
      </c>
      <c r="B441" s="31" t="str">
        <f>IF([1]FINAL!B441=0,"",[1]FINAL!B441)</f>
        <v>Tomkins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CRY</v>
      </c>
      <c r="F441" s="43">
        <f>IFERROR(VLOOKUP($E441,Table2!$B$1:$C$21,MATCH("MP",Table2!$B$1:$C$1,0),0),"")</f>
        <v>9</v>
      </c>
      <c r="G441" s="32">
        <f>IFERROR(VLOOKUP(A441,PlayingTime!$B$1:$Z$999,MATCH("Min",PlayingTime!$B$2:$Z$2,0),0),0)</f>
        <v>1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1</v>
      </c>
      <c r="X441" s="42" t="str">
        <f>API!M441&amp;" "&amp;API!V441</f>
        <v>Julián Álvarez</v>
      </c>
      <c r="Y441" s="42">
        <f>API!AC441</f>
        <v>57</v>
      </c>
    </row>
    <row r="442" spans="1:25">
      <c r="A442" s="31" t="str">
        <f>IF([1]FINAL!A442=0,"",[1]FINAL!A442)</f>
        <v>Nathaniel Clyne</v>
      </c>
      <c r="B442" s="31" t="str">
        <f>IF([1]FINAL!B442=0,"",[1]FINAL!B442)</f>
        <v>Clyne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CRY</v>
      </c>
      <c r="F442" s="43">
        <f>IFERROR(VLOOKUP($E442,Table2!$B$1:$C$21,MATCH("MP",Table2!$B$1:$C$1,0),0),"")</f>
        <v>9</v>
      </c>
      <c r="G442" s="32">
        <f>IFERROR(VLOOKUP(A442,PlayingTime!$B$1:$Z$999,MATCH("Min",PlayingTime!$B$2:$Z$2,0),0),0)</f>
        <v>90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90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6</v>
      </c>
      <c r="X442" s="42" t="str">
        <f>API!M442&amp;" "&amp;API!V442</f>
        <v>Bernardo Veiga de Carvalho e Silva</v>
      </c>
      <c r="Y442" s="42">
        <f>API!AC442</f>
        <v>21</v>
      </c>
    </row>
    <row r="443" spans="1:25">
      <c r="A443" s="31" t="str">
        <f>IF([1]FINAL!A443=0,"",[1]FINAL!A443)</f>
        <v>Hakim Ziyech</v>
      </c>
      <c r="B443" s="31" t="str">
        <f>IF([1]FINAL!B443=0,"",[1]FINAL!B443)</f>
        <v>Ziyech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CHE</v>
      </c>
      <c r="F443" s="43">
        <f>IFERROR(VLOOKUP($E443,Table2!$B$1:$C$21,MATCH("MP",Table2!$B$1:$C$1,0),0),"")</f>
        <v>9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Oscar Bobb</v>
      </c>
      <c r="Y443" s="42">
        <f>API!AC443</f>
        <v>6</v>
      </c>
    </row>
    <row r="444" spans="1:25">
      <c r="A444" s="31" t="str">
        <f>IF([1]FINAL!A444=0,"",[1]FINAL!A444)</f>
        <v>Christian Pulisic</v>
      </c>
      <c r="B444" s="31" t="str">
        <f>IF([1]FINAL!B444=0,"",[1]FINAL!B444)</f>
        <v>Pulisic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CHE</v>
      </c>
      <c r="F444" s="43">
        <f>IFERROR(VLOOKUP($E444,Table2!$B$1:$C$21,MATCH("MP",Table2!$B$1:$C$1,0),0),"")</f>
        <v>9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João Cancelo</v>
      </c>
      <c r="Y444" s="42">
        <f>API!AC444</f>
        <v>0</v>
      </c>
    </row>
    <row r="445" spans="1:25">
      <c r="A445" s="31" t="str">
        <f>IF([1]FINAL!A445=0,"",[1]FINAL!A445)</f>
        <v>Kepa Arrizabalaga</v>
      </c>
      <c r="B445" s="31" t="str">
        <f>IF([1]FINAL!B445=0,"",[1]FINAL!B445)</f>
        <v>Arrizabalaga</v>
      </c>
      <c r="C445" s="31" t="str">
        <f>IF([1]FINAL!C445=0,"",[1]FINAL!C445)</f>
        <v>Kepa</v>
      </c>
      <c r="D445" s="31" t="str">
        <f>IF([1]FINAL!D445=0,"",[1]FINAL!D445)</f>
        <v/>
      </c>
      <c r="E445" s="42" t="str">
        <f>[1]FINAL!M445</f>
        <v>CHE</v>
      </c>
      <c r="F445" s="43">
        <f>IFERROR(VLOOKUP($E445,Table2!$B$1:$C$21,MATCH("MP",Table2!$B$1:$C$1,0),0),"")</f>
        <v>9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Scott Carson</v>
      </c>
      <c r="Y445" s="42">
        <f>API!AC445</f>
        <v>0</v>
      </c>
    </row>
    <row r="446" spans="1:25">
      <c r="A446" s="31" t="str">
        <f>IF([1]FINAL!A446=0,"",[1]FINAL!A446)</f>
        <v>Christopher Nkunku</v>
      </c>
      <c r="B446" s="31" t="str">
        <f>IF([1]FINAL!B446=0,"",[1]FINAL!B446)</f>
        <v/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CHE</v>
      </c>
      <c r="F446" s="43">
        <f>IFERROR(VLOOKUP($E446,Table2!$B$1:$C$21,MATCH("MP",Table2!$B$1:$C$1,0),0),"")</f>
        <v>9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Shea Charles</v>
      </c>
      <c r="Y446" s="42">
        <f>API!AC446</f>
        <v>0</v>
      </c>
    </row>
    <row r="447" spans="1:25">
      <c r="A447" s="31" t="str">
        <f>IF([1]FINAL!A447=0,"",[1]FINAL!A447)</f>
        <v>Pierre-Emerick Aubameyang</v>
      </c>
      <c r="B447" s="31" t="str">
        <f>IF([1]FINAL!B447=0,"",[1]FINAL!B447)</f>
        <v>Aubameyang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CHE</v>
      </c>
      <c r="F447" s="43">
        <f>IFERROR(VLOOKUP($E447,Table2!$B$1:$C$21,MATCH("MP",Table2!$B$1:$C$1,0),0),"")</f>
        <v>9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Kevin De Bruyne</v>
      </c>
      <c r="Y447" s="42">
        <f>API!AC447</f>
        <v>1</v>
      </c>
    </row>
    <row r="448" spans="1:25">
      <c r="A448" s="31" t="str">
        <f>IF([1]FINAL!A448=0,"",[1]FINAL!A448)</f>
        <v>César Azpilicueta</v>
      </c>
      <c r="B448" s="31" t="str">
        <f>IF([1]FINAL!B448=0,"",[1]FINAL!B448)</f>
        <v>Azpilicueta</v>
      </c>
      <c r="C448" s="31" t="str">
        <f>IF([1]FINAL!C448=0,"",[1]FINAL!C448)</f>
        <v>Cesar Azpilicueta</v>
      </c>
      <c r="D448" s="31" t="str">
        <f>IF([1]FINAL!D448=0,"",[1]FINAL!D448)</f>
        <v/>
      </c>
      <c r="E448" s="42" t="str">
        <f>[1]FINAL!M448</f>
        <v>CHE</v>
      </c>
      <c r="F448" s="43">
        <f>IFERROR(VLOOKUP($E448,Table2!$B$1:$C$21,MATCH("MP",Table2!$B$1:$C$1,0),0),"")</f>
        <v>9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Rúben Gato Alves Dias</v>
      </c>
      <c r="Y448" s="42">
        <f>API!AC448</f>
        <v>21</v>
      </c>
    </row>
    <row r="449" spans="1:25">
      <c r="A449" s="31" t="str">
        <f>IF([1]FINAL!A449=0,"",[1]FINAL!A449)</f>
        <v>Trevoh Chalobah</v>
      </c>
      <c r="B449" s="31" t="str">
        <f>IF([1]FINAL!B449=0,"",[1]FINAL!B449)</f>
        <v>Chalobah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CHE</v>
      </c>
      <c r="F449" s="43">
        <f>IFERROR(VLOOKUP($E449,Table2!$B$1:$C$21,MATCH("MP",Table2!$B$1:$C$1,0),0),"")</f>
        <v>9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Ederson Santana de Moraes</v>
      </c>
      <c r="Y449" s="42">
        <f>API!AC449</f>
        <v>27</v>
      </c>
    </row>
    <row r="450" spans="1:25">
      <c r="A450" s="31" t="str">
        <f>IF([1]FINAL!A450=0,"",[1]FINAL!A450)</f>
        <v>Wesley Fofana</v>
      </c>
      <c r="B450" s="31" t="str">
        <f>IF([1]FINAL!B450=0,"",[1]FINAL!B450)</f>
        <v>W.Fofana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CHE</v>
      </c>
      <c r="F450" s="43">
        <f>IFERROR(VLOOKUP($E450,Table2!$B$1:$C$21,MATCH("MP",Table2!$B$1:$C$1,0),0),"")</f>
        <v>9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Phil Foden</v>
      </c>
      <c r="Y450" s="42">
        <f>API!AC450</f>
        <v>40</v>
      </c>
    </row>
    <row r="451" spans="1:25">
      <c r="A451" s="31" t="str">
        <f>IF([1]FINAL!A451=0,"",[1]FINAL!A451)</f>
        <v>Malang Sarr</v>
      </c>
      <c r="B451" s="31" t="str">
        <f>IF([1]FINAL!B451=0,"",[1]FINAL!B451)</f>
        <v>M.Sarr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9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Jack Grealish</v>
      </c>
      <c r="Y451" s="42">
        <f>API!AC451</f>
        <v>11</v>
      </c>
    </row>
    <row r="452" spans="1:25">
      <c r="A452" s="31" t="str">
        <f>IF([1]FINAL!A452=0,"",[1]FINAL!A452)</f>
        <v>Ethan Ampadu</v>
      </c>
      <c r="B452" s="31" t="str">
        <f>IF([1]FINAL!B452=0,"",[1]FINAL!B452)</f>
        <v>Ampadu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CHE</v>
      </c>
      <c r="F452" s="43">
        <f>IFERROR(VLOOKUP($E452,Table2!$B$1:$C$21,MATCH("MP",Table2!$B$1:$C$1,0),0),"")</f>
        <v>9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Erling Haaland</v>
      </c>
      <c r="Y452" s="42">
        <f>API!AC452</f>
        <v>63</v>
      </c>
    </row>
    <row r="453" spans="1:25">
      <c r="A453" s="31" t="str">
        <f>IF([1]FINAL!A453=0,"",[1]FINAL!A453)</f>
        <v>Enock Agyei</v>
      </c>
      <c r="B453" s="31" t="str">
        <f>IF([1]FINAL!B453=0,"",[1]FINAL!B453)</f>
        <v>Agyei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9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Mateo Kovačić</v>
      </c>
      <c r="Y453" s="42">
        <f>API!AC453</f>
        <v>13</v>
      </c>
    </row>
    <row r="454" spans="1:25">
      <c r="A454" s="31" t="str">
        <f>IF([1]FINAL!A454=0,"",[1]FINAL!A454)</f>
        <v>Samuel Bastien</v>
      </c>
      <c r="B454" s="31" t="str">
        <f>IF([1]FINAL!B454=0,"",[1]FINAL!B454)</f>
        <v>Bastien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9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Aymeric Laporte</v>
      </c>
      <c r="Y454" s="42">
        <f>API!AC454</f>
        <v>1</v>
      </c>
    </row>
    <row r="455" spans="1:25">
      <c r="A455" s="31" t="str">
        <f>IF([1]FINAL!A455=0,"",[1]FINAL!A455)</f>
        <v>Darko Churlinov</v>
      </c>
      <c r="B455" s="31" t="str">
        <f>IF([1]FINAL!B455=0,"",[1]FINAL!B455)</f>
        <v>Churlinov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9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Rico Lewis</v>
      </c>
      <c r="Y455" s="42">
        <f>API!AC455</f>
        <v>14</v>
      </c>
    </row>
    <row r="456" spans="1:25">
      <c r="A456" s="31" t="str">
        <f>IF([1]FINAL!A456=0,"",[1]FINAL!A456)</f>
        <v>Jack Cork</v>
      </c>
      <c r="B456" s="31" t="str">
        <f>IF([1]FINAL!B456=0,"",[1]FINAL!B456)</f>
        <v>Cork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9</v>
      </c>
      <c r="G456" s="32">
        <f>IFERROR(VLOOKUP(A456,PlayingTime!$B$1:$Z$999,MATCH("Min",PlayingTime!$B$2:$Z$2,0),0),0)</f>
        <v>17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17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1</v>
      </c>
      <c r="X456" s="42" t="str">
        <f>API!M456&amp;" "&amp;API!V456</f>
        <v>Riyad Mahrez</v>
      </c>
      <c r="Y456" s="42">
        <f>API!AC456</f>
        <v>0</v>
      </c>
    </row>
    <row r="457" spans="1:25">
      <c r="A457" s="31" t="str">
        <f>IF([1]FINAL!A457=0,"",[1]FINAL!A457)</f>
        <v>Dara Costelloe</v>
      </c>
      <c r="B457" s="31" t="str">
        <f>IF([1]FINAL!B457=0,"",[1]FINAL!B457)</f>
        <v>Costelloe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9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Stefan Ortega Moreno</v>
      </c>
      <c r="Y457" s="42">
        <f>API!AC457</f>
        <v>2</v>
      </c>
    </row>
    <row r="458" spans="1:25">
      <c r="A458" s="31" t="str">
        <f>IF([1]FINAL!A458=0,"",[1]FINAL!A458)</f>
        <v>Scott Twine</v>
      </c>
      <c r="B458" s="31" t="str">
        <f>IF([1]FINAL!B458=0,"",[1]FINAL!B458)</f>
        <v>Twine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9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Máximo Perrone</v>
      </c>
      <c r="Y458" s="42">
        <f>API!AC458</f>
        <v>0</v>
      </c>
    </row>
    <row r="459" spans="1:25">
      <c r="A459" s="31" t="str">
        <f>IF([1]FINAL!A459=0,"",[1]FINAL!A459)</f>
        <v>Denis Franchi</v>
      </c>
      <c r="B459" s="31" t="str">
        <f>IF([1]FINAL!B459=0,"",[1]FINAL!B459)</f>
        <v>Franchi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BUR</v>
      </c>
      <c r="F459" s="43">
        <f>IFERROR(VLOOKUP($E459,Table2!$B$1:$C$21,MATCH("MP",Table2!$B$1:$C$1,0),0),"")</f>
        <v>9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Kalvin Phillips</v>
      </c>
      <c r="Y459" s="42">
        <f>API!AC459</f>
        <v>3</v>
      </c>
    </row>
    <row r="460" spans="1:25">
      <c r="A460" s="31" t="str">
        <f>IF([1]FINAL!A460=0,"",[1]FINAL!A460)</f>
        <v>Arijanet Muric</v>
      </c>
      <c r="B460" s="31" t="str">
        <f>IF([1]FINAL!B460=0,"",[1]FINAL!B460)</f>
        <v>Muric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9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Rodrigo Hernandez</v>
      </c>
      <c r="Y460" s="42">
        <f>API!AC460</f>
        <v>27</v>
      </c>
    </row>
    <row r="461" spans="1:25">
      <c r="A461" s="31" t="str">
        <f>IF([1]FINAL!A461=0,"",[1]FINAL!A461)</f>
        <v>Bailey Peacock-Farrell</v>
      </c>
      <c r="B461" s="31" t="str">
        <f>IF([1]FINAL!B461=0,"",[1]FINAL!B461)</f>
        <v>Peacock-Farrell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BUR</v>
      </c>
      <c r="F461" s="43">
        <f>IFERROR(VLOOKUP($E461,Table2!$B$1:$C$21,MATCH("MP",Table2!$B$1:$C$1,0),0),"")</f>
        <v>9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Sergio Gómez</v>
      </c>
      <c r="Y461" s="42">
        <f>API!AC461</f>
        <v>5</v>
      </c>
    </row>
    <row r="462" spans="1:25">
      <c r="A462" s="31" t="str">
        <f>IF([1]FINAL!A462=0,"",[1]FINAL!A462)</f>
        <v>Lawrence Vigouroux</v>
      </c>
      <c r="B462" s="31" t="str">
        <f>IF([1]FINAL!B462=0,"",[1]FINAL!B462)</f>
        <v>Vigouroux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BUR</v>
      </c>
      <c r="F462" s="43">
        <f>IFERROR(VLOOKUP($E462,Table2!$B$1:$C$21,MATCH("MP",Table2!$B$1:$C$1,0),0),"")</f>
        <v>9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Zack Steffen</v>
      </c>
      <c r="Y462" s="42">
        <f>API!AC462</f>
        <v>0</v>
      </c>
    </row>
    <row r="463" spans="1:25">
      <c r="A463" s="31" t="str">
        <f>IF([1]FINAL!A463=0,"",[1]FINAL!A463)</f>
        <v>Wout Weghorst</v>
      </c>
      <c r="B463" s="31" t="str">
        <f>IF([1]FINAL!B463=0,"",[1]FINAL!B463)</f>
        <v>Weghorst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BUR</v>
      </c>
      <c r="F463" s="43">
        <f>IFERROR(VLOOKUP($E463,Table2!$B$1:$C$21,MATCH("MP",Table2!$B$1:$C$1,0),0),"")</f>
        <v>9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John Stones</v>
      </c>
      <c r="Y463" s="42">
        <f>API!AC463</f>
        <v>3</v>
      </c>
    </row>
    <row r="464" spans="1:25">
      <c r="A464" s="31" t="str">
        <f>IF([1]FINAL!A464=0,"",[1]FINAL!A464)</f>
        <v>Michael Obafemi</v>
      </c>
      <c r="B464" s="31" t="str">
        <f>IF([1]FINAL!B464=0,"",[1]FINAL!B464)</f>
        <v>Obafemi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BUR</v>
      </c>
      <c r="F464" s="43">
        <f>IFERROR(VLOOKUP($E464,Table2!$B$1:$C$21,MATCH("MP",Table2!$B$1:$C$1,0),0),"")</f>
        <v>9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Kyle Walker</v>
      </c>
      <c r="Y464" s="42">
        <f>API!AC464</f>
        <v>33</v>
      </c>
    </row>
    <row r="465" spans="1:25">
      <c r="A465" s="31" t="str">
        <f>IF([1]FINAL!A465=0,"",[1]FINAL!A465)</f>
        <v>CJ Egan-Riley</v>
      </c>
      <c r="B465" s="31" t="str">
        <f>IF([1]FINAL!B465=0,"",[1]FINAL!B465)</f>
        <v>Egan-Riley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BUR</v>
      </c>
      <c r="F465" s="43">
        <f>IFERROR(VLOOKUP($E465,Table2!$B$1:$C$21,MATCH("MP",Table2!$B$1:$C$1,0),0),"")</f>
        <v>9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Matheus Luiz Nunes</v>
      </c>
      <c r="Y465" s="42">
        <f>API!AC465</f>
        <v>10</v>
      </c>
    </row>
    <row r="466" spans="1:25">
      <c r="A466" s="31" t="str">
        <f>IF([1]FINAL!A466=0,"",[1]FINAL!A466)</f>
        <v>Hjalmar Ekdal</v>
      </c>
      <c r="B466" s="31" t="str">
        <f>IF([1]FINAL!B466=0,"",[1]FINAL!B466)</f>
        <v>Ekdal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BUR</v>
      </c>
      <c r="F466" s="43">
        <f>IFERROR(VLOOKUP($E466,Table2!$B$1:$C$21,MATCH("MP",Table2!$B$1:$C$1,0),0),"")</f>
        <v>9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Joško Gvardiol</v>
      </c>
      <c r="Y466" s="42">
        <f>API!AC466</f>
        <v>21</v>
      </c>
    </row>
    <row r="467" spans="1:25">
      <c r="A467" s="31" t="str">
        <f>IF([1]FINAL!A467=0,"",[1]FINAL!A467)</f>
        <v>Luke McNally</v>
      </c>
      <c r="B467" s="31" t="str">
        <f>IF([1]FINAL!B467=0,"",[1]FINAL!B467)</f>
        <v>McNally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BUR</v>
      </c>
      <c r="F467" s="43">
        <f>IFERROR(VLOOKUP($E467,Table2!$B$1:$C$21,MATCH("MP",Table2!$B$1:$C$1,0),0),"")</f>
        <v>9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Jérémy Doku</v>
      </c>
      <c r="Y467" s="42">
        <f>API!AC467</f>
        <v>20</v>
      </c>
    </row>
    <row r="468" spans="1:25">
      <c r="A468" s="31" t="str">
        <f>IF([1]FINAL!A468=0,"",[1]FINAL!A468)</f>
        <v>Bobby Thomas</v>
      </c>
      <c r="B468" s="31" t="str">
        <f>IF([1]FINAL!B468=0,"",[1]FINAL!B468)</f>
        <v>Thomas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BUR</v>
      </c>
      <c r="F468" s="43">
        <f>IFERROR(VLOOKUP($E468,Table2!$B$1:$C$21,MATCH("MP",Table2!$B$1:$C$1,0),0),"")</f>
        <v>9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Mason Mount</v>
      </c>
      <c r="Y468" s="42">
        <f>API!AC468</f>
        <v>9</v>
      </c>
    </row>
    <row r="469" spans="1:25">
      <c r="A469" s="31" t="str">
        <f>IF([1]FINAL!A469=0,"",[1]FINAL!A469)</f>
        <v>Shandon Baptiste</v>
      </c>
      <c r="B469" s="31" t="str">
        <f>IF([1]FINAL!B469=0,"",[1]FINAL!B469)</f>
        <v>Baptiste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BRE</v>
      </c>
      <c r="F469" s="43">
        <f>IFERROR(VLOOKUP($E469,Table2!$B$1:$C$21,MATCH("MP",Table2!$B$1:$C$1,0),0),"")</f>
        <v>9</v>
      </c>
      <c r="G469" s="32">
        <f>IFERROR(VLOOKUP(A469,PlayingTime!$B$1:$Z$999,MATCH("Min",PlayingTime!$B$2:$Z$2,0),0),0)</f>
        <v>19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19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1</v>
      </c>
      <c r="X469" s="42" t="str">
        <f>API!M469&amp;" "&amp;API!V469</f>
        <v>Alex Telles</v>
      </c>
      <c r="Y469" s="42">
        <f>API!AC469</f>
        <v>0</v>
      </c>
    </row>
    <row r="470" spans="1:25">
      <c r="A470" s="31" t="str">
        <f>IF([1]FINAL!A470=0,"",[1]FINAL!A470)</f>
        <v>Josh Dasilva</v>
      </c>
      <c r="B470" s="31" t="str">
        <f>IF([1]FINAL!B470=0,"",[1]FINAL!B470)</f>
        <v>Dasilva</v>
      </c>
      <c r="C470" s="31" t="str">
        <f>IF([1]FINAL!C470=0,"",[1]FINAL!C470)</f>
        <v>Pelenda Joshua Da Silva</v>
      </c>
      <c r="D470" s="31" t="str">
        <f>IF([1]FINAL!D470=0,"",[1]FINAL!D470)</f>
        <v/>
      </c>
      <c r="E470" s="42" t="str">
        <f>[1]FINAL!M470</f>
        <v>BRE</v>
      </c>
      <c r="F470" s="43">
        <f>IFERROR(VLOOKUP($E470,Table2!$B$1:$C$21,MATCH("MP",Table2!$B$1:$C$1,0),0),"")</f>
        <v>9</v>
      </c>
      <c r="G470" s="32">
        <f>IFERROR(VLOOKUP(A470,PlayingTime!$B$1:$Z$999,MATCH("Min",PlayingTime!$B$2:$Z$2,0),0),0)</f>
        <v>10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1</v>
      </c>
      <c r="X470" s="42" t="str">
        <f>API!M470&amp;" "&amp;API!V470</f>
        <v>Amad Diallo</v>
      </c>
      <c r="Y470" s="42">
        <f>API!AC470</f>
        <v>0</v>
      </c>
    </row>
    <row r="471" spans="1:25">
      <c r="A471" s="31" t="str">
        <f>IF([1]FINAL!A471=0,"",[1]FINAL!A471)</f>
        <v>Sergi Canós Tenés</v>
      </c>
      <c r="B471" s="31" t="str">
        <f>IF([1]FINAL!B471=0,"",[1]FINAL!B471)</f>
        <v>Canós</v>
      </c>
      <c r="C471" s="31" t="str">
        <f>IF([1]FINAL!C471=0,"",[1]FINAL!C471)</f>
        <v>Canos</v>
      </c>
      <c r="D471" s="31" t="str">
        <f>IF([1]FINAL!D471=0,"",[1]FINAL!D471)</f>
        <v/>
      </c>
      <c r="E471" s="42" t="str">
        <f>[1]FINAL!M471</f>
        <v>BRE</v>
      </c>
      <c r="F471" s="43">
        <f>IFERROR(VLOOKUP($E471,Table2!$B$1:$C$21,MATCH("MP",Table2!$B$1:$C$1,0),0),"")</f>
        <v>9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Antony Matheus dos Santos</v>
      </c>
      <c r="Y471" s="42">
        <f>API!AC471</f>
        <v>11</v>
      </c>
    </row>
    <row r="472" spans="1:25">
      <c r="A472" s="31" t="str">
        <f>IF([1]FINAL!A472=0,"",[1]FINAL!A472)</f>
        <v>Mads Bidstrup</v>
      </c>
      <c r="B472" s="31" t="str">
        <f>IF([1]FINAL!B472=0,"",[1]FINAL!B472)</f>
        <v>Bidstrup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BRE</v>
      </c>
      <c r="F472" s="43">
        <f>IFERROR(VLOOKUP($E472,Table2!$B$1:$C$21,MATCH("MP",Table2!$B$1:$C$1,0),0),"")</f>
        <v>9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Bruno Borges Fernandes</v>
      </c>
      <c r="Y472" s="42">
        <f>API!AC472</f>
        <v>40</v>
      </c>
    </row>
    <row r="473" spans="1:25">
      <c r="A473" s="31" t="str">
        <f>IF([1]FINAL!A473=0,"",[1]FINAL!A473)</f>
        <v>Thomas Strakosha</v>
      </c>
      <c r="B473" s="31" t="str">
        <f>IF([1]FINAL!B473=0,"",[1]FINAL!B473)</f>
        <v>Strakosha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BRE</v>
      </c>
      <c r="F473" s="43">
        <f>IFERROR(VLOOKUP($E473,Table2!$B$1:$C$21,MATCH("MP",Table2!$B$1:$C$1,0),0),"")</f>
        <v>9</v>
      </c>
      <c r="G473" s="32">
        <f>IFERROR(VLOOKUP(A473,PlayingTime!$B$1:$Z$999,MATCH("Min",PlayingTime!$B$2:$Z$2,0),0),0)</f>
        <v>90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90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3</v>
      </c>
      <c r="X473" s="42" t="str">
        <f>API!M473&amp;" "&amp;API!V473</f>
        <v>Brandon Williams</v>
      </c>
      <c r="Y473" s="42">
        <f>API!AC473</f>
        <v>0</v>
      </c>
    </row>
    <row r="474" spans="1:25">
      <c r="A474" s="31" t="str">
        <f>IF([1]FINAL!A474=0,"",[1]FINAL!A474)</f>
        <v>Ellery Balcombe</v>
      </c>
      <c r="B474" s="31" t="str">
        <f>IF([1]FINAL!B474=0,"",[1]FINAL!B474)</f>
        <v>Balcombe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BRE</v>
      </c>
      <c r="F474" s="43">
        <f>IFERROR(VLOOKUP($E474,Table2!$B$1:$C$21,MATCH("MP",Table2!$B$1:$C$1,0),0),"")</f>
        <v>9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Eric Bailly</v>
      </c>
      <c r="Y474" s="42">
        <f>API!AC474</f>
        <v>0</v>
      </c>
    </row>
    <row r="475" spans="1:25">
      <c r="A475" s="31" t="str">
        <f>IF([1]FINAL!A475=0,"",[1]FINAL!A475)</f>
        <v>Ivan Toney</v>
      </c>
      <c r="B475" s="31" t="str">
        <f>IF([1]FINAL!B475=0,"",[1]FINAL!B475)</f>
        <v>Toney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BRE</v>
      </c>
      <c r="F475" s="43">
        <f>IFERROR(VLOOKUP($E475,Table2!$B$1:$C$21,MATCH("MP",Table2!$B$1:$C$1,0),0),"")</f>
        <v>9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Carlos Henrique Casimiro</v>
      </c>
      <c r="Y475" s="42">
        <f>API!AC475</f>
        <v>21</v>
      </c>
    </row>
    <row r="476" spans="1:25">
      <c r="A476" s="31" t="str">
        <f>IF([1]FINAL!A476=0,"",[1]FINAL!A476)</f>
        <v>Halil Dervişoğlu</v>
      </c>
      <c r="B476" s="31" t="str">
        <f>IF([1]FINAL!B476=0,"",[1]FINAL!B476)</f>
        <v>Dervişoğlu</v>
      </c>
      <c r="C476" s="31" t="str">
        <f>IF([1]FINAL!C476=0,"",[1]FINAL!C476)</f>
        <v>Dervisoglu</v>
      </c>
      <c r="D476" s="31" t="str">
        <f>IF([1]FINAL!D476=0,"",[1]FINAL!D476)</f>
        <v/>
      </c>
      <c r="E476" s="42" t="str">
        <f>[1]FINAL!M476</f>
        <v>BRE</v>
      </c>
      <c r="F476" s="43">
        <f>IFERROR(VLOOKUP($E476,Table2!$B$1:$C$21,MATCH("MP",Table2!$B$1:$C$1,0),0),"")</f>
        <v>9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Diogo Dalot Teixeira</v>
      </c>
      <c r="Y476" s="42">
        <f>API!AC476</f>
        <v>25</v>
      </c>
    </row>
    <row r="477" spans="1:25">
      <c r="A477" s="31" t="str">
        <f>IF([1]FINAL!A477=0,"",[1]FINAL!A477)</f>
        <v>Mathias Jorgensen</v>
      </c>
      <c r="B477" s="31" t="str">
        <f>IF([1]FINAL!B477=0,"",[1]FINAL!B477)</f>
        <v>Zanka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BRE</v>
      </c>
      <c r="F477" s="43">
        <f>IFERROR(VLOOKUP($E477,Table2!$B$1:$C$21,MATCH("MP",Table2!$B$1:$C$1,0),0),"")</f>
        <v>9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1</v>
      </c>
      <c r="X477" s="42" t="str">
        <f>API!M477&amp;" "&amp;API!V477</f>
        <v>Christian Eriksen</v>
      </c>
      <c r="Y477" s="42">
        <f>API!AC477</f>
        <v>23</v>
      </c>
    </row>
    <row r="478" spans="1:25">
      <c r="A478" s="31" t="str">
        <f>IF([1]FINAL!A478=0,"",[1]FINAL!A478)</f>
        <v>Mads Bech Sørensen</v>
      </c>
      <c r="B478" s="31" t="str">
        <f>IF([1]FINAL!B478=0,"",[1]FINAL!B478)</f>
        <v>Bech</v>
      </c>
      <c r="C478" s="31" t="str">
        <f>IF([1]FINAL!C478=0,"",[1]FINAL!C478)</f>
        <v>Sorensen</v>
      </c>
      <c r="D478" s="31" t="str">
        <f>IF([1]FINAL!D478=0,"",[1]FINAL!D478)</f>
        <v/>
      </c>
      <c r="E478" s="42" t="str">
        <f>[1]FINAL!M478</f>
        <v>BRE</v>
      </c>
      <c r="F478" s="43">
        <f>IFERROR(VLOOKUP($E478,Table2!$B$1:$C$21,MATCH("MP",Table2!$B$1:$C$1,0),0),"")</f>
        <v>9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Álvaro Fernández Carreras</v>
      </c>
      <c r="Y478" s="42">
        <f>API!AC478</f>
        <v>0</v>
      </c>
    </row>
    <row r="479" spans="1:25">
      <c r="A479" s="31" t="str">
        <f>IF([1]FINAL!A479=0,"",[1]FINAL!A479)</f>
        <v>Charlie Goode</v>
      </c>
      <c r="B479" s="31" t="str">
        <f>IF([1]FINAL!B479=0,"",[1]FINAL!B479)</f>
        <v>Goode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BRE</v>
      </c>
      <c r="F479" s="43">
        <f>IFERROR(VLOOKUP($E479,Table2!$B$1:$C$21,MATCH("MP",Table2!$B$1:$C$1,0),0),"")</f>
        <v>9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Frederico Rodrigues de Paula Santos</v>
      </c>
      <c r="Y479" s="42">
        <f>API!AC479</f>
        <v>0</v>
      </c>
    </row>
    <row r="480" spans="1:25">
      <c r="A480" s="31" t="str">
        <f>IF([1]FINAL!A480=0,"",[1]FINAL!A480)</f>
        <v>Chris Mepham</v>
      </c>
      <c r="B480" s="31" t="str">
        <f>IF([1]FINAL!B480=0,"",[1]FINAL!B480)</f>
        <v>Mepham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BOU</v>
      </c>
      <c r="F480" s="43">
        <f>IFERROR(VLOOKUP($E480,Table2!$B$1:$C$21,MATCH("MP",Table2!$B$1:$C$1,0),0),"")</f>
        <v>9</v>
      </c>
      <c r="G480" s="32">
        <f>IFERROR(VLOOKUP(A480,PlayingTime!$B$1:$Z$999,MATCH("Min",PlayingTime!$B$2:$Z$2,0),0),0)</f>
        <v>35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35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1</v>
      </c>
      <c r="X480" s="42" t="str">
        <f>API!M480&amp;" "&amp;API!V480</f>
        <v>Alejandro Garnacho</v>
      </c>
      <c r="Y480" s="42">
        <f>API!AC480</f>
        <v>10</v>
      </c>
    </row>
    <row r="481" spans="1:25">
      <c r="A481" s="31" t="str">
        <f>IF([1]FINAL!A481=0,"",[1]FINAL!A481)</f>
        <v>Ben Pearson</v>
      </c>
      <c r="B481" s="31" t="str">
        <f>IF([1]FINAL!B481=0,"",[1]FINAL!B481)</f>
        <v>Pearson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BOU</v>
      </c>
      <c r="F481" s="43">
        <f>IFERROR(VLOOKUP($E481,Table2!$B$1:$C$21,MATCH("MP",Table2!$B$1:$C$1,0),0),"")</f>
        <v>9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Hannibal Mejbri</v>
      </c>
      <c r="Y481" s="42">
        <f>API!AC481</f>
        <v>8</v>
      </c>
    </row>
    <row r="482" spans="1:25">
      <c r="A482" s="31" t="str">
        <f>IF([1]FINAL!A482=0,"",[1]FINAL!A482)</f>
        <v>Siriki Dembélé</v>
      </c>
      <c r="B482" s="31" t="str">
        <f>IF([1]FINAL!B482=0,"",[1]FINAL!B482)</f>
        <v>Siriki</v>
      </c>
      <c r="C482" s="31" t="str">
        <f>IF([1]FINAL!C482=0,"",[1]FINAL!C482)</f>
        <v>Dembele</v>
      </c>
      <c r="D482" s="31" t="str">
        <f>IF([1]FINAL!D482=0,"",[1]FINAL!D482)</f>
        <v/>
      </c>
      <c r="E482" s="42" t="str">
        <f>[1]FINAL!M482</f>
        <v>BOU</v>
      </c>
      <c r="F482" s="43">
        <f>IFERROR(VLOOKUP($E482,Table2!$B$1:$C$21,MATCH("MP",Table2!$B$1:$C$1,0),0),"")</f>
        <v>9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Tom Heaton</v>
      </c>
      <c r="Y482" s="42">
        <f>API!AC482</f>
        <v>0</v>
      </c>
    </row>
    <row r="483" spans="1:25">
      <c r="A483" s="31" t="str">
        <f>IF([1]FINAL!A483=0,"",[1]FINAL!A483)</f>
        <v>Jamal Lowe</v>
      </c>
      <c r="B483" s="31" t="str">
        <f>IF([1]FINAL!B483=0,"",[1]FINAL!B483)</f>
        <v>Lowe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BOU</v>
      </c>
      <c r="F483" s="43">
        <f>IFERROR(VLOOKUP($E483,Table2!$B$1:$C$21,MATCH("MP",Table2!$B$1:$C$1,0),0),"")</f>
        <v>9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Victor Lindelöf</v>
      </c>
      <c r="Y483" s="42">
        <f>API!AC483</f>
        <v>19</v>
      </c>
    </row>
    <row r="484" spans="1:25">
      <c r="A484" s="31" t="str">
        <f>IF([1]FINAL!A484=0,"",[1]FINAL!A484)</f>
        <v>Emiliano Marcondes</v>
      </c>
      <c r="B484" s="31" t="str">
        <f>IF([1]FINAL!B484=0,"",[1]FINAL!B484)</f>
        <v>Marcondes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BOU</v>
      </c>
      <c r="F484" s="43">
        <f>IFERROR(VLOOKUP($E484,Table2!$B$1:$C$21,MATCH("MP",Table2!$B$1:$C$1,0),0),"")</f>
        <v>9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Harry Maguire</v>
      </c>
      <c r="Y484" s="42">
        <f>API!AC484</f>
        <v>9</v>
      </c>
    </row>
    <row r="485" spans="1:25">
      <c r="A485" s="31" t="str">
        <f>IF([1]FINAL!A485=0,"",[1]FINAL!A485)</f>
        <v>Mark Travers</v>
      </c>
      <c r="B485" s="31" t="str">
        <f>IF([1]FINAL!B485=0,"",[1]FINAL!B485)</f>
        <v>Travers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BOU</v>
      </c>
      <c r="F485" s="43">
        <f>IFERROR(VLOOKUP($E485,Table2!$B$1:$C$21,MATCH("MP",Table2!$B$1:$C$1,0),0),"")</f>
        <v>9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Kobbie Mainoo</v>
      </c>
      <c r="Y485" s="42">
        <f>API!AC485</f>
        <v>0</v>
      </c>
    </row>
    <row r="486" spans="1:25">
      <c r="A486" s="31" t="str">
        <f>IF([1]FINAL!A486=0,"",[1]FINAL!A486)</f>
        <v>Darren Randolph</v>
      </c>
      <c r="B486" s="31" t="str">
        <f>IF([1]FINAL!B486=0,"",[1]FINAL!B486)</f>
        <v>Randolph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BOU</v>
      </c>
      <c r="F486" s="43">
        <f>IFERROR(VLOOKUP($E486,Table2!$B$1:$C$21,MATCH("MP",Table2!$B$1:$C$1,0),0),"")</f>
        <v>9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Tyrell Malacia</v>
      </c>
      <c r="Y486" s="42">
        <f>API!AC486</f>
        <v>0</v>
      </c>
    </row>
    <row r="487" spans="1:25">
      <c r="A487" s="31" t="str">
        <f>IF([1]FINAL!A487=0,"",[1]FINAL!A487)</f>
        <v>James Hill</v>
      </c>
      <c r="B487" s="31" t="str">
        <f>IF([1]FINAL!B487=0,"",[1]FINAL!B487)</f>
        <v>Hill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BOU</v>
      </c>
      <c r="F487" s="43">
        <f>IFERROR(VLOOKUP($E487,Table2!$B$1:$C$21,MATCH("MP",Table2!$B$1:$C$1,0),0),"")</f>
        <v>9</v>
      </c>
      <c r="G487" s="32">
        <f>IFERROR(VLOOKUP(A487,PlayingTime!$B$1:$Z$999,MATCH("Min",PlayingTime!$B$2:$Z$2,0),0),0)</f>
        <v>16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16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Anthony Martial</v>
      </c>
      <c r="Y487" s="42">
        <f>API!AC487</f>
        <v>8</v>
      </c>
    </row>
    <row r="488" spans="1:25">
      <c r="A488" s="31" t="str">
        <f>IF([1]FINAL!A488=0,"",[1]FINAL!A488)</f>
        <v>Adam Smith</v>
      </c>
      <c r="B488" s="31" t="str">
        <f>IF([1]FINAL!B488=0,"",[1]FINAL!B488)</f>
        <v>Smith</v>
      </c>
      <c r="C488" s="31" t="str">
        <f>IF([1]FINAL!C488=0,"",[1]FINAL!C488)</f>
        <v>A Smith</v>
      </c>
      <c r="D488" s="31" t="str">
        <f>IF([1]FINAL!D488=0,"",[1]FINAL!D488)</f>
        <v/>
      </c>
      <c r="E488" s="42" t="str">
        <f>[1]FINAL!M488</f>
        <v>BOU</v>
      </c>
      <c r="F488" s="43">
        <f>IFERROR(VLOOKUP($E488,Table2!$B$1:$C$21,MATCH("MP",Table2!$B$1:$C$1,0),0),"")</f>
        <v>9</v>
      </c>
      <c r="G488" s="32">
        <f>IFERROR(VLOOKUP(A488,PlayingTime!$B$1:$Z$999,MATCH("Min",PlayingTime!$B$2:$Z$2,0),0),0)</f>
        <v>93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93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2</v>
      </c>
      <c r="X488" s="42" t="str">
        <f>API!M488&amp;" "&amp;API!V488</f>
        <v>Lisandro Martínez</v>
      </c>
      <c r="Y488" s="42">
        <f>API!AC488</f>
        <v>5</v>
      </c>
    </row>
    <row r="489" spans="1:25">
      <c r="A489" s="31" t="str">
        <f>IF([1]FINAL!A489=0,"",[1]FINAL!A489)</f>
        <v>Ryan Fredericks</v>
      </c>
      <c r="B489" s="31" t="str">
        <f>IF([1]FINAL!B489=0,"",[1]FINAL!B489)</f>
        <v>Fredericks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BOU</v>
      </c>
      <c r="F489" s="43">
        <f>IFERROR(VLOOKUP($E489,Table2!$B$1:$C$21,MATCH("MP",Table2!$B$1:$C$1,0),0),"")</f>
        <v>9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Scott McTominay</v>
      </c>
      <c r="Y489" s="42">
        <f>API!AC489</f>
        <v>28</v>
      </c>
    </row>
    <row r="490" spans="1:25">
      <c r="A490" s="31" t="str">
        <f>IF([1]FINAL!A490=0,"",[1]FINAL!A490)</f>
        <v>Jeremy Sarmiento Morante</v>
      </c>
      <c r="B490" s="31" t="str">
        <f>IF([1]FINAL!B490=0,"",[1]FINAL!B490)</f>
        <v>Sarmiento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BHA</v>
      </c>
      <c r="F490" s="43">
        <f>IFERROR(VLOOKUP($E490,Table2!$B$1:$C$21,MATCH("MP",Table2!$B$1:$C$1,0),0),"")</f>
        <v>9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Facundo Pellistri Rebollo</v>
      </c>
      <c r="Y490" s="42">
        <f>API!AC490</f>
        <v>5</v>
      </c>
    </row>
    <row r="491" spans="1:25">
      <c r="A491" s="31" t="str">
        <f>IF([1]FINAL!A491=0,"",[1]FINAL!A491)</f>
        <v>Jakub Moder</v>
      </c>
      <c r="B491" s="31" t="str">
        <f>IF([1]FINAL!B491=0,"",[1]FINAL!B491)</f>
        <v>Moder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BHA</v>
      </c>
      <c r="F491" s="43">
        <f>IFERROR(VLOOKUP($E491,Table2!$B$1:$C$21,MATCH("MP",Table2!$B$1:$C$1,0),0),"")</f>
        <v>9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Raphaël Varane</v>
      </c>
      <c r="Y491" s="42">
        <f>API!AC491</f>
        <v>19</v>
      </c>
    </row>
    <row r="492" spans="1:25">
      <c r="A492" s="31" t="str">
        <f>IF([1]FINAL!A492=0,"",[1]FINAL!A492)</f>
        <v>Steven Alzate</v>
      </c>
      <c r="B492" s="31" t="str">
        <f>IF([1]FINAL!B492=0,"",[1]FINAL!B492)</f>
        <v>Alzate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BHA</v>
      </c>
      <c r="F492" s="43">
        <f>IFERROR(VLOOKUP($E492,Table2!$B$1:$C$21,MATCH("MP",Table2!$B$1:$C$1,0),0),"")</f>
        <v>9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Marcus Rashford</v>
      </c>
      <c r="Y492" s="42">
        <f>API!AC492</f>
        <v>30</v>
      </c>
    </row>
    <row r="493" spans="1:25">
      <c r="A493" s="31" t="str">
        <f>IF([1]FINAL!A493=0,"",[1]FINAL!A493)</f>
        <v>Kacper Kozłowski</v>
      </c>
      <c r="B493" s="31" t="str">
        <f>IF([1]FINAL!B493=0,"",[1]FINAL!B493)</f>
        <v>Kozłowski</v>
      </c>
      <c r="C493" s="31" t="str">
        <f>IF([1]FINAL!C493=0,"",[1]FINAL!C493)</f>
        <v>Kozlowski</v>
      </c>
      <c r="D493" s="31" t="str">
        <f>IF([1]FINAL!D493=0,"",[1]FINAL!D493)</f>
        <v/>
      </c>
      <c r="E493" s="42" t="str">
        <f>[1]FINAL!M493</f>
        <v>BHA</v>
      </c>
      <c r="F493" s="43">
        <f>IFERROR(VLOOKUP($E493,Table2!$B$1:$C$21,MATCH("MP",Table2!$B$1:$C$1,0),0),"")</f>
        <v>9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Jadon Sancho</v>
      </c>
      <c r="Y493" s="42">
        <f>API!AC493</f>
        <v>3</v>
      </c>
    </row>
    <row r="494" spans="1:25">
      <c r="A494" s="31" t="str">
        <f>IF([1]FINAL!A494=0,"",[1]FINAL!A494)</f>
        <v>Kjell Scherpen</v>
      </c>
      <c r="B494" s="31" t="str">
        <f>IF([1]FINAL!B494=0,"",[1]FINAL!B494)</f>
        <v>Scherpen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BHA</v>
      </c>
      <c r="F494" s="43">
        <f>IFERROR(VLOOKUP($E494,Table2!$B$1:$C$21,MATCH("MP",Table2!$B$1:$C$1,0),0),"")</f>
        <v>9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Luke Shaw</v>
      </c>
      <c r="Y494" s="42">
        <f>API!AC494</f>
        <v>6</v>
      </c>
    </row>
    <row r="495" spans="1:25">
      <c r="A495" s="31" t="str">
        <f>IF([1]FINAL!A495=0,"",[1]FINAL!A495)</f>
        <v>Deniz Undav</v>
      </c>
      <c r="B495" s="31" t="str">
        <f>IF([1]FINAL!B495=0,"",[1]FINAL!B495)</f>
        <v>Undav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BHA</v>
      </c>
      <c r="F495" s="43">
        <f>IFERROR(VLOOKUP($E495,Table2!$B$1:$C$21,MATCH("MP",Table2!$B$1:$C$1,0),0),"")</f>
        <v>9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Shola Shoretire</v>
      </c>
      <c r="Y495" s="42">
        <f>API!AC495</f>
        <v>0</v>
      </c>
    </row>
    <row r="496" spans="1:25">
      <c r="A496" s="31" t="str">
        <f>IF([1]FINAL!A496=0,"",[1]FINAL!A496)</f>
        <v>Emiliano Buendía Stati</v>
      </c>
      <c r="B496" s="31" t="str">
        <f>IF([1]FINAL!B496=0,"",[1]FINAL!B496)</f>
        <v>Buendia</v>
      </c>
      <c r="C496" s="31" t="str">
        <f>IF([1]FINAL!C496=0,"",[1]FINAL!C496)</f>
        <v>Emi Buendía</v>
      </c>
      <c r="D496" s="31" t="str">
        <f>IF([1]FINAL!D496=0,"",[1]FINAL!D496)</f>
        <v>Emiliano Buendia</v>
      </c>
      <c r="E496" s="42" t="str">
        <f>[1]FINAL!M496</f>
        <v>AVL</v>
      </c>
      <c r="F496" s="43">
        <f>IFERROR(VLOOKUP($E496,Table2!$B$1:$C$21,MATCH("MP",Table2!$B$1:$C$1,0),0),"")</f>
        <v>9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Donny van de Beek</v>
      </c>
      <c r="Y496" s="42">
        <f>API!AC496</f>
        <v>1</v>
      </c>
    </row>
    <row r="497" spans="1:25">
      <c r="A497" s="31" t="str">
        <f>IF([1]FINAL!A497=0,"",[1]FINAL!A497)</f>
        <v>Bertrand Traoré</v>
      </c>
      <c r="B497" s="31" t="str">
        <f>IF([1]FINAL!B497=0,"",[1]FINAL!B497)</f>
        <v>Bertrand Traoré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9</v>
      </c>
      <c r="G497" s="32">
        <f>IFERROR(VLOOKUP(A497,PlayingTime!$B$1:$Z$999,MATCH("Min",PlayingTime!$B$2:$Z$2,0),0),0)</f>
        <v>10</v>
      </c>
      <c r="H497" s="32">
        <f>IFERROR(VLOOKUP(B497,PlayingTime!$B$1:$Z$999,MATCH("Min",PlayingTime!$B$2:$Z$2,0),0),0)</f>
        <v>10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20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1</v>
      </c>
      <c r="X497" s="42" t="str">
        <f>API!M497&amp;" "&amp;API!V497</f>
        <v>Aaron Wan-Bissaka</v>
      </c>
      <c r="Y497" s="42">
        <f>API!AC497</f>
        <v>15</v>
      </c>
    </row>
    <row r="498" spans="1:25">
      <c r="A498" s="31" t="str">
        <f>IF([1]FINAL!A498=0,"",[1]FINAL!A498)</f>
        <v>Leander Dendoncker</v>
      </c>
      <c r="B498" s="31" t="str">
        <f>IF([1]FINAL!B498=0,"",[1]FINAL!B498)</f>
        <v>Dendoncker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AVL</v>
      </c>
      <c r="F498" s="43">
        <f>IFERROR(VLOOKUP($E498,Table2!$B$1:$C$21,MATCH("MP",Table2!$B$1:$C$1,0),0),"")</f>
        <v>9</v>
      </c>
      <c r="G498" s="32">
        <f>IFERROR(VLOOKUP(A498,PlayingTime!$B$1:$Z$999,MATCH("Min",PlayingTime!$B$2:$Z$2,0),0),0)</f>
        <v>2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2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2</v>
      </c>
      <c r="X498" s="42" t="str">
        <f>API!M498&amp;" "&amp;API!V498</f>
        <v>Sergio Reguilón</v>
      </c>
      <c r="Y498" s="42">
        <f>API!AC498</f>
        <v>6</v>
      </c>
    </row>
    <row r="499" spans="1:25">
      <c r="A499" s="31" t="str">
        <f>IF([1]FINAL!A499=0,"",[1]FINAL!A499)</f>
        <v>Morgan Sanson</v>
      </c>
      <c r="B499" s="31" t="str">
        <f>IF([1]FINAL!B499=0,"",[1]FINAL!B499)</f>
        <v>Sanson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AVL</v>
      </c>
      <c r="F499" s="43">
        <f>IFERROR(VLOOKUP($E499,Table2!$B$1:$C$21,MATCH("MP",Table2!$B$1:$C$1,0),0),"")</f>
        <v>9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André Onana</v>
      </c>
      <c r="Y499" s="42">
        <f>API!AC499</f>
        <v>27</v>
      </c>
    </row>
    <row r="500" spans="1:25">
      <c r="A500" s="31" t="str">
        <f>IF([1]FINAL!A500=0,"",[1]FINAL!A500)</f>
        <v>Tim Iroegbunam</v>
      </c>
      <c r="B500" s="31" t="str">
        <f>IF([1]FINAL!B500=0,"",[1]FINAL!B500)</f>
        <v>Iroegbunam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AVL</v>
      </c>
      <c r="F500" s="43">
        <f>IFERROR(VLOOKUP($E500,Table2!$B$1:$C$21,MATCH("MP",Table2!$B$1:$C$1,0),0),"")</f>
        <v>9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Rasmus Højlund</v>
      </c>
      <c r="Y500" s="42">
        <f>API!AC500</f>
        <v>11</v>
      </c>
    </row>
    <row r="501" spans="1:25">
      <c r="A501" s="31" t="str">
        <f>IF([1]FINAL!A501=0,"",[1]FINAL!A501)</f>
        <v>Jaden Philogene-Bidace</v>
      </c>
      <c r="B501" s="31" t="str">
        <f>IF([1]FINAL!B501=0,"",[1]FINAL!B501)</f>
        <v>Philogene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AVL</v>
      </c>
      <c r="F501" s="43">
        <f>IFERROR(VLOOKUP($E501,Table2!$B$1:$C$21,MATCH("MP",Table2!$B$1:$C$1,0),0),"")</f>
        <v>9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1</v>
      </c>
      <c r="X501" s="42" t="str">
        <f>API!M501&amp;" "&amp;API!V501</f>
        <v>Omari Forson</v>
      </c>
      <c r="Y501" s="42">
        <f>API!AC501</f>
        <v>0</v>
      </c>
    </row>
    <row r="502" spans="1:25">
      <c r="A502" s="31" t="str">
        <f>IF([1]FINAL!A502=0,"",[1]FINAL!A502)</f>
        <v>Keinan Davis</v>
      </c>
      <c r="B502" s="31" t="str">
        <f>IF([1]FINAL!B502=0,"",[1]FINAL!B502)</f>
        <v>Davis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AVL</v>
      </c>
      <c r="F502" s="43">
        <f>IFERROR(VLOOKUP($E502,Table2!$B$1:$C$21,MATCH("MP",Table2!$B$1:$C$1,0),0),"")</f>
        <v>9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Radek Vítek</v>
      </c>
      <c r="Y502" s="42">
        <f>API!AC502</f>
        <v>0</v>
      </c>
    </row>
    <row r="503" spans="1:25">
      <c r="A503" s="31" t="str">
        <f>IF([1]FINAL!A503=0,"",[1]FINAL!A503)</f>
        <v>Tyrone Mings</v>
      </c>
      <c r="B503" s="31" t="str">
        <f>IF([1]FINAL!B503=0,"",[1]FINAL!B503)</f>
        <v>Mings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AVL</v>
      </c>
      <c r="F503" s="43">
        <f>IFERROR(VLOOKUP($E503,Table2!$B$1:$C$21,MATCH("MP",Table2!$B$1:$C$1,0),0),"")</f>
        <v>9</v>
      </c>
      <c r="G503" s="32">
        <f>IFERROR(VLOOKUP(A503,PlayingTime!$B$1:$Z$999,MATCH("Min",PlayingTime!$B$2:$Z$2,0),0),0)</f>
        <v>30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30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Daniel Gore</v>
      </c>
      <c r="Y503" s="42">
        <f>API!AC503</f>
        <v>0</v>
      </c>
    </row>
    <row r="504" spans="1:25">
      <c r="A504" s="31" t="str">
        <f>IF([1]FINAL!A504=0,"",[1]FINAL!A504)</f>
        <v>Calum Chambers</v>
      </c>
      <c r="B504" s="31" t="str">
        <f>IF([1]FINAL!B504=0,"",[1]FINAL!B504)</f>
        <v>Chambers</v>
      </c>
      <c r="C504" s="31" t="str">
        <f>IF([1]FINAL!C504=0,"",[1]FINAL!C504)</f>
        <v>C Chambers</v>
      </c>
      <c r="D504" s="31" t="str">
        <f>IF([1]FINAL!D504=0,"",[1]FINAL!D504)</f>
        <v/>
      </c>
      <c r="E504" s="42" t="str">
        <f>[1]FINAL!M504</f>
        <v>AVL</v>
      </c>
      <c r="F504" s="43">
        <f>IFERROR(VLOOKUP($E504,Table2!$B$1:$C$21,MATCH("MP",Table2!$B$1:$C$1,0),0),"")</f>
        <v>9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Altay Bayindir</v>
      </c>
      <c r="Y504" s="42">
        <f>API!AC504</f>
        <v>0</v>
      </c>
    </row>
    <row r="505" spans="1:25">
      <c r="A505" s="31" t="str">
        <f>IF([1]FINAL!A505=0,"",[1]FINAL!A505)</f>
        <v>Alexandre Moreno Lopera</v>
      </c>
      <c r="B505" s="31" t="str">
        <f>IF([1]FINAL!B505=0,"",[1]FINAL!B505)</f>
        <v>Alex Moreno</v>
      </c>
      <c r="C505" s="31" t="str">
        <f>IF([1]FINAL!C505=0,"",[1]FINAL!C505)</f>
        <v>Álex Moreno</v>
      </c>
      <c r="D505" s="31" t="str">
        <f>IF([1]FINAL!D505=0,"",[1]FINAL!D505)</f>
        <v/>
      </c>
      <c r="E505" s="42" t="str">
        <f>[1]FINAL!M505</f>
        <v>AVL</v>
      </c>
      <c r="F505" s="43">
        <f>IFERROR(VLOOKUP($E505,Table2!$B$1:$C$21,MATCH("MP",Table2!$B$1:$C$1,0),0),"")</f>
        <v>9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Jonny Evans</v>
      </c>
      <c r="Y505" s="42">
        <f>API!AC505</f>
        <v>15</v>
      </c>
    </row>
    <row r="506" spans="1:25">
      <c r="A506" s="31" t="str">
        <f>IF([1]FINAL!A506=0,"",[1]FINAL!A506)</f>
        <v>Kortney Hause</v>
      </c>
      <c r="B506" s="31" t="str">
        <f>IF([1]FINAL!B506=0,"",[1]FINAL!B506)</f>
        <v>Hause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AVL</v>
      </c>
      <c r="F506" s="43">
        <f>IFERROR(VLOOKUP($E506,Table2!$B$1:$C$21,MATCH("MP",Table2!$B$1:$C$1,0),0),"")</f>
        <v>9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Sofyan Amrabat</v>
      </c>
      <c r="Y506" s="42">
        <f>API!AC506</f>
        <v>6</v>
      </c>
    </row>
    <row r="507" spans="1:25">
      <c r="A507" s="31" t="str">
        <f>IF([1]FINAL!A507=0,"",[1]FINAL!A507)</f>
        <v>Granit Xhaka</v>
      </c>
      <c r="B507" s="31" t="str">
        <f>IF([1]FINAL!B507=0,"",[1]FINAL!B507)</f>
        <v>Xhaka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9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Lewis Hall</v>
      </c>
      <c r="Y507" s="42">
        <f>API!AC507</f>
        <v>1</v>
      </c>
    </row>
    <row r="508" spans="1:25">
      <c r="A508" s="31" t="str">
        <f>IF([1]FINAL!A508=0,"",[1]FINAL!A508)</f>
        <v>Mohamed Elneny</v>
      </c>
      <c r="B508" s="31" t="str">
        <f>IF([1]FINAL!B508=0,"",[1]FINAL!B508)</f>
        <v>M.Elneny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9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Miguel Almirón Rejala</v>
      </c>
      <c r="Y508" s="42">
        <f>API!AC508</f>
        <v>28</v>
      </c>
    </row>
    <row r="509" spans="1:25">
      <c r="A509" s="31" t="str">
        <f>IF([1]FINAL!A509=0,"",[1]FINAL!A509)</f>
        <v>Marcus Oliveira Alencar</v>
      </c>
      <c r="B509" s="31" t="str">
        <f>IF([1]FINAL!B509=0,"",[1]FINAL!B509)</f>
        <v>Marquinhos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ARS</v>
      </c>
      <c r="F509" s="43">
        <f>IFERROR(VLOOKUP($E509,Table2!$B$1:$C$21,MATCH("MP",Table2!$B$1:$C$1,0),0),"")</f>
        <v>9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Elliot Anderson</v>
      </c>
      <c r="Y509" s="42">
        <f>API!AC509</f>
        <v>19</v>
      </c>
    </row>
    <row r="510" spans="1:25">
      <c r="A510" s="31" t="str">
        <f>IF([1]FINAL!A510=0,"",[1]FINAL!A510)</f>
        <v>Nicolas Pépé</v>
      </c>
      <c r="B510" s="31" t="str">
        <f>IF([1]FINAL!B510=0,"",[1]FINAL!B510)</f>
        <v>Pepe</v>
      </c>
      <c r="C510" s="31" t="str">
        <f>IF([1]FINAL!C510=0,"",[1]FINAL!C510)</f>
        <v>Pepe</v>
      </c>
      <c r="D510" s="31" t="str">
        <f>IF([1]FINAL!D510=0,"",[1]FINAL!D510)</f>
        <v/>
      </c>
      <c r="E510" s="42" t="str">
        <f>[1]FINAL!M510</f>
        <v>ARS</v>
      </c>
      <c r="F510" s="43">
        <f>IFERROR(VLOOKUP($E510,Table2!$B$1:$C$21,MATCH("MP",Table2!$B$1:$C$1,0),0),"")</f>
        <v>9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Harrison Ashby</v>
      </c>
      <c r="Y510" s="42">
        <f>API!AC510</f>
        <v>0</v>
      </c>
    </row>
    <row r="511" spans="1:25">
      <c r="A511" s="31" t="str">
        <f>IF([1]FINAL!A511=0,"",[1]FINAL!A511)</f>
        <v>Kieran Tierney</v>
      </c>
      <c r="B511" s="31" t="str">
        <f>IF([1]FINAL!B511=0,"",[1]FINAL!B511)</f>
        <v>Tierney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ARS</v>
      </c>
      <c r="F511" s="43">
        <f>IFERROR(VLOOKUP($E511,Table2!$B$1:$C$21,MATCH("MP",Table2!$B$1:$C$1,0),0),"")</f>
        <v>9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Sven Botman</v>
      </c>
      <c r="Y511" s="42">
        <f>API!AC511</f>
        <v>30</v>
      </c>
    </row>
    <row r="512" spans="1:25">
      <c r="A512" s="31" t="str">
        <f>IF([1]FINAL!A512=0,"",[1]FINAL!A512)</f>
        <v>Cédric Alves Soares</v>
      </c>
      <c r="B512" s="31" t="str">
        <f>IF([1]FINAL!B512=0,"",[1]FINAL!B512)</f>
        <v>Cédric</v>
      </c>
      <c r="C512" s="31" t="str">
        <f>IF([1]FINAL!C512=0,"",[1]FINAL!C512)</f>
        <v>Cedric</v>
      </c>
      <c r="D512" s="31" t="str">
        <f>IF([1]FINAL!D512=0,"",[1]FINAL!D512)</f>
        <v/>
      </c>
      <c r="E512" s="42" t="str">
        <f>[1]FINAL!M512</f>
        <v>ARS</v>
      </c>
      <c r="F512" s="43">
        <f>IFERROR(VLOOKUP($E512,Table2!$B$1:$C$21,MATCH("MP",Table2!$B$1:$C$1,0),0),"")</f>
        <v>9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Bruno Guimarães Rodriguez Moura</v>
      </c>
      <c r="Y512" s="42">
        <f>API!AC512</f>
        <v>28</v>
      </c>
    </row>
    <row r="513" spans="1:25">
      <c r="A513" s="31" t="str">
        <f>IF([1]FINAL!A513=0,"",[1]FINAL!A513)</f>
        <v>Jurriën Timber</v>
      </c>
      <c r="B513" s="31" t="str">
        <f>IF([1]FINAL!B513=0,"",[1]FINAL!B513)</f>
        <v>J.Timber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ARS</v>
      </c>
      <c r="F513" s="43">
        <f>IFERROR(VLOOKUP($E513,Table2!$B$1:$C$21,MATCH("MP",Table2!$B$1:$C$1,0),0),"")</f>
        <v>9</v>
      </c>
      <c r="G513" s="32">
        <f>IFERROR(VLOOKUP(A513,PlayingTime!$B$1:$Z$999,MATCH("Min",PlayingTime!$B$2:$Z$2,0),0),0)</f>
        <v>49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49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Dan Burn</v>
      </c>
      <c r="Y513" s="42">
        <f>API!AC513</f>
        <v>36</v>
      </c>
    </row>
    <row r="514" spans="1:25">
      <c r="A514" s="31" t="str">
        <f>IF([1]FINAL!A514=0,"",[1]FINAL!A514)</f>
        <v>Jérémy Doku</v>
      </c>
      <c r="B514" s="31" t="str">
        <f>IF([1]FINAL!B514=0,"",[1]FINAL!B514)</f>
        <v>Doku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MCI</v>
      </c>
      <c r="F514" s="43">
        <f>IFERROR(VLOOKUP($E514,Table2!$B$1:$C$21,MATCH("MP",Table2!$B$1:$C$1,0),0),"")</f>
        <v>9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20</v>
      </c>
      <c r="X514" s="42" t="str">
        <f>API!M514&amp;" "&amp;API!V514</f>
        <v>Karl Darlow</v>
      </c>
      <c r="Y514" s="42">
        <f>API!AC514</f>
        <v>0</v>
      </c>
    </row>
    <row r="515" spans="1:25">
      <c r="A515" s="31" t="str">
        <f>IF([1]FINAL!A515=0,"",[1]FINAL!A515)</f>
        <v>Matheus Luiz Nunes</v>
      </c>
      <c r="B515" s="31" t="str">
        <f>IF([1]FINAL!B515=0,"",[1]FINAL!B515)</f>
        <v>Matheus N.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MCI</v>
      </c>
      <c r="F515" s="43">
        <f>IFERROR(VLOOKUP($E515,Table2!$B$1:$C$21,MATCH("MP",Table2!$B$1:$C$1,0),0),"")</f>
        <v>9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10</v>
      </c>
      <c r="X515" s="42" t="str">
        <f>API!M515&amp;" "&amp;API!V515</f>
        <v>Martin Dubravka</v>
      </c>
      <c r="Y515" s="42">
        <f>API!AC515</f>
        <v>0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Ryan Fraser</v>
      </c>
      <c r="Y516" s="42">
        <f>API!AC516</f>
        <v>0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Mark Gillespie</v>
      </c>
      <c r="Y517" s="42">
        <f>API!AC517</f>
        <v>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Anthony Gordon</v>
      </c>
      <c r="Y518" s="42">
        <f>API!AC518</f>
        <v>45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Isaac Hayden</v>
      </c>
      <c r="Y519" s="42">
        <f>API!AC519</f>
        <v>0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Jeff Hendrick</v>
      </c>
      <c r="Y520" s="42">
        <f>API!AC520</f>
        <v>0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Alexander Isak</v>
      </c>
      <c r="Y521" s="42">
        <f>API!AC521</f>
        <v>44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Joelinton Cássio Apolinário de Lira</v>
      </c>
      <c r="Y522" s="42">
        <f>API!AC522</f>
        <v>9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Emil Krafth</v>
      </c>
      <c r="Y523" s="42">
        <f>API!AC523</f>
        <v>0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Garang Kuol</v>
      </c>
      <c r="Y524" s="42">
        <f>API!AC524</f>
        <v>0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Jamaal Lascelles</v>
      </c>
      <c r="Y525" s="42">
        <f>API!AC525</f>
        <v>14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Jamal Lewis</v>
      </c>
      <c r="Y526" s="42">
        <f>API!AC526</f>
        <v>0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Sean Longstaff</v>
      </c>
      <c r="Y527" s="42">
        <f>API!AC527</f>
        <v>32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Javier Manquillo Gaitán</v>
      </c>
      <c r="Y528" s="42">
        <f>API!AC528</f>
        <v>0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Jacob Murphy</v>
      </c>
      <c r="Y529" s="42">
        <f>API!AC529</f>
        <v>23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Nick Pope</v>
      </c>
      <c r="Y530" s="42">
        <f>API!AC530</f>
        <v>35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Matt Ritchie</v>
      </c>
      <c r="Y531" s="42">
        <f>API!AC531</f>
        <v>0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Allan Saint-Maximin</v>
      </c>
      <c r="Y532" s="42">
        <f>API!AC532</f>
        <v>0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Fabian Schär</v>
      </c>
      <c r="Y533" s="42">
        <f>API!AC533</f>
        <v>33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Matt Targett</v>
      </c>
      <c r="Y534" s="42">
        <f>API!AC534</f>
        <v>2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Sandro Tonali</v>
      </c>
      <c r="Y535" s="42">
        <f>API!AC535</f>
        <v>16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Kieran Trippier</v>
      </c>
      <c r="Y536" s="42">
        <f>API!AC536</f>
        <v>59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Kell Watts</v>
      </c>
      <c r="Y537" s="42">
        <f>API!AC537</f>
        <v>0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Joe Willock</v>
      </c>
      <c r="Y538" s="42">
        <f>API!AC538</f>
        <v>0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Callum Wilson</v>
      </c>
      <c r="Y539" s="42">
        <f>API!AC539</f>
        <v>31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Loris Karius</v>
      </c>
      <c r="Y540" s="42">
        <f>API!AC540</f>
        <v>0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Paul Dummett</v>
      </c>
      <c r="Y541" s="42">
        <f>API!AC541</f>
        <v>0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Harvey Barnes</v>
      </c>
      <c r="Y542" s="42">
        <f>API!AC542</f>
        <v>17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Tino Livramento</v>
      </c>
      <c r="Y543" s="42">
        <f>API!AC543</f>
        <v>4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Alex Murphy</v>
      </c>
      <c r="Y544" s="42">
        <f>API!AC544</f>
        <v>0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Lewis Miley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Nuno Varela Tavares</v>
      </c>
      <c r="Y546" s="42">
        <f>API!AC546</f>
        <v>0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Matt Turner</v>
      </c>
      <c r="Y547" s="42">
        <f>API!AC547</f>
        <v>25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Andrey Nascimento dos Santos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Callum Hudson-Odoi</v>
      </c>
      <c r="Y549" s="42">
        <f>API!AC549</f>
        <v>15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Anthony Elanga</v>
      </c>
      <c r="Y550" s="42">
        <f>API!AC550</f>
        <v>28</v>
      </c>
    </row>
    <row r="551" spans="1:25">
      <c r="A551" s="31" t="str">
        <f>IF([1]FINAL!A551=0,"",[1]FINAL!A551)</f>
        <v>Mohamed Salah (2nd Half)</v>
      </c>
      <c r="B551" s="31" t="str">
        <f>IF([1]FINAL!B551=0,"",[1]FINAL!B551)</f>
        <v>Salah</v>
      </c>
      <c r="C551" s="31" t="str">
        <f>IF([1]FINAL!C551=0,"",[1]FINAL!C551)</f>
        <v/>
      </c>
      <c r="D551" s="31" t="str">
        <f>IF([1]FINAL!D551=0,"",[1]FINAL!D551)</f>
        <v/>
      </c>
      <c r="E551" s="42">
        <f>[1]FINAL!M551</f>
        <v>0</v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Brandon Aguilera Zamora</v>
      </c>
      <c r="Y551" s="42">
        <f>API!AC551</f>
        <v>0</v>
      </c>
    </row>
    <row r="552" spans="1:25">
      <c r="A552" s="31" t="str">
        <f>IF([1]FINAL!A552=0,"",[1]FINAL!A552)</f>
        <v>Erling Haaland (2nd Half (post last Hattrick))</v>
      </c>
      <c r="B552" s="31" t="str">
        <f>IF([1]FINAL!B552=0,"",[1]FINAL!B552)</f>
        <v/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Harry Arter</v>
      </c>
      <c r="Y552" s="42">
        <f>API!AC552</f>
        <v>0</v>
      </c>
    </row>
    <row r="553" spans="1:25">
      <c r="A553" s="31" t="str">
        <f>IF([1]FINAL!A553=0,"",[1]FINAL!A553)</f>
        <v>Eberechi Eze (Post Hodge)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Serge Aurier</v>
      </c>
      <c r="Y553" s="42">
        <f>API!AC553</f>
        <v>22</v>
      </c>
    </row>
    <row r="554" spans="1:25">
      <c r="A554" s="31" t="str">
        <f>IF([1]FINAL!A554=0,"",[1]FINAL!A554)</f>
        <v>Ollie Watkins (Post Emery)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Taiwo Awoniyi</v>
      </c>
      <c r="Y554" s="42">
        <f>API!AC554</f>
        <v>33</v>
      </c>
    </row>
    <row r="555" spans="1:25">
      <c r="A555" s="31" t="str">
        <f>IF([1]FINAL!A555=0,"",[1]FINAL!A555)</f>
        <v>Trent Alexander-Arnold (2nd Half)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Giulian Biancone</v>
      </c>
      <c r="Y555" s="42">
        <f>API!AC555</f>
        <v>0</v>
      </c>
    </row>
    <row r="556" spans="1:25">
      <c r="A556" s="31" t="str">
        <f>IF([1]FINAL!A556=0,"",[1]FINAL!A556)</f>
        <v>Bryan Mbeumo (More Mins)</v>
      </c>
      <c r="B556" s="31" t="str">
        <f>IF([1]FINAL!B556=0,"",[1]FINAL!B556)</f>
        <v>Mbeumo</v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Willy Boly</v>
      </c>
      <c r="Y556" s="42">
        <f>API!AC556</f>
        <v>33</v>
      </c>
    </row>
    <row r="557" spans="1:25">
      <c r="A557" s="31" t="str">
        <f>IF([1]FINAL!A557=0,"",[1]FINAL!A557)</f>
        <v>Yoane Wissa (More mins)</v>
      </c>
      <c r="B557" s="31" t="str">
        <f>IF([1]FINAL!B557=0,"",[1]FINAL!B557)</f>
        <v/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Josh Bowler</v>
      </c>
      <c r="Y557" s="42">
        <f>API!AC557</f>
        <v>0</v>
      </c>
    </row>
    <row r="558" spans="1:25">
      <c r="A558" s="31" t="str">
        <f>IF([1]FINAL!A558=0,"",[1]FINAL!A558)</f>
        <v/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Steve Cook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Danilo dos Santos de Oliveira</v>
      </c>
      <c r="Y559" s="42">
        <f>API!AC559</f>
        <v>7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Emmanuel Dennis</v>
      </c>
      <c r="Y560" s="42">
        <f>API!AC560</f>
        <v>0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Mohamed Dräger</v>
      </c>
      <c r="Y561" s="42">
        <f>API!AC561</f>
        <v>0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Felipe Augusto de Almeida Monteiro</v>
      </c>
      <c r="Y562" s="42">
        <f>API!AC562</f>
        <v>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Remo Freuler</v>
      </c>
      <c r="Y563" s="42">
        <f>API!AC563</f>
        <v>0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Morgan Gibbs-White</v>
      </c>
      <c r="Y564" s="42">
        <f>API!AC564</f>
        <v>23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Wayne Hennessey</v>
      </c>
      <c r="Y565" s="42">
        <f>API!AC565</f>
        <v>0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Ethan Horvath</v>
      </c>
      <c r="Y566" s="42">
        <f>API!AC566</f>
        <v>0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Cheikhou Kouyaté</v>
      </c>
      <c r="Y567" s="42">
        <f>API!AC567</f>
        <v>6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Richie Laryea</v>
      </c>
      <c r="Y568" s="42">
        <f>API!AC568</f>
        <v>0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Orel Mangala</v>
      </c>
      <c r="Y569" s="42">
        <f>API!AC569</f>
        <v>15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Loïc Mbe Soh</v>
      </c>
      <c r="Y570" s="42">
        <f>API!AC570</f>
        <v>0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Scott McKenna</v>
      </c>
      <c r="Y571" s="42">
        <f>API!AC571</f>
        <v>12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Alex Mighten</v>
      </c>
      <c r="Y572" s="42">
        <f>API!AC572</f>
        <v>0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Moussa Niakhaté</v>
      </c>
      <c r="Y573" s="42">
        <f>API!AC573</f>
        <v>1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Lewis O'Brien</v>
      </c>
      <c r="Y574" s="42">
        <f>API!AC574</f>
        <v>0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Braian Ojeda Rodríguez</v>
      </c>
      <c r="Y575" s="42">
        <f>API!AC575</f>
        <v>0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Jonathan Panzo</v>
      </c>
      <c r="Y576" s="42">
        <f>API!AC576</f>
        <v>0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Omar Richards</v>
      </c>
      <c r="Y577" s="42">
        <f>API!AC577</f>
        <v>0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Gustavo Henrique Furtado Scarpa</v>
      </c>
      <c r="Y578" s="42">
        <f>API!AC578</f>
        <v>0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Jonjo Shelvey</v>
      </c>
      <c r="Y579" s="42">
        <f>API!AC579</f>
        <v>0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Sam Surridge</v>
      </c>
      <c r="Y580" s="42">
        <f>API!AC580</f>
        <v>0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Harry Toffolo</v>
      </c>
      <c r="Y581" s="42">
        <f>API!AC581</f>
        <v>11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Hwang Ui-jo</v>
      </c>
      <c r="Y582" s="42">
        <f>API!AC582</f>
        <v>0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Neco Williams</v>
      </c>
      <c r="Y583" s="42">
        <f>API!AC583</f>
        <v>4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Chris Wood</v>
      </c>
      <c r="Y584" s="42">
        <f>API!AC584</f>
        <v>28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Joe Worrall</v>
      </c>
      <c r="Y585" s="42">
        <f>API!AC585</f>
        <v>12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Ryan Yates</v>
      </c>
      <c r="Y586" s="42">
        <f>API!AC586</f>
        <v>9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Olu Aina</v>
      </c>
      <c r="Y587" s="42">
        <f>API!AC587</f>
        <v>9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George Shelvey</v>
      </c>
      <c r="Y588" s="42">
        <f>API!AC588</f>
        <v>0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Josh Powell</v>
      </c>
      <c r="Y589" s="42">
        <f>API!AC589</f>
        <v>0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Gonzalo Montiel</v>
      </c>
      <c r="Y590" s="42">
        <f>API!AC590</f>
        <v>2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Murillo Santiago Costa dos Santos</v>
      </c>
      <c r="Y591" s="42">
        <f>API!AC591</f>
        <v>9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Odysseas Vlachodimos</v>
      </c>
      <c r="Y592" s="42">
        <f>API!AC592</f>
        <v>0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Andrew Omobamidele</v>
      </c>
      <c r="Y593" s="42">
        <f>API!AC593</f>
        <v>0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Nicolás Domínguez</v>
      </c>
      <c r="Y594" s="42">
        <f>API!AC594</f>
        <v>18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Ibrahim Sangaré</v>
      </c>
      <c r="Y595" s="42">
        <f>API!AC595</f>
        <v>8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Divock Origi</v>
      </c>
      <c r="Y596" s="42">
        <f>API!AC596</f>
        <v>3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Auston Trusty</v>
      </c>
      <c r="Y597" s="42">
        <f>API!AC597</f>
        <v>2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Cameron Archer</v>
      </c>
      <c r="Y598" s="42">
        <f>API!AC598</f>
        <v>21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James McAtee</v>
      </c>
      <c r="Y599" s="42">
        <f>API!AC599</f>
        <v>13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Anel Ahmedhodžić</v>
      </c>
      <c r="Y600" s="42">
        <f>API!AC600</f>
        <v>3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Jordan Amissah</v>
      </c>
      <c r="Y601" s="42">
        <f>API!AC601</f>
        <v>0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George Baldock</v>
      </c>
      <c r="Y602" s="42">
        <f>API!AC602</f>
        <v>4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Chris Basham</v>
      </c>
      <c r="Y603" s="42">
        <f>API!AC603</f>
        <v>8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Jayden Bogle</v>
      </c>
      <c r="Y604" s="42">
        <f>API!AC604</f>
        <v>19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Rhian Brewster</v>
      </c>
      <c r="Y605" s="42">
        <f>API!AC605</f>
        <v>3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Ismaila Coulibaly</v>
      </c>
      <c r="Y606" s="42">
        <f>API!AC606</f>
        <v>0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Adam Davies</v>
      </c>
      <c r="Y607" s="42">
        <f>API!AC607</f>
        <v>0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John Egan</v>
      </c>
      <c r="Y608" s="42">
        <f>API!AC608</f>
        <v>1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John Fleck</v>
      </c>
      <c r="Y609" s="42">
        <f>API!AC609</f>
        <v>0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Wes Foderingham</v>
      </c>
      <c r="Y610" s="42">
        <f>API!AC610</f>
        <v>19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Daniel Jebbison</v>
      </c>
      <c r="Y611" s="42">
        <f>API!AC611</f>
        <v>0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Max Lowe</v>
      </c>
      <c r="Y612" s="42">
        <f>API!AC612</f>
        <v>3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Oliver McBurnie</v>
      </c>
      <c r="Y613" s="42">
        <f>API!AC613</f>
        <v>14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Iliman Ndiaye</v>
      </c>
      <c r="Y614" s="42">
        <f>API!AC614</f>
        <v>0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Rhys Norrington-Davies</v>
      </c>
      <c r="Y615" s="42">
        <f>API!AC615</f>
        <v>0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Oliver Norwood</v>
      </c>
      <c r="Y616" s="42">
        <f>API!AC616</f>
        <v>13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Ben Osborn</v>
      </c>
      <c r="Y617" s="42">
        <f>API!AC617</f>
        <v>5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William Osula</v>
      </c>
      <c r="Y618" s="42">
        <f>API!AC618</f>
        <v>4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Jack Robinson</v>
      </c>
      <c r="Y619" s="42">
        <f>API!AC619</f>
        <v>7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Anis Slimane</v>
      </c>
      <c r="Y620" s="42">
        <f>API!AC620</f>
        <v>1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Yasser Larouci</v>
      </c>
      <c r="Y621" s="42">
        <f>API!AC621</f>
        <v>4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Bénie Traoré</v>
      </c>
      <c r="Y622" s="42">
        <f>API!AC622</f>
        <v>9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Vini de Souza Costa</v>
      </c>
      <c r="Y623" s="42">
        <f>API!AC623</f>
        <v>15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Femi Seriki</v>
      </c>
      <c r="Y624" s="42">
        <f>API!AC624</f>
        <v>0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Louie Marsh</v>
      </c>
      <c r="Y625" s="42">
        <f>API!AC625</f>
        <v>0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Andre Brooks</v>
      </c>
      <c r="Y626" s="42">
        <f>API!AC626</f>
        <v>2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Antwoine Hackford</v>
      </c>
      <c r="Y627" s="42">
        <f>API!AC627</f>
        <v>2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Gustavo Hamer</v>
      </c>
      <c r="Y628" s="42">
        <f>API!AC628</f>
        <v>28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Tom Davies</v>
      </c>
      <c r="Y629" s="42">
        <f>API!AC629</f>
        <v>2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Luke Thomas</v>
      </c>
      <c r="Y630" s="42">
        <f>API!AC630</f>
        <v>3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Ryan Oné</v>
      </c>
      <c r="Y631" s="42">
        <f>API!AC631</f>
        <v>0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Jili Buyabu</v>
      </c>
      <c r="Y632" s="42">
        <f>API!AC632</f>
        <v>0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Brennan Johnson</v>
      </c>
      <c r="Y633" s="42">
        <f>API!AC633</f>
        <v>10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Brandon Austin</v>
      </c>
      <c r="Y634" s="42">
        <f>API!AC634</f>
        <v>0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Rodrigo Bentancur</v>
      </c>
      <c r="Y635" s="42">
        <f>API!AC635</f>
        <v>0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Yves Bissouma</v>
      </c>
      <c r="Y636" s="42">
        <f>API!AC636</f>
        <v>10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Bryan Gil Salvatierra</v>
      </c>
      <c r="Y637" s="42">
        <f>API!AC637</f>
        <v>0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Ben Davies</v>
      </c>
      <c r="Y638" s="42">
        <f>API!AC638</f>
        <v>7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Eric Dier</v>
      </c>
      <c r="Y639" s="42">
        <f>API!AC639</f>
        <v>0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Emerson Leite de Souza Junior</v>
      </c>
      <c r="Y640" s="42">
        <f>API!AC640</f>
        <v>13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Fraser Forster</v>
      </c>
      <c r="Y641" s="42">
        <f>API!AC641</f>
        <v>0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Pierre-Emile Højbjerg</v>
      </c>
      <c r="Y642" s="42">
        <f>API!AC642</f>
        <v>7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Harry Kane</v>
      </c>
      <c r="Y643" s="42">
        <f>API!AC643</f>
        <v>0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Dejan Kulusevski</v>
      </c>
      <c r="Y644" s="42">
        <f>API!AC644</f>
        <v>34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Hugo Lloris</v>
      </c>
      <c r="Y645" s="42">
        <f>API!AC645</f>
        <v>0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Giovani Lo Celso</v>
      </c>
      <c r="Y646" s="42">
        <f>API!AC646</f>
        <v>2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James Maddison</v>
      </c>
      <c r="Y647" s="42">
        <f>API!AC647</f>
        <v>56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Tanguy Ndombélé Alvaro</v>
      </c>
      <c r="Y648" s="42">
        <f>API!AC648</f>
        <v>0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Pedro Porro</v>
      </c>
      <c r="Y649" s="42">
        <f>API!AC649</f>
        <v>38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Ivan Perišić</v>
      </c>
      <c r="Y650" s="42">
        <f>API!AC650</f>
        <v>6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Richarlison de Andrade</v>
      </c>
      <c r="Y651" s="42">
        <f>API!AC651</f>
        <v>27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Joe Rodon</v>
      </c>
      <c r="Y652" s="42">
        <f>API!AC652</f>
        <v>0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Cristian Romero</v>
      </c>
      <c r="Y653" s="42">
        <f>API!AC653</f>
        <v>44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Davinson Sánchez</v>
      </c>
      <c r="Y654" s="42">
        <f>API!AC654</f>
        <v>0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Pape Matar Sarr</v>
      </c>
      <c r="Y655" s="42">
        <f>API!AC655</f>
        <v>27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Ryan Sessegnon</v>
      </c>
      <c r="Y656" s="42">
        <f>API!AC656</f>
        <v>0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Oliver Skipp</v>
      </c>
      <c r="Y657" s="42">
        <f>API!AC657</f>
        <v>6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Son Heung-min</v>
      </c>
      <c r="Y658" s="42">
        <f>API!AC658</f>
        <v>68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Djed Spence</v>
      </c>
      <c r="Y659" s="42">
        <f>API!AC659</f>
        <v>0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Japhet Tanganga</v>
      </c>
      <c r="Y660" s="42">
        <f>API!AC660</f>
        <v>0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Destiny Udogie</v>
      </c>
      <c r="Y661" s="42">
        <f>API!AC661</f>
        <v>33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Guglielmo Vicario</v>
      </c>
      <c r="Y662" s="42">
        <f>API!AC662</f>
        <v>42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Alfie Whiteman</v>
      </c>
      <c r="Y663" s="42">
        <f>API!AC663</f>
        <v>0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Manor Solomon</v>
      </c>
      <c r="Y664" s="42">
        <f>API!AC664</f>
        <v>14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Micky van de Ven</v>
      </c>
      <c r="Y665" s="42">
        <f>API!AC665</f>
        <v>40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Dane Scarlett</v>
      </c>
      <c r="Y666" s="42">
        <f>API!AC666</f>
        <v>0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Alejo Véliz</v>
      </c>
      <c r="Y667" s="42">
        <f>API!AC667</f>
        <v>2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Ashley Phillips</v>
      </c>
      <c r="Y668" s="42">
        <f>API!AC668</f>
        <v>0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Jamie Donley</v>
      </c>
      <c r="Y669" s="42">
        <f>API!AC669</f>
        <v>0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Nayef Aguerd</v>
      </c>
      <c r="Y670" s="42">
        <f>API!AC670</f>
        <v>18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Michail Antonio</v>
      </c>
      <c r="Y671" s="42">
        <f>API!AC671</f>
        <v>31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Alphonse Areola</v>
      </c>
      <c r="Y672" s="42">
        <f>API!AC672</f>
        <v>34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Saïd Benrahma</v>
      </c>
      <c r="Y673" s="42">
        <f>API!AC673</f>
        <v>14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Jarrod Bowen</v>
      </c>
      <c r="Y674" s="42">
        <f>API!AC674</f>
        <v>58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Maxwel Cornet</v>
      </c>
      <c r="Y675" s="42">
        <f>API!AC675</f>
        <v>1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Vladimír Coufal</v>
      </c>
      <c r="Y676" s="42">
        <f>API!AC676</f>
        <v>33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Conor Coventry</v>
      </c>
      <c r="Y677" s="42">
        <f>API!AC677</f>
        <v>0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Aaron Cresswell</v>
      </c>
      <c r="Y678" s="42">
        <f>API!AC678</f>
        <v>0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Flynn Downes</v>
      </c>
      <c r="Y679" s="42">
        <f>API!AC679</f>
        <v>0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Emerson Palmieri dos Santos</v>
      </c>
      <c r="Y680" s="42">
        <f>API!AC680</f>
        <v>20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Lukasz Fabianski</v>
      </c>
      <c r="Y681" s="42">
        <f>API!AC681</f>
        <v>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Pablo Fornals Malla</v>
      </c>
      <c r="Y682" s="42">
        <f>API!AC682</f>
        <v>8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Danny Ings</v>
      </c>
      <c r="Y683" s="42">
        <f>API!AC683</f>
        <v>6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Ben Johnson</v>
      </c>
      <c r="Y684" s="42">
        <f>API!AC684</f>
        <v>0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Thilo Kehrer</v>
      </c>
      <c r="Y685" s="42">
        <f>API!AC685</f>
        <v>2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Divin Mubama</v>
      </c>
      <c r="Y686" s="42">
        <f>API!AC686</f>
        <v>0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Lucas Tolentino Coelho de Lima</v>
      </c>
      <c r="Y687" s="42">
        <f>API!AC687</f>
        <v>25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Gianluca Scamacca</v>
      </c>
      <c r="Y688" s="42">
        <f>API!AC688</f>
        <v>0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Tomáš Souček</v>
      </c>
      <c r="Y689" s="42">
        <f>API!AC689</f>
        <v>31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Nikola Vlašić</v>
      </c>
      <c r="Y690" s="42">
        <f>API!AC690</f>
        <v>0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Kurt Zouma</v>
      </c>
      <c r="Y691" s="42">
        <f>API!AC691</f>
        <v>26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Angelo Ogbonna</v>
      </c>
      <c r="Y692" s="42">
        <f>API!AC692</f>
        <v>3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Edson Álvarez Velázquez</v>
      </c>
      <c r="Y693" s="42">
        <f>API!AC693</f>
        <v>15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Joseph Anang</v>
      </c>
      <c r="Y694" s="42">
        <f>API!AC694</f>
        <v>0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James Ward-Prowse</v>
      </c>
      <c r="Y695" s="42">
        <f>API!AC695</f>
        <v>39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Konstantinos Mavropanos</v>
      </c>
      <c r="Y696" s="42">
        <f>API!AC696</f>
        <v>1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Mohammed Kudus</v>
      </c>
      <c r="Y697" s="42">
        <f>API!AC697</f>
        <v>12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Tommy Doyle</v>
      </c>
      <c r="Y698" s="42">
        <f>API!AC698</f>
        <v>3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Rayan Aït-Nouri</v>
      </c>
      <c r="Y699" s="42">
        <f>API!AC699</f>
        <v>10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Daniel Bentley</v>
      </c>
      <c r="Y700" s="42">
        <f>API!AC700</f>
        <v>0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Bendegúz Bolla</v>
      </c>
      <c r="Y701" s="42">
        <f>API!AC701</f>
        <v>0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Hugo Bueno López</v>
      </c>
      <c r="Y702" s="42">
        <f>API!AC702</f>
        <v>8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Francisco Jorge Tomás Oliveira</v>
      </c>
      <c r="Y703" s="42">
        <f>API!AC703</f>
        <v>0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Luke Cundle</v>
      </c>
      <c r="Y704" s="42">
        <f>API!AC704</f>
        <v>0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Craig Dawson</v>
      </c>
      <c r="Y705" s="42">
        <f>API!AC705</f>
        <v>15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Fábio Silva</v>
      </c>
      <c r="Y706" s="42">
        <f>API!AC706</f>
        <v>8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Gonçalo Manuel Ganchinho Guedes</v>
      </c>
      <c r="Y707" s="42">
        <f>API!AC707</f>
        <v>0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Joe Hodge</v>
      </c>
      <c r="Y708" s="42">
        <f>API!AC708</f>
        <v>0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Ki-Jana Hoever</v>
      </c>
      <c r="Y709" s="42">
        <f>API!AC709</f>
        <v>0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Hwang Hee-chan</v>
      </c>
      <c r="Y710" s="42">
        <f>API!AC710</f>
        <v>42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João Victor Gomes da Silva</v>
      </c>
      <c r="Y711" s="42">
        <f>API!AC711</f>
        <v>17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Jonathan Castro Otto</v>
      </c>
      <c r="Y712" s="42">
        <f>API!AC712</f>
        <v>1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Bruno Cavaco Jordão</v>
      </c>
      <c r="Y713" s="42">
        <f>API!AC713</f>
        <v>0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Sasa Kalajdzic</v>
      </c>
      <c r="Y714" s="42">
        <f>API!AC714</f>
        <v>17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Max Kilman</v>
      </c>
      <c r="Y715" s="42">
        <f>API!AC715</f>
        <v>18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Tom King</v>
      </c>
      <c r="Y716" s="42">
        <f>API!AC716</f>
        <v>0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Mario Lemina</v>
      </c>
      <c r="Y717" s="42">
        <f>API!AC717</f>
        <v>10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Pedro Lomba Neto</v>
      </c>
      <c r="Y718" s="42">
        <f>API!AC718</f>
        <v>47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>Daniel Castelo Podence</v>
      </c>
      <c r="Y719" s="42">
        <f>API!AC719</f>
        <v>0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>José Malheiro de Sá</v>
      </c>
      <c r="Y720" s="42">
        <f>API!AC720</f>
        <v>32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>Pablo Sarabia</v>
      </c>
      <c r="Y721" s="42">
        <f>API!AC721</f>
        <v>9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>Matija Šarkić</v>
      </c>
      <c r="Y722" s="42">
        <f>API!AC722</f>
        <v>0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>Nélson Cabral Semedo</v>
      </c>
      <c r="Y723" s="42">
        <f>API!AC723</f>
        <v>12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>Toti António Gomes</v>
      </c>
      <c r="Y724" s="42">
        <f>API!AC724</f>
        <v>9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>Boubacar Traoré</v>
      </c>
      <c r="Y725" s="42">
        <f>API!AC725</f>
        <v>6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>Matheus Santos Carneiro Da Cunha</v>
      </c>
      <c r="Y726" s="42">
        <f>API!AC726</f>
        <v>30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>Matt Doherty</v>
      </c>
      <c r="Y727" s="42">
        <f>API!AC727</f>
        <v>5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>Santiago Bueno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>Enso González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>Nathan Fraser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>Jean-Ricner Bellegarde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2023-10-24T08:25:11Z</dcterms:modified>
</cp:coreProperties>
</file>